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xr:revisionPtr revIDLastSave="0" documentId="8_{9C1CEBFB-04F4-4B7B-B115-B52820BC0BAF}" xr6:coauthVersionLast="47" xr6:coauthVersionMax="47" xr10:uidLastSave="{00000000-0000-0000-0000-000000000000}"/>
  <bookViews>
    <workbookView xWindow="-120" yWindow="-120" windowWidth="25440" windowHeight="15390" activeTab="1" xr2:uid="{16D48804-993D-4FD5-B3E1-BF90DBC97174}"/>
  </bookViews>
  <sheets>
    <sheet name="Ex01" sheetId="1" r:id="rId1"/>
    <sheet name="Ex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2" l="1"/>
  <c r="I68" i="2" s="1"/>
  <c r="I61" i="2"/>
  <c r="J61" i="2"/>
  <c r="K61" i="2"/>
  <c r="L61" i="2"/>
  <c r="M61" i="2"/>
  <c r="I62" i="2"/>
  <c r="J62" i="2"/>
  <c r="K62" i="2"/>
  <c r="L62" i="2"/>
  <c r="M62" i="2"/>
  <c r="I63" i="2"/>
  <c r="J63" i="2"/>
  <c r="K63" i="2"/>
  <c r="L63" i="2"/>
  <c r="M63" i="2"/>
  <c r="I64" i="2"/>
  <c r="J64" i="2"/>
  <c r="K64" i="2"/>
  <c r="L64" i="2"/>
  <c r="M64" i="2"/>
  <c r="J60" i="2"/>
  <c r="K60" i="2"/>
  <c r="L60" i="2"/>
  <c r="M60" i="2"/>
  <c r="I60" i="2"/>
  <c r="H61" i="2"/>
  <c r="H62" i="2"/>
  <c r="H63" i="2"/>
  <c r="H64" i="2"/>
  <c r="H60" i="2"/>
  <c r="J59" i="2"/>
  <c r="K59" i="2"/>
  <c r="L59" i="2"/>
  <c r="M59" i="2"/>
  <c r="I59" i="2"/>
  <c r="I57" i="2"/>
  <c r="O49" i="2"/>
  <c r="I56" i="2"/>
  <c r="I50" i="2"/>
  <c r="J50" i="2"/>
  <c r="K50" i="2"/>
  <c r="L50" i="2"/>
  <c r="M50" i="2"/>
  <c r="I51" i="2"/>
  <c r="J51" i="2"/>
  <c r="K51" i="2"/>
  <c r="L51" i="2"/>
  <c r="M51" i="2"/>
  <c r="I52" i="2"/>
  <c r="J52" i="2"/>
  <c r="K52" i="2"/>
  <c r="L52" i="2"/>
  <c r="M52" i="2"/>
  <c r="I53" i="2"/>
  <c r="J53" i="2"/>
  <c r="K53" i="2"/>
  <c r="L53" i="2"/>
  <c r="M53" i="2"/>
  <c r="J49" i="2"/>
  <c r="K49" i="2"/>
  <c r="L49" i="2"/>
  <c r="M49" i="2"/>
  <c r="I49" i="2"/>
  <c r="M48" i="2"/>
  <c r="J48" i="2"/>
  <c r="K48" i="2"/>
  <c r="L48" i="2"/>
  <c r="I48" i="2"/>
  <c r="H50" i="2"/>
  <c r="H51" i="2"/>
  <c r="H52" i="2"/>
  <c r="H53" i="2"/>
  <c r="H49" i="2"/>
  <c r="H44" i="2"/>
  <c r="G44" i="2"/>
  <c r="K38" i="2" a="1"/>
  <c r="N38" i="2" s="1"/>
  <c r="K38" i="2"/>
  <c r="L38" i="2"/>
  <c r="M38" i="2"/>
  <c r="O38" i="2"/>
  <c r="K37" i="2" a="1"/>
  <c r="K37" i="2" s="1"/>
  <c r="H39" i="2"/>
  <c r="H40" i="2"/>
  <c r="H41" i="2"/>
  <c r="H42" i="2"/>
  <c r="H38" i="2"/>
  <c r="F39" i="2"/>
  <c r="F40" i="2"/>
  <c r="F41" i="2"/>
  <c r="F42" i="2"/>
  <c r="F38" i="2"/>
  <c r="H34" i="2"/>
  <c r="I34" i="2"/>
  <c r="J34" i="2"/>
  <c r="K34" i="2"/>
  <c r="G34" i="2"/>
  <c r="H33" i="2"/>
  <c r="I33" i="2"/>
  <c r="J33" i="2"/>
  <c r="K33" i="2"/>
  <c r="G33" i="2"/>
  <c r="H32" i="2"/>
  <c r="I32" i="2"/>
  <c r="J32" i="2"/>
  <c r="K32" i="2"/>
  <c r="G32" i="2"/>
  <c r="H31" i="2"/>
  <c r="I31" i="2"/>
  <c r="J31" i="2"/>
  <c r="K31" i="2"/>
  <c r="G31" i="2"/>
  <c r="H30" i="2"/>
  <c r="I30" i="2"/>
  <c r="J30" i="2"/>
  <c r="K30" i="2"/>
  <c r="G30" i="2"/>
  <c r="F34" i="2"/>
  <c r="F30" i="2" a="1"/>
  <c r="F30" i="2" s="1"/>
  <c r="H29" i="2"/>
  <c r="I29" i="2"/>
  <c r="J29" i="2"/>
  <c r="K29" i="2"/>
  <c r="G29" i="2"/>
  <c r="H26" i="2"/>
  <c r="I26" i="2"/>
  <c r="J26" i="2"/>
  <c r="K26" i="2"/>
  <c r="G26" i="2"/>
  <c r="G4" i="2"/>
  <c r="H4" i="2"/>
  <c r="I4" i="2"/>
  <c r="J4" i="2"/>
  <c r="K4" i="2"/>
  <c r="G5" i="2"/>
  <c r="H5" i="2"/>
  <c r="I5" i="2"/>
  <c r="J5" i="2"/>
  <c r="K5" i="2"/>
  <c r="G6" i="2"/>
  <c r="H6" i="2"/>
  <c r="I6" i="2"/>
  <c r="J6" i="2"/>
  <c r="K6" i="2"/>
  <c r="G7" i="2"/>
  <c r="H7" i="2"/>
  <c r="I7" i="2"/>
  <c r="J7" i="2"/>
  <c r="K7" i="2"/>
  <c r="G8" i="2"/>
  <c r="H8" i="2"/>
  <c r="I8" i="2"/>
  <c r="J8" i="2"/>
  <c r="K8" i="2"/>
  <c r="G9" i="2"/>
  <c r="H9" i="2"/>
  <c r="I9" i="2"/>
  <c r="J9" i="2"/>
  <c r="K9" i="2"/>
  <c r="G10" i="2"/>
  <c r="H10" i="2"/>
  <c r="I10" i="2"/>
  <c r="J10" i="2"/>
  <c r="K10" i="2"/>
  <c r="G11" i="2"/>
  <c r="H11" i="2"/>
  <c r="I11" i="2"/>
  <c r="J11" i="2"/>
  <c r="K11" i="2"/>
  <c r="G12" i="2"/>
  <c r="H12" i="2"/>
  <c r="I12" i="2"/>
  <c r="J12" i="2"/>
  <c r="K12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H3" i="2"/>
  <c r="I3" i="2"/>
  <c r="J3" i="2"/>
  <c r="K3" i="2"/>
  <c r="G3" i="2"/>
  <c r="G265" i="1"/>
  <c r="G266" i="1"/>
  <c r="G264" i="1"/>
  <c r="E258" i="1" a="1"/>
  <c r="E258" i="1" s="1"/>
  <c r="E264" i="1" s="1"/>
  <c r="F4" i="1"/>
  <c r="G4" i="1"/>
  <c r="H4" i="1"/>
  <c r="F5" i="1"/>
  <c r="G5" i="1"/>
  <c r="H5" i="1"/>
  <c r="F6" i="1"/>
  <c r="G6" i="1"/>
  <c r="H6" i="1"/>
  <c r="F7" i="1"/>
  <c r="G7" i="1"/>
  <c r="G259" i="1" s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F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F214" i="1"/>
  <c r="G214" i="1"/>
  <c r="H214" i="1"/>
  <c r="F215" i="1"/>
  <c r="G215" i="1"/>
  <c r="H215" i="1"/>
  <c r="F216" i="1"/>
  <c r="G216" i="1"/>
  <c r="H216" i="1"/>
  <c r="F217" i="1"/>
  <c r="G217" i="1"/>
  <c r="H217" i="1"/>
  <c r="F218" i="1"/>
  <c r="G218" i="1"/>
  <c r="H218" i="1"/>
  <c r="F219" i="1"/>
  <c r="G219" i="1"/>
  <c r="H219" i="1"/>
  <c r="F220" i="1"/>
  <c r="G220" i="1"/>
  <c r="H220" i="1"/>
  <c r="F221" i="1"/>
  <c r="G221" i="1"/>
  <c r="H221" i="1"/>
  <c r="F222" i="1"/>
  <c r="G222" i="1"/>
  <c r="H222" i="1"/>
  <c r="F223" i="1"/>
  <c r="G223" i="1"/>
  <c r="H223" i="1"/>
  <c r="F224" i="1"/>
  <c r="G224" i="1"/>
  <c r="H224" i="1"/>
  <c r="F225" i="1"/>
  <c r="G225" i="1"/>
  <c r="H225" i="1"/>
  <c r="F226" i="1"/>
  <c r="G226" i="1"/>
  <c r="H226" i="1"/>
  <c r="F227" i="1"/>
  <c r="G227" i="1"/>
  <c r="H227" i="1"/>
  <c r="F228" i="1"/>
  <c r="G228" i="1"/>
  <c r="H228" i="1"/>
  <c r="F229" i="1"/>
  <c r="G229" i="1"/>
  <c r="H229" i="1"/>
  <c r="F230" i="1"/>
  <c r="G230" i="1"/>
  <c r="H230" i="1"/>
  <c r="F231" i="1"/>
  <c r="G231" i="1"/>
  <c r="H231" i="1"/>
  <c r="F232" i="1"/>
  <c r="G232" i="1"/>
  <c r="H232" i="1"/>
  <c r="F233" i="1"/>
  <c r="G233" i="1"/>
  <c r="H233" i="1"/>
  <c r="F234" i="1"/>
  <c r="G234" i="1"/>
  <c r="H234" i="1"/>
  <c r="F235" i="1"/>
  <c r="G235" i="1"/>
  <c r="H235" i="1"/>
  <c r="F236" i="1"/>
  <c r="G236" i="1"/>
  <c r="H236" i="1"/>
  <c r="F237" i="1"/>
  <c r="G237" i="1"/>
  <c r="H237" i="1"/>
  <c r="F238" i="1"/>
  <c r="G238" i="1"/>
  <c r="H238" i="1"/>
  <c r="F239" i="1"/>
  <c r="G239" i="1"/>
  <c r="H239" i="1"/>
  <c r="F240" i="1"/>
  <c r="G240" i="1"/>
  <c r="H240" i="1"/>
  <c r="F241" i="1"/>
  <c r="G241" i="1"/>
  <c r="H241" i="1"/>
  <c r="F242" i="1"/>
  <c r="G242" i="1"/>
  <c r="H242" i="1"/>
  <c r="F243" i="1"/>
  <c r="G243" i="1"/>
  <c r="H243" i="1"/>
  <c r="F244" i="1"/>
  <c r="G244" i="1"/>
  <c r="H244" i="1"/>
  <c r="F245" i="1"/>
  <c r="G245" i="1"/>
  <c r="H245" i="1"/>
  <c r="F246" i="1"/>
  <c r="G246" i="1"/>
  <c r="H246" i="1"/>
  <c r="F247" i="1"/>
  <c r="G247" i="1"/>
  <c r="H247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F252" i="1"/>
  <c r="G252" i="1"/>
  <c r="H252" i="1"/>
  <c r="G3" i="1"/>
  <c r="H259" i="1" s="1"/>
  <c r="H3" i="1"/>
  <c r="K260" i="1" s="1"/>
  <c r="F3" i="1"/>
  <c r="K258" i="1" s="1"/>
  <c r="O37" i="2" l="1"/>
  <c r="N37" i="2"/>
  <c r="M37" i="2"/>
  <c r="L37" i="2"/>
  <c r="J259" i="1"/>
  <c r="F258" i="1"/>
  <c r="F260" i="1"/>
  <c r="L259" i="1"/>
  <c r="H258" i="1"/>
  <c r="H260" i="1"/>
  <c r="K259" i="1"/>
  <c r="F253" i="1"/>
  <c r="G258" i="1"/>
  <c r="G260" i="1"/>
  <c r="J258" i="1"/>
  <c r="J260" i="1"/>
  <c r="H253" i="1"/>
  <c r="F259" i="1"/>
  <c r="L258" i="1"/>
  <c r="L260" i="1"/>
  <c r="G253" i="1"/>
  <c r="E260" i="1"/>
  <c r="E266" i="1" s="1"/>
  <c r="E259" i="1"/>
  <c r="E265" i="1" s="1"/>
  <c r="G269" i="1" l="1"/>
  <c r="F269" i="1"/>
  <c r="J253" i="1" a="1"/>
  <c r="J269" i="1" a="1"/>
  <c r="J269" i="1" s="1"/>
  <c r="L264" i="1"/>
  <c r="L263" i="1"/>
  <c r="F271" i="1"/>
  <c r="F272" i="1" s="1"/>
  <c r="G271" i="1"/>
  <c r="G272" i="1" s="1"/>
  <c r="M266" i="1"/>
  <c r="J254" i="1" l="1"/>
  <c r="J255" i="1"/>
  <c r="J253" i="1"/>
  <c r="K26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<sst xmlns="http://schemas.openxmlformats.org/spreadsheetml/2006/main" count="39" uniqueCount="18">
  <si>
    <t>Date</t>
  </si>
  <si>
    <t>FDX</t>
  </si>
  <si>
    <t>MS</t>
  </si>
  <si>
    <t>GM</t>
  </si>
  <si>
    <t>E (ri)</t>
  </si>
  <si>
    <t>Covar Matrix</t>
  </si>
  <si>
    <t>wi</t>
  </si>
  <si>
    <t>naïve</t>
  </si>
  <si>
    <t>Rp</t>
  </si>
  <si>
    <t>VarP</t>
  </si>
  <si>
    <t>SigmaP</t>
  </si>
  <si>
    <t>m.multipl.</t>
  </si>
  <si>
    <t>sum.product</t>
  </si>
  <si>
    <t>GE</t>
  </si>
  <si>
    <t>BA</t>
  </si>
  <si>
    <t>Returns</t>
  </si>
  <si>
    <t xml:space="preserve">naïve </t>
  </si>
  <si>
    <t xml:space="preserve">Naïve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</si>
</sst>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0" borderId="0" xfId="0" applyFont="1"/>
    <xf numFmtId="0" fontId="0" fillId="3" borderId="0" xfId="0" applyFill="1"/>
    <xf numFmtId="0" fontId="0" fillId="4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5EFF7-0062-4346-BB28-E93A6F33058D}">
  <dimension ref="A1:M272"/>
  <sheetViews>
    <sheetView topLeftCell="A130" zoomScale="145" zoomScaleNormal="145" workbookViewId="0">
      <selection activeCell="F1" sqref="F1:H1"/>
    </sheetView>
  </sheetViews>
  <sheetFormatPr defaultRowHeight="15" x14ac:dyDescent="0.25"/>
  <cols>
    <col min="1" max="1" width="10.7109375" bestFit="1" customWidth="1"/>
  </cols>
  <sheetData>
    <row r="1" spans="1:8" x14ac:dyDescent="0.25">
      <c r="A1" s="10" t="s">
        <v>0</v>
      </c>
      <c r="B1" s="11" t="s">
        <v>1</v>
      </c>
      <c r="C1" s="11" t="s">
        <v>2</v>
      </c>
      <c r="D1" s="11" t="s">
        <v>3</v>
      </c>
      <c r="E1" s="12" t="s">
        <v>15</v>
      </c>
      <c r="F1" s="11" t="s">
        <v>1</v>
      </c>
      <c r="G1" s="11" t="s">
        <v>2</v>
      </c>
      <c r="H1" s="11" t="s">
        <v>3</v>
      </c>
    </row>
    <row r="2" spans="1:8" x14ac:dyDescent="0.25">
      <c r="A2" s="1">
        <v>44620</v>
      </c>
      <c r="B2">
        <v>222.270004</v>
      </c>
      <c r="C2">
        <v>90.739998</v>
      </c>
      <c r="D2">
        <v>46.720001000000003</v>
      </c>
    </row>
    <row r="3" spans="1:8" x14ac:dyDescent="0.25">
      <c r="A3" s="1">
        <v>44621</v>
      </c>
      <c r="B3">
        <v>214.91000399999999</v>
      </c>
      <c r="C3">
        <v>87.629997000000003</v>
      </c>
      <c r="D3">
        <v>44.52</v>
      </c>
      <c r="F3">
        <f>LN(B3/B2)</f>
        <v>-3.3673522643249042E-2</v>
      </c>
      <c r="G3">
        <f>LN(C3/C2)</f>
        <v>-3.4874881361913732E-2</v>
      </c>
      <c r="H3">
        <f>LN(D3/D2)</f>
        <v>-4.82338335167369E-2</v>
      </c>
    </row>
    <row r="4" spans="1:8" x14ac:dyDescent="0.25">
      <c r="A4" s="1">
        <v>44622</v>
      </c>
      <c r="B4">
        <v>219.25</v>
      </c>
      <c r="C4">
        <v>88.379997000000003</v>
      </c>
      <c r="D4">
        <v>46.32</v>
      </c>
      <c r="F4">
        <f t="shared" ref="F4:F67" si="0">LN(B4/B3)</f>
        <v>1.9993276802735573E-2</v>
      </c>
      <c r="G4">
        <f t="shared" ref="G4:G67" si="1">LN(C4/C3)</f>
        <v>8.5222949253543814E-3</v>
      </c>
      <c r="H4">
        <f t="shared" ref="H4:H67" si="2">LN(D4/D3)</f>
        <v>3.963530685739565E-2</v>
      </c>
    </row>
    <row r="5" spans="1:8" x14ac:dyDescent="0.25">
      <c r="A5" s="1">
        <v>44623</v>
      </c>
      <c r="B5">
        <v>221.30999800000001</v>
      </c>
      <c r="C5">
        <v>87.779999000000004</v>
      </c>
      <c r="D5">
        <v>44.900002000000001</v>
      </c>
      <c r="F5">
        <f t="shared" si="0"/>
        <v>9.3517932749307853E-3</v>
      </c>
      <c r="G5">
        <f t="shared" si="1"/>
        <v>-6.8119928902908205E-3</v>
      </c>
      <c r="H5">
        <f t="shared" si="2"/>
        <v>-3.113599397310237E-2</v>
      </c>
    </row>
    <row r="6" spans="1:8" x14ac:dyDescent="0.25">
      <c r="A6" s="1">
        <v>44624</v>
      </c>
      <c r="B6">
        <v>214.53999300000001</v>
      </c>
      <c r="C6">
        <v>86.360000999999997</v>
      </c>
      <c r="D6">
        <v>42.400002000000001</v>
      </c>
      <c r="F6">
        <f t="shared" si="0"/>
        <v>-3.1068255985888797E-2</v>
      </c>
      <c r="G6">
        <f t="shared" si="1"/>
        <v>-1.6309055641929786E-2</v>
      </c>
      <c r="H6">
        <f t="shared" si="2"/>
        <v>-5.7289429883915194E-2</v>
      </c>
    </row>
    <row r="7" spans="1:8" x14ac:dyDescent="0.25">
      <c r="A7" s="1">
        <v>44627</v>
      </c>
      <c r="B7">
        <v>201.08999600000001</v>
      </c>
      <c r="C7">
        <v>83.449996999999996</v>
      </c>
      <c r="D7">
        <v>39.830002</v>
      </c>
      <c r="F7">
        <f t="shared" si="0"/>
        <v>-6.4743619394949423E-2</v>
      </c>
      <c r="G7">
        <f t="shared" si="1"/>
        <v>-3.4277003067868454E-2</v>
      </c>
      <c r="H7">
        <f t="shared" si="2"/>
        <v>-6.2527962000763757E-2</v>
      </c>
    </row>
    <row r="8" spans="1:8" x14ac:dyDescent="0.25">
      <c r="A8" s="1">
        <v>44628</v>
      </c>
      <c r="B8">
        <v>203.990005</v>
      </c>
      <c r="C8">
        <v>83.309997999999993</v>
      </c>
      <c r="D8">
        <v>40.200001</v>
      </c>
      <c r="F8">
        <f t="shared" si="0"/>
        <v>1.4318448399493049E-2</v>
      </c>
      <c r="G8">
        <f t="shared" si="1"/>
        <v>-1.6790481780772993E-3</v>
      </c>
      <c r="H8">
        <f t="shared" si="2"/>
        <v>9.2465730936383515E-3</v>
      </c>
    </row>
    <row r="9" spans="1:8" x14ac:dyDescent="0.25">
      <c r="A9" s="1">
        <v>44629</v>
      </c>
      <c r="B9">
        <v>216.720001</v>
      </c>
      <c r="C9">
        <v>87.400002000000001</v>
      </c>
      <c r="D9">
        <v>42.279998999999997</v>
      </c>
      <c r="F9">
        <f t="shared" si="0"/>
        <v>6.0535204845210383E-2</v>
      </c>
      <c r="G9">
        <f t="shared" si="1"/>
        <v>4.7926739564689132E-2</v>
      </c>
      <c r="H9">
        <f t="shared" si="2"/>
        <v>5.0447116849594777E-2</v>
      </c>
    </row>
    <row r="10" spans="1:8" x14ac:dyDescent="0.25">
      <c r="A10" s="1">
        <v>44630</v>
      </c>
      <c r="B10">
        <v>219.279999</v>
      </c>
      <c r="C10">
        <v>85.860000999999997</v>
      </c>
      <c r="D10">
        <v>41.849997999999999</v>
      </c>
      <c r="F10">
        <f t="shared" si="0"/>
        <v>1.1743245043062445E-2</v>
      </c>
      <c r="G10">
        <f t="shared" si="1"/>
        <v>-1.7777231101503331E-2</v>
      </c>
      <c r="H10">
        <f t="shared" si="2"/>
        <v>-1.0222388204433731E-2</v>
      </c>
    </row>
    <row r="11" spans="1:8" x14ac:dyDescent="0.25">
      <c r="A11" s="1">
        <v>44631</v>
      </c>
      <c r="B11">
        <v>213.179993</v>
      </c>
      <c r="C11">
        <v>85.18</v>
      </c>
      <c r="D11">
        <v>41.509998000000003</v>
      </c>
      <c r="F11">
        <f t="shared" si="0"/>
        <v>-2.8212601009261686E-2</v>
      </c>
      <c r="G11">
        <f t="shared" si="1"/>
        <v>-7.9514099482139184E-3</v>
      </c>
      <c r="H11">
        <f t="shared" si="2"/>
        <v>-8.1574352619727727E-3</v>
      </c>
    </row>
    <row r="12" spans="1:8" x14ac:dyDescent="0.25">
      <c r="A12" s="1">
        <v>44634</v>
      </c>
      <c r="B12">
        <v>211.13000500000001</v>
      </c>
      <c r="C12">
        <v>84.720000999999996</v>
      </c>
      <c r="D12">
        <v>40.830002</v>
      </c>
      <c r="F12">
        <f t="shared" si="0"/>
        <v>-9.6627652428061643E-3</v>
      </c>
      <c r="G12">
        <f t="shared" si="1"/>
        <v>-5.41495139832827E-3</v>
      </c>
      <c r="H12">
        <f t="shared" si="2"/>
        <v>-1.651715956871139E-2</v>
      </c>
    </row>
    <row r="13" spans="1:8" x14ac:dyDescent="0.25">
      <c r="A13" s="1">
        <v>44635</v>
      </c>
      <c r="B13">
        <v>216.229996</v>
      </c>
      <c r="C13">
        <v>86.330001999999993</v>
      </c>
      <c r="D13">
        <v>42.130001</v>
      </c>
      <c r="F13">
        <f t="shared" si="0"/>
        <v>2.3868556304899816E-2</v>
      </c>
      <c r="G13">
        <f t="shared" si="1"/>
        <v>1.8825472317609466E-2</v>
      </c>
      <c r="H13">
        <f t="shared" si="2"/>
        <v>3.1342945411906346E-2</v>
      </c>
    </row>
    <row r="14" spans="1:8" x14ac:dyDescent="0.25">
      <c r="A14" s="1">
        <v>44636</v>
      </c>
      <c r="B14">
        <v>225.929993</v>
      </c>
      <c r="C14">
        <v>91.760002</v>
      </c>
      <c r="D14">
        <v>43.849997999999999</v>
      </c>
      <c r="F14">
        <f t="shared" si="0"/>
        <v>4.3882548311338976E-2</v>
      </c>
      <c r="G14">
        <f t="shared" si="1"/>
        <v>6.0999309202755987E-2</v>
      </c>
      <c r="H14">
        <f t="shared" si="2"/>
        <v>4.0014573481176909E-2</v>
      </c>
    </row>
    <row r="15" spans="1:8" x14ac:dyDescent="0.25">
      <c r="A15" s="1">
        <v>44637</v>
      </c>
      <c r="B15">
        <v>227.979996</v>
      </c>
      <c r="C15">
        <v>93.860000999999997</v>
      </c>
      <c r="D15">
        <v>43.66</v>
      </c>
      <c r="F15">
        <f t="shared" si="0"/>
        <v>9.0327024649119753E-3</v>
      </c>
      <c r="G15">
        <f t="shared" si="1"/>
        <v>2.2627826403332687E-2</v>
      </c>
      <c r="H15">
        <f t="shared" si="2"/>
        <v>-4.3423220863590475E-3</v>
      </c>
    </row>
    <row r="16" spans="1:8" x14ac:dyDescent="0.25">
      <c r="A16" s="1">
        <v>44638</v>
      </c>
      <c r="B16">
        <v>218.91000399999999</v>
      </c>
      <c r="C16">
        <v>94.82</v>
      </c>
      <c r="D16">
        <v>44.82</v>
      </c>
      <c r="F16">
        <f t="shared" si="0"/>
        <v>-4.0597183545246093E-2</v>
      </c>
      <c r="G16">
        <f t="shared" si="1"/>
        <v>1.0176036453534886E-2</v>
      </c>
      <c r="H16">
        <f t="shared" si="2"/>
        <v>2.622211725098314E-2</v>
      </c>
    </row>
    <row r="17" spans="1:8" x14ac:dyDescent="0.25">
      <c r="A17" s="1">
        <v>44641</v>
      </c>
      <c r="B17">
        <v>222.16000399999999</v>
      </c>
      <c r="C17">
        <v>92.610000999999997</v>
      </c>
      <c r="D17">
        <v>43.610000999999997</v>
      </c>
      <c r="F17">
        <f t="shared" si="0"/>
        <v>1.4737156285597781E-2</v>
      </c>
      <c r="G17">
        <f t="shared" si="1"/>
        <v>-2.3583219493824723E-2</v>
      </c>
      <c r="H17">
        <f t="shared" si="2"/>
        <v>-2.7367963587585729E-2</v>
      </c>
    </row>
    <row r="18" spans="1:8" x14ac:dyDescent="0.25">
      <c r="A18" s="1">
        <v>44642</v>
      </c>
      <c r="B18">
        <v>226.570007</v>
      </c>
      <c r="C18">
        <v>94.220000999999996</v>
      </c>
      <c r="D18">
        <v>44.560001</v>
      </c>
      <c r="F18">
        <f t="shared" si="0"/>
        <v>1.9656117841305845E-2</v>
      </c>
      <c r="G18">
        <f t="shared" si="1"/>
        <v>1.7235345905205399E-2</v>
      </c>
      <c r="H18">
        <f t="shared" si="2"/>
        <v>2.1550113275484853E-2</v>
      </c>
    </row>
    <row r="19" spans="1:8" x14ac:dyDescent="0.25">
      <c r="A19" s="1">
        <v>44643</v>
      </c>
      <c r="B19">
        <v>221.470001</v>
      </c>
      <c r="C19">
        <v>92.379997000000003</v>
      </c>
      <c r="D19">
        <v>43.779998999999997</v>
      </c>
      <c r="F19">
        <f t="shared" si="0"/>
        <v>-2.2766834197853129E-2</v>
      </c>
      <c r="G19">
        <f t="shared" si="1"/>
        <v>-1.9722011357455629E-2</v>
      </c>
      <c r="H19">
        <f t="shared" si="2"/>
        <v>-1.765954880744364E-2</v>
      </c>
    </row>
    <row r="20" spans="1:8" x14ac:dyDescent="0.25">
      <c r="A20" s="1">
        <v>44644</v>
      </c>
      <c r="B20">
        <v>225.11999499999999</v>
      </c>
      <c r="C20">
        <v>92.129997000000003</v>
      </c>
      <c r="D20">
        <v>44.349997999999999</v>
      </c>
      <c r="F20">
        <f t="shared" si="0"/>
        <v>1.6346426508663758E-2</v>
      </c>
      <c r="G20">
        <f t="shared" si="1"/>
        <v>-2.7098819697402633E-3</v>
      </c>
      <c r="H20">
        <f t="shared" si="2"/>
        <v>1.2935594406522439E-2</v>
      </c>
    </row>
    <row r="21" spans="1:8" x14ac:dyDescent="0.25">
      <c r="A21" s="1">
        <v>44645</v>
      </c>
      <c r="B21">
        <v>226.55999800000001</v>
      </c>
      <c r="C21">
        <v>92.379997000000003</v>
      </c>
      <c r="D21">
        <v>43.650002000000001</v>
      </c>
      <c r="F21">
        <f t="shared" si="0"/>
        <v>6.3762305219693142E-3</v>
      </c>
      <c r="G21">
        <f t="shared" si="1"/>
        <v>2.7098819697401761E-3</v>
      </c>
      <c r="H21">
        <f t="shared" si="2"/>
        <v>-1.5909335555133762E-2</v>
      </c>
    </row>
    <row r="22" spans="1:8" x14ac:dyDescent="0.25">
      <c r="A22" s="1">
        <v>44648</v>
      </c>
      <c r="B22">
        <v>230.050003</v>
      </c>
      <c r="C22">
        <v>91.269997000000004</v>
      </c>
      <c r="D22">
        <v>44.220001000000003</v>
      </c>
      <c r="F22">
        <f t="shared" si="0"/>
        <v>1.5286887964449596E-2</v>
      </c>
      <c r="G22">
        <f t="shared" si="1"/>
        <v>-1.2088358868619847E-2</v>
      </c>
      <c r="H22">
        <f t="shared" si="2"/>
        <v>1.2973869938876746E-2</v>
      </c>
    </row>
    <row r="23" spans="1:8" x14ac:dyDescent="0.25">
      <c r="A23" s="1">
        <v>44649</v>
      </c>
      <c r="B23">
        <v>238.570007</v>
      </c>
      <c r="C23">
        <v>91.839995999999999</v>
      </c>
      <c r="D23">
        <v>46.259998000000003</v>
      </c>
      <c r="F23">
        <f t="shared" si="0"/>
        <v>3.6366108012978862E-2</v>
      </c>
      <c r="G23">
        <f t="shared" si="1"/>
        <v>6.2257753579710133E-3</v>
      </c>
      <c r="H23">
        <f t="shared" si="2"/>
        <v>4.5100415525895145E-2</v>
      </c>
    </row>
    <row r="24" spans="1:8" x14ac:dyDescent="0.25">
      <c r="A24" s="1">
        <v>44650</v>
      </c>
      <c r="B24">
        <v>235.25</v>
      </c>
      <c r="C24">
        <v>90.269997000000004</v>
      </c>
      <c r="D24">
        <v>45.220001000000003</v>
      </c>
      <c r="F24">
        <f t="shared" si="0"/>
        <v>-1.4014019189610752E-2</v>
      </c>
      <c r="G24">
        <f t="shared" si="1"/>
        <v>-1.7242742940817807E-2</v>
      </c>
      <c r="H24">
        <f t="shared" si="2"/>
        <v>-2.2738124605464444E-2</v>
      </c>
    </row>
    <row r="25" spans="1:8" x14ac:dyDescent="0.25">
      <c r="A25" s="1">
        <v>44651</v>
      </c>
      <c r="B25">
        <v>231.38999899999999</v>
      </c>
      <c r="C25">
        <v>87.400002000000001</v>
      </c>
      <c r="D25">
        <v>43.740001999999997</v>
      </c>
      <c r="F25">
        <f t="shared" si="0"/>
        <v>-1.6544184173179557E-2</v>
      </c>
      <c r="G25">
        <f t="shared" si="1"/>
        <v>-3.2309840531645852E-2</v>
      </c>
      <c r="H25">
        <f t="shared" si="2"/>
        <v>-3.3276427990574682E-2</v>
      </c>
    </row>
    <row r="26" spans="1:8" x14ac:dyDescent="0.25">
      <c r="A26" s="1">
        <v>44652</v>
      </c>
      <c r="B26">
        <v>221.25</v>
      </c>
      <c r="C26">
        <v>86.989998</v>
      </c>
      <c r="D26">
        <v>42.959999000000003</v>
      </c>
      <c r="F26">
        <f t="shared" si="0"/>
        <v>-4.4811310404270555E-2</v>
      </c>
      <c r="G26">
        <f t="shared" si="1"/>
        <v>-4.7021590164839592E-3</v>
      </c>
      <c r="H26">
        <f t="shared" si="2"/>
        <v>-1.7993634050216079E-2</v>
      </c>
    </row>
    <row r="27" spans="1:8" x14ac:dyDescent="0.25">
      <c r="A27" s="1">
        <v>44655</v>
      </c>
      <c r="B27">
        <v>217.990005</v>
      </c>
      <c r="C27">
        <v>87.279999000000004</v>
      </c>
      <c r="D27">
        <v>43.18</v>
      </c>
      <c r="F27">
        <f t="shared" si="0"/>
        <v>-1.4844070773883423E-2</v>
      </c>
      <c r="G27">
        <f t="shared" si="1"/>
        <v>3.3281835391360394E-3</v>
      </c>
      <c r="H27">
        <f t="shared" si="2"/>
        <v>5.1079981635195849E-3</v>
      </c>
    </row>
    <row r="28" spans="1:8" x14ac:dyDescent="0.25">
      <c r="A28" s="1">
        <v>44656</v>
      </c>
      <c r="B28">
        <v>211.029999</v>
      </c>
      <c r="C28">
        <v>85.279999000000004</v>
      </c>
      <c r="D28">
        <v>41.419998</v>
      </c>
      <c r="F28">
        <f t="shared" si="0"/>
        <v>-3.244891438859672E-2</v>
      </c>
      <c r="G28">
        <f t="shared" si="1"/>
        <v>-2.3181381375981167E-2</v>
      </c>
      <c r="H28">
        <f t="shared" si="2"/>
        <v>-4.1613617405076547E-2</v>
      </c>
    </row>
    <row r="29" spans="1:8" x14ac:dyDescent="0.25">
      <c r="A29" s="1">
        <v>44657</v>
      </c>
      <c r="B29">
        <v>204</v>
      </c>
      <c r="C29">
        <v>83.129997000000003</v>
      </c>
      <c r="D29">
        <v>39.5</v>
      </c>
      <c r="F29">
        <f t="shared" si="0"/>
        <v>-3.3880304881342381E-2</v>
      </c>
      <c r="G29">
        <f t="shared" si="1"/>
        <v>-2.5534337236514271E-2</v>
      </c>
      <c r="H29">
        <f t="shared" si="2"/>
        <v>-4.7463135774508447E-2</v>
      </c>
    </row>
    <row r="30" spans="1:8" x14ac:dyDescent="0.25">
      <c r="A30" s="1">
        <v>44658</v>
      </c>
      <c r="B30">
        <v>203.770004</v>
      </c>
      <c r="C30">
        <v>83.129997000000003</v>
      </c>
      <c r="D30">
        <v>38.720001000000003</v>
      </c>
      <c r="F30">
        <f t="shared" si="0"/>
        <v>-1.1280674013964332E-3</v>
      </c>
      <c r="G30">
        <f t="shared" si="1"/>
        <v>0</v>
      </c>
      <c r="H30">
        <f t="shared" si="2"/>
        <v>-1.9944383672253884E-2</v>
      </c>
    </row>
    <row r="31" spans="1:8" x14ac:dyDescent="0.25">
      <c r="A31" s="1">
        <v>44659</v>
      </c>
      <c r="B31">
        <v>201.520004</v>
      </c>
      <c r="C31">
        <v>84.059997999999993</v>
      </c>
      <c r="D31">
        <v>39.349997999999999</v>
      </c>
      <c r="F31">
        <f t="shared" si="0"/>
        <v>-1.1103274549318918E-2</v>
      </c>
      <c r="G31">
        <f t="shared" si="1"/>
        <v>1.1125194329499915E-2</v>
      </c>
      <c r="H31">
        <f t="shared" si="2"/>
        <v>1.6139635802667449E-2</v>
      </c>
    </row>
    <row r="32" spans="1:8" x14ac:dyDescent="0.25">
      <c r="A32" s="1">
        <v>44662</v>
      </c>
      <c r="B32">
        <v>204.11999499999999</v>
      </c>
      <c r="C32">
        <v>84.019997000000004</v>
      </c>
      <c r="D32">
        <v>40.330002</v>
      </c>
      <c r="F32">
        <f t="shared" si="0"/>
        <v>1.2819379806874514E-2</v>
      </c>
      <c r="G32">
        <f t="shared" si="1"/>
        <v>-4.7597574899002328E-4</v>
      </c>
      <c r="H32">
        <f t="shared" si="2"/>
        <v>2.459973443866122E-2</v>
      </c>
    </row>
    <row r="33" spans="1:8" x14ac:dyDescent="0.25">
      <c r="A33" s="1">
        <v>44663</v>
      </c>
      <c r="B33">
        <v>204.38000500000001</v>
      </c>
      <c r="C33">
        <v>83.93</v>
      </c>
      <c r="D33">
        <v>40.040000999999997</v>
      </c>
      <c r="F33">
        <f t="shared" si="0"/>
        <v>1.2729989479204596E-3</v>
      </c>
      <c r="G33">
        <f t="shared" si="1"/>
        <v>-1.0717119407147781E-3</v>
      </c>
      <c r="H33">
        <f t="shared" si="2"/>
        <v>-7.2166790541064217E-3</v>
      </c>
    </row>
    <row r="34" spans="1:8" x14ac:dyDescent="0.25">
      <c r="A34" s="1">
        <v>44664</v>
      </c>
      <c r="B34">
        <v>206.30999800000001</v>
      </c>
      <c r="C34">
        <v>84.129997000000003</v>
      </c>
      <c r="D34">
        <v>40.220001000000003</v>
      </c>
      <c r="F34">
        <f t="shared" si="0"/>
        <v>9.3988516574088875E-3</v>
      </c>
      <c r="G34">
        <f t="shared" si="1"/>
        <v>2.3800678088862584E-3</v>
      </c>
      <c r="H34">
        <f t="shared" si="2"/>
        <v>4.4854297857134517E-3</v>
      </c>
    </row>
    <row r="35" spans="1:8" x14ac:dyDescent="0.25">
      <c r="A35" s="1">
        <v>44665</v>
      </c>
      <c r="B35">
        <v>205.740005</v>
      </c>
      <c r="C35">
        <v>84.760002</v>
      </c>
      <c r="D35">
        <v>40.130001</v>
      </c>
      <c r="F35">
        <f t="shared" si="0"/>
        <v>-2.7666223003034161E-3</v>
      </c>
      <c r="G35">
        <f t="shared" si="1"/>
        <v>7.4605710925113485E-3</v>
      </c>
      <c r="H35">
        <f t="shared" si="2"/>
        <v>-2.2402000099196106E-3</v>
      </c>
    </row>
    <row r="36" spans="1:8" x14ac:dyDescent="0.25">
      <c r="A36" s="1">
        <v>44669</v>
      </c>
      <c r="B36">
        <v>203.259995</v>
      </c>
      <c r="C36">
        <v>86.480002999999996</v>
      </c>
      <c r="D36">
        <v>40.630001</v>
      </c>
      <c r="F36">
        <f t="shared" si="0"/>
        <v>-1.2127336894817011E-2</v>
      </c>
      <c r="G36">
        <f t="shared" si="1"/>
        <v>2.0089451024919956E-2</v>
      </c>
      <c r="H36">
        <f t="shared" si="2"/>
        <v>1.2382525414152246E-2</v>
      </c>
    </row>
    <row r="37" spans="1:8" x14ac:dyDescent="0.25">
      <c r="A37" s="1">
        <v>44670</v>
      </c>
      <c r="B37">
        <v>208.80999800000001</v>
      </c>
      <c r="C37">
        <v>88.910004000000001</v>
      </c>
      <c r="D37">
        <v>42.080002</v>
      </c>
      <c r="F37">
        <f t="shared" si="0"/>
        <v>2.6938814893300741E-2</v>
      </c>
      <c r="G37">
        <f t="shared" si="1"/>
        <v>2.7711459101307671E-2</v>
      </c>
      <c r="H37">
        <f t="shared" si="2"/>
        <v>3.5065881345980023E-2</v>
      </c>
    </row>
    <row r="38" spans="1:8" x14ac:dyDescent="0.25">
      <c r="A38" s="1">
        <v>44671</v>
      </c>
      <c r="B38">
        <v>209.19000199999999</v>
      </c>
      <c r="C38">
        <v>90.610000999999997</v>
      </c>
      <c r="D38">
        <v>41.720001000000003</v>
      </c>
      <c r="F38">
        <f t="shared" si="0"/>
        <v>1.818201457830265E-3</v>
      </c>
      <c r="G38">
        <f t="shared" si="1"/>
        <v>1.8939926147917029E-2</v>
      </c>
      <c r="H38">
        <f t="shared" si="2"/>
        <v>-8.5919618560796503E-3</v>
      </c>
    </row>
    <row r="39" spans="1:8" x14ac:dyDescent="0.25">
      <c r="A39" s="1">
        <v>44672</v>
      </c>
      <c r="B39">
        <v>206.86000100000001</v>
      </c>
      <c r="C39">
        <v>88.910004000000001</v>
      </c>
      <c r="D39">
        <v>40.709999000000003</v>
      </c>
      <c r="F39">
        <f t="shared" si="0"/>
        <v>-1.12006986778705E-2</v>
      </c>
      <c r="G39">
        <f t="shared" si="1"/>
        <v>-1.8939926147917015E-2</v>
      </c>
      <c r="H39">
        <f t="shared" si="2"/>
        <v>-2.450691615099267E-2</v>
      </c>
    </row>
    <row r="40" spans="1:8" x14ac:dyDescent="0.25">
      <c r="A40" s="1">
        <v>44673</v>
      </c>
      <c r="B40">
        <v>205.21000699999999</v>
      </c>
      <c r="C40">
        <v>84.739998</v>
      </c>
      <c r="D40">
        <v>39.840000000000003</v>
      </c>
      <c r="F40">
        <f t="shared" si="0"/>
        <v>-8.0083616197745896E-3</v>
      </c>
      <c r="G40">
        <f t="shared" si="1"/>
        <v>-4.8036945525553647E-2</v>
      </c>
      <c r="H40">
        <f t="shared" si="2"/>
        <v>-2.1602305234500435E-2</v>
      </c>
    </row>
    <row r="41" spans="1:8" x14ac:dyDescent="0.25">
      <c r="A41" s="1">
        <v>44676</v>
      </c>
      <c r="B41">
        <v>205.39999399999999</v>
      </c>
      <c r="C41">
        <v>85.050003000000004</v>
      </c>
      <c r="D41">
        <v>39.82</v>
      </c>
      <c r="F41">
        <f t="shared" si="0"/>
        <v>9.2538911909196371E-4</v>
      </c>
      <c r="G41">
        <f t="shared" si="1"/>
        <v>3.6516325184307997E-3</v>
      </c>
      <c r="H41">
        <f t="shared" si="2"/>
        <v>-5.0213408034736949E-4</v>
      </c>
    </row>
    <row r="42" spans="1:8" x14ac:dyDescent="0.25">
      <c r="A42" s="1">
        <v>44677</v>
      </c>
      <c r="B42">
        <v>200</v>
      </c>
      <c r="C42">
        <v>82.370002999999997</v>
      </c>
      <c r="D42">
        <v>38.040000999999997</v>
      </c>
      <c r="F42">
        <f t="shared" si="0"/>
        <v>-2.6641901735125671E-2</v>
      </c>
      <c r="G42">
        <f t="shared" si="1"/>
        <v>-3.2018024741055029E-2</v>
      </c>
      <c r="H42">
        <f t="shared" si="2"/>
        <v>-4.5731034670743374E-2</v>
      </c>
    </row>
    <row r="43" spans="1:8" x14ac:dyDescent="0.25">
      <c r="A43" s="1">
        <v>44678</v>
      </c>
      <c r="B43">
        <v>199.259995</v>
      </c>
      <c r="C43">
        <v>82.209998999999996</v>
      </c>
      <c r="D43">
        <v>38.659999999999997</v>
      </c>
      <c r="F43">
        <f t="shared" si="0"/>
        <v>-3.7068870241703067E-3</v>
      </c>
      <c r="G43">
        <f t="shared" si="1"/>
        <v>-1.9443923741121224E-3</v>
      </c>
      <c r="H43">
        <f t="shared" si="2"/>
        <v>1.6167209814877813E-2</v>
      </c>
    </row>
    <row r="44" spans="1:8" x14ac:dyDescent="0.25">
      <c r="A44" s="1">
        <v>44679</v>
      </c>
      <c r="B44">
        <v>206.85000600000001</v>
      </c>
      <c r="C44">
        <v>83.400002000000001</v>
      </c>
      <c r="D44">
        <v>38.75</v>
      </c>
      <c r="F44">
        <f t="shared" si="0"/>
        <v>3.73834423900802E-2</v>
      </c>
      <c r="G44">
        <f t="shared" si="1"/>
        <v>1.437139634544452E-2</v>
      </c>
      <c r="H44">
        <f t="shared" si="2"/>
        <v>2.3252820191712155E-3</v>
      </c>
    </row>
    <row r="45" spans="1:8" x14ac:dyDescent="0.25">
      <c r="A45" s="1">
        <v>44680</v>
      </c>
      <c r="B45">
        <v>198.740005</v>
      </c>
      <c r="C45">
        <v>80.589995999999999</v>
      </c>
      <c r="D45">
        <v>37.909999999999997</v>
      </c>
      <c r="F45">
        <f t="shared" si="0"/>
        <v>-3.9996458952231063E-2</v>
      </c>
      <c r="G45">
        <f t="shared" si="1"/>
        <v>-3.4273810643047027E-2</v>
      </c>
      <c r="H45">
        <f t="shared" si="2"/>
        <v>-2.1915826271112625E-2</v>
      </c>
    </row>
    <row r="46" spans="1:8" x14ac:dyDescent="0.25">
      <c r="A46" s="1">
        <v>44683</v>
      </c>
      <c r="B46">
        <v>197.009995</v>
      </c>
      <c r="C46">
        <v>81.959998999999996</v>
      </c>
      <c r="D46">
        <v>38.450001</v>
      </c>
      <c r="F46">
        <f t="shared" si="0"/>
        <v>-8.7429994701472037E-3</v>
      </c>
      <c r="G46">
        <f t="shared" si="1"/>
        <v>1.6856788467156079E-2</v>
      </c>
      <c r="H46">
        <f t="shared" si="2"/>
        <v>1.414379243121169E-2</v>
      </c>
    </row>
    <row r="47" spans="1:8" x14ac:dyDescent="0.25">
      <c r="A47" s="1">
        <v>44684</v>
      </c>
      <c r="B47">
        <v>199.44000199999999</v>
      </c>
      <c r="C47">
        <v>83.75</v>
      </c>
      <c r="D47">
        <v>39.939999</v>
      </c>
      <c r="F47">
        <f t="shared" si="0"/>
        <v>1.2258985751812747E-2</v>
      </c>
      <c r="G47">
        <f t="shared" si="1"/>
        <v>2.1604859535550656E-2</v>
      </c>
      <c r="H47">
        <f t="shared" si="2"/>
        <v>3.8019580990657616E-2</v>
      </c>
    </row>
    <row r="48" spans="1:8" x14ac:dyDescent="0.25">
      <c r="A48" s="1">
        <v>44685</v>
      </c>
      <c r="B48">
        <v>209.490005</v>
      </c>
      <c r="C48">
        <v>87.220000999999996</v>
      </c>
      <c r="D48">
        <v>41.169998</v>
      </c>
      <c r="F48">
        <f t="shared" si="0"/>
        <v>4.916258015016E-2</v>
      </c>
      <c r="G48">
        <f t="shared" si="1"/>
        <v>4.0597503174704785E-2</v>
      </c>
      <c r="H48">
        <f t="shared" si="2"/>
        <v>3.0331484252637268E-2</v>
      </c>
    </row>
    <row r="49" spans="1:8" x14ac:dyDescent="0.25">
      <c r="A49" s="1">
        <v>44686</v>
      </c>
      <c r="B49">
        <v>207.240005</v>
      </c>
      <c r="C49">
        <v>84.940002000000007</v>
      </c>
      <c r="D49">
        <v>39.950001</v>
      </c>
      <c r="F49">
        <f t="shared" si="0"/>
        <v>-1.079846332033731E-2</v>
      </c>
      <c r="G49">
        <f t="shared" si="1"/>
        <v>-2.6488525448723134E-2</v>
      </c>
      <c r="H49">
        <f t="shared" si="2"/>
        <v>-3.0081089959177208E-2</v>
      </c>
    </row>
    <row r="50" spans="1:8" x14ac:dyDescent="0.25">
      <c r="A50" s="1">
        <v>44687</v>
      </c>
      <c r="B50">
        <v>210.21000699999999</v>
      </c>
      <c r="C50">
        <v>84.230002999999996</v>
      </c>
      <c r="D50">
        <v>39.580002</v>
      </c>
      <c r="F50">
        <f t="shared" si="0"/>
        <v>1.4229498277381162E-2</v>
      </c>
      <c r="G50">
        <f t="shared" si="1"/>
        <v>-8.3939604871221297E-3</v>
      </c>
      <c r="H50">
        <f t="shared" si="2"/>
        <v>-9.3047065385830387E-3</v>
      </c>
    </row>
    <row r="51" spans="1:8" x14ac:dyDescent="0.25">
      <c r="A51" s="1">
        <v>44690</v>
      </c>
      <c r="B51">
        <v>208.270004</v>
      </c>
      <c r="C51">
        <v>81.150002000000001</v>
      </c>
      <c r="D51">
        <v>38.259998000000003</v>
      </c>
      <c r="F51">
        <f t="shared" si="0"/>
        <v>-9.2717302938216187E-3</v>
      </c>
      <c r="G51">
        <f t="shared" si="1"/>
        <v>-3.7251869337717514E-2</v>
      </c>
      <c r="H51">
        <f t="shared" si="2"/>
        <v>-3.3919078966799125E-2</v>
      </c>
    </row>
    <row r="52" spans="1:8" x14ac:dyDescent="0.25">
      <c r="A52" s="1">
        <v>44691</v>
      </c>
      <c r="B52">
        <v>208.05999800000001</v>
      </c>
      <c r="C52">
        <v>80.260002</v>
      </c>
      <c r="D52">
        <v>38.700001</v>
      </c>
      <c r="F52">
        <f t="shared" si="0"/>
        <v>-1.0088440266258364E-3</v>
      </c>
      <c r="G52">
        <f t="shared" si="1"/>
        <v>-1.1027928848534221E-2</v>
      </c>
      <c r="H52">
        <f t="shared" si="2"/>
        <v>1.1434714137338963E-2</v>
      </c>
    </row>
    <row r="53" spans="1:8" x14ac:dyDescent="0.25">
      <c r="A53" s="1">
        <v>44692</v>
      </c>
      <c r="B53">
        <v>207.199997</v>
      </c>
      <c r="C53">
        <v>78.889999000000003</v>
      </c>
      <c r="D53">
        <v>37.270000000000003</v>
      </c>
      <c r="F53">
        <f t="shared" si="0"/>
        <v>-4.1419941235740125E-3</v>
      </c>
      <c r="G53">
        <f t="shared" si="1"/>
        <v>-1.7216925326663159E-2</v>
      </c>
      <c r="H53">
        <f t="shared" si="2"/>
        <v>-3.7650912384361933E-2</v>
      </c>
    </row>
    <row r="54" spans="1:8" x14ac:dyDescent="0.25">
      <c r="A54" s="1">
        <v>44693</v>
      </c>
      <c r="B54">
        <v>208.199997</v>
      </c>
      <c r="C54">
        <v>78.589995999999999</v>
      </c>
      <c r="D54">
        <v>35.560001</v>
      </c>
      <c r="F54">
        <f t="shared" si="0"/>
        <v>4.8146458650831451E-3</v>
      </c>
      <c r="G54">
        <f t="shared" si="1"/>
        <v>-3.8100504500988221E-3</v>
      </c>
      <c r="H54">
        <f t="shared" si="2"/>
        <v>-4.6967274723978943E-2</v>
      </c>
    </row>
    <row r="55" spans="1:8" x14ac:dyDescent="0.25">
      <c r="A55" s="1">
        <v>44694</v>
      </c>
      <c r="B55">
        <v>211.28999300000001</v>
      </c>
      <c r="C55">
        <v>80.540001000000004</v>
      </c>
      <c r="D55">
        <v>38.209999000000003</v>
      </c>
      <c r="F55">
        <f t="shared" si="0"/>
        <v>1.4732422523960127E-2</v>
      </c>
      <c r="G55">
        <f t="shared" si="1"/>
        <v>2.4509553858477237E-2</v>
      </c>
      <c r="H55">
        <f t="shared" si="2"/>
        <v>7.1875796520460722E-2</v>
      </c>
    </row>
    <row r="56" spans="1:8" x14ac:dyDescent="0.25">
      <c r="A56" s="1">
        <v>44697</v>
      </c>
      <c r="B56">
        <v>209.720001</v>
      </c>
      <c r="C56">
        <v>79.900002000000001</v>
      </c>
      <c r="D56">
        <v>37.099997999999999</v>
      </c>
      <c r="F56">
        <f t="shared" si="0"/>
        <v>-7.4582518230120916E-3</v>
      </c>
      <c r="G56">
        <f t="shared" si="1"/>
        <v>-7.9780900359810464E-3</v>
      </c>
      <c r="H56">
        <f t="shared" si="2"/>
        <v>-2.9480319582616796E-2</v>
      </c>
    </row>
    <row r="57" spans="1:8" x14ac:dyDescent="0.25">
      <c r="A57" s="1">
        <v>44698</v>
      </c>
      <c r="B57">
        <v>221.5</v>
      </c>
      <c r="C57">
        <v>82.93</v>
      </c>
      <c r="D57">
        <v>38.099997999999999</v>
      </c>
      <c r="F57">
        <f t="shared" si="0"/>
        <v>5.4649277012595796E-2</v>
      </c>
      <c r="G57">
        <f t="shared" si="1"/>
        <v>3.7221000659594758E-2</v>
      </c>
      <c r="H57">
        <f t="shared" si="2"/>
        <v>2.6597313934183364E-2</v>
      </c>
    </row>
    <row r="58" spans="1:8" x14ac:dyDescent="0.25">
      <c r="A58" s="1">
        <v>44699</v>
      </c>
      <c r="B58">
        <v>203.570007</v>
      </c>
      <c r="C58">
        <v>80.690002000000007</v>
      </c>
      <c r="D58">
        <v>35.830002</v>
      </c>
      <c r="F58">
        <f t="shared" si="0"/>
        <v>-8.4412629020029856E-2</v>
      </c>
      <c r="G58">
        <f t="shared" si="1"/>
        <v>-2.7382201816478598E-2</v>
      </c>
      <c r="H58">
        <f t="shared" si="2"/>
        <v>-6.1428642503208723E-2</v>
      </c>
    </row>
    <row r="59" spans="1:8" x14ac:dyDescent="0.25">
      <c r="A59" s="1">
        <v>44700</v>
      </c>
      <c r="B59">
        <v>199.050003</v>
      </c>
      <c r="C59">
        <v>79.959998999999996</v>
      </c>
      <c r="D59">
        <v>36.119999</v>
      </c>
      <c r="F59">
        <f t="shared" si="0"/>
        <v>-2.2453895947244337E-2</v>
      </c>
      <c r="G59">
        <f t="shared" si="1"/>
        <v>-9.0881795206877534E-3</v>
      </c>
      <c r="H59">
        <f t="shared" si="2"/>
        <v>8.0611137272846474E-3</v>
      </c>
    </row>
    <row r="60" spans="1:8" x14ac:dyDescent="0.25">
      <c r="A60" s="1">
        <v>44701</v>
      </c>
      <c r="B60">
        <v>200.89999399999999</v>
      </c>
      <c r="C60">
        <v>79.370002999999997</v>
      </c>
      <c r="D60">
        <v>35.400002000000001</v>
      </c>
      <c r="F60">
        <f t="shared" si="0"/>
        <v>9.2511774373673188E-3</v>
      </c>
      <c r="G60">
        <f t="shared" si="1"/>
        <v>-7.4059962255060858E-3</v>
      </c>
      <c r="H60">
        <f t="shared" si="2"/>
        <v>-2.0134824226389115E-2</v>
      </c>
    </row>
    <row r="61" spans="1:8" x14ac:dyDescent="0.25">
      <c r="A61" s="1">
        <v>44704</v>
      </c>
      <c r="B61">
        <v>204.69000199999999</v>
      </c>
      <c r="C61">
        <v>82.309997999999993</v>
      </c>
      <c r="D61">
        <v>36</v>
      </c>
      <c r="F61">
        <f t="shared" si="0"/>
        <v>1.8689407311031341E-2</v>
      </c>
      <c r="G61">
        <f t="shared" si="1"/>
        <v>3.6372081785728129E-2</v>
      </c>
      <c r="H61">
        <f t="shared" si="2"/>
        <v>1.6807061819207603E-2</v>
      </c>
    </row>
    <row r="62" spans="1:8" x14ac:dyDescent="0.25">
      <c r="A62" s="1">
        <v>44705</v>
      </c>
      <c r="B62">
        <v>205.25</v>
      </c>
      <c r="C62">
        <v>81.959998999999996</v>
      </c>
      <c r="D62">
        <v>35.209999000000003</v>
      </c>
      <c r="F62">
        <f t="shared" si="0"/>
        <v>2.7320990662227595E-3</v>
      </c>
      <c r="G62">
        <f t="shared" si="1"/>
        <v>-4.261271516542927E-3</v>
      </c>
      <c r="H62">
        <f t="shared" si="2"/>
        <v>-2.2188833690171654E-2</v>
      </c>
    </row>
    <row r="63" spans="1:8" x14ac:dyDescent="0.25">
      <c r="A63" s="1">
        <v>44706</v>
      </c>
      <c r="B63">
        <v>204.30999800000001</v>
      </c>
      <c r="C63">
        <v>82.230002999999996</v>
      </c>
      <c r="D63">
        <v>35.979999999999997</v>
      </c>
      <c r="F63">
        <f t="shared" si="0"/>
        <v>-4.5903098698631146E-3</v>
      </c>
      <c r="G63">
        <f t="shared" si="1"/>
        <v>3.2889242962135085E-3</v>
      </c>
      <c r="H63">
        <f t="shared" si="2"/>
        <v>2.1633123756448661E-2</v>
      </c>
    </row>
    <row r="64" spans="1:8" x14ac:dyDescent="0.25">
      <c r="A64" s="1">
        <v>44707</v>
      </c>
      <c r="B64">
        <v>212.28999300000001</v>
      </c>
      <c r="C64">
        <v>85</v>
      </c>
      <c r="D64">
        <v>37.419998</v>
      </c>
      <c r="F64">
        <f t="shared" si="0"/>
        <v>3.8314793007473216E-2</v>
      </c>
      <c r="G64">
        <f t="shared" si="1"/>
        <v>3.3131021024477576E-2</v>
      </c>
      <c r="H64">
        <f t="shared" si="2"/>
        <v>3.9242038876200709E-2</v>
      </c>
    </row>
    <row r="65" spans="1:8" x14ac:dyDescent="0.25">
      <c r="A65" s="1">
        <v>44708</v>
      </c>
      <c r="B65">
        <v>219.66999799999999</v>
      </c>
      <c r="C65">
        <v>86.449996999999996</v>
      </c>
      <c r="D65">
        <v>38.57</v>
      </c>
      <c r="F65">
        <f t="shared" si="0"/>
        <v>3.4173179651380718E-2</v>
      </c>
      <c r="G65">
        <f t="shared" si="1"/>
        <v>1.6914920936842531E-2</v>
      </c>
      <c r="H65">
        <f t="shared" si="2"/>
        <v>3.0269504821548644E-2</v>
      </c>
    </row>
    <row r="66" spans="1:8" x14ac:dyDescent="0.25">
      <c r="A66" s="1">
        <v>44712</v>
      </c>
      <c r="B66">
        <v>224.58000200000001</v>
      </c>
      <c r="C66">
        <v>86.139999000000003</v>
      </c>
      <c r="D66">
        <v>38.68</v>
      </c>
      <c r="F66">
        <f t="shared" si="0"/>
        <v>2.2105588928376718E-2</v>
      </c>
      <c r="G66">
        <f t="shared" si="1"/>
        <v>-3.5923094102030019E-3</v>
      </c>
      <c r="H66">
        <f t="shared" si="2"/>
        <v>2.8478983649571198E-3</v>
      </c>
    </row>
    <row r="67" spans="1:8" x14ac:dyDescent="0.25">
      <c r="A67" s="1">
        <v>44713</v>
      </c>
      <c r="B67">
        <v>218.66999799999999</v>
      </c>
      <c r="C67">
        <v>85</v>
      </c>
      <c r="D67">
        <v>38.270000000000003</v>
      </c>
      <c r="F67">
        <f t="shared" si="0"/>
        <v>-2.6668265133875917E-2</v>
      </c>
      <c r="G67">
        <f t="shared" si="1"/>
        <v>-1.3322611526639482E-2</v>
      </c>
      <c r="H67">
        <f t="shared" si="2"/>
        <v>-1.0656371147482585E-2</v>
      </c>
    </row>
    <row r="68" spans="1:8" x14ac:dyDescent="0.25">
      <c r="A68" s="1">
        <v>44714</v>
      </c>
      <c r="B68">
        <v>221.520004</v>
      </c>
      <c r="C68">
        <v>85.199996999999996</v>
      </c>
      <c r="D68">
        <v>38.869999</v>
      </c>
      <c r="F68">
        <f t="shared" ref="F68:F131" si="3">LN(B68/B67)</f>
        <v>1.294916200373737E-2</v>
      </c>
      <c r="G68">
        <f t="shared" ref="G68:G131" si="4">LN(C68/C67)</f>
        <v>2.3501421336852442E-3</v>
      </c>
      <c r="H68">
        <f t="shared" ref="H68:H131" si="5">LN(D68/D67)</f>
        <v>1.5556419699738918E-2</v>
      </c>
    </row>
    <row r="69" spans="1:8" x14ac:dyDescent="0.25">
      <c r="A69" s="1">
        <v>44715</v>
      </c>
      <c r="B69">
        <v>218.699997</v>
      </c>
      <c r="C69">
        <v>84.120002999999997</v>
      </c>
      <c r="D69">
        <v>37.610000999999997</v>
      </c>
      <c r="F69">
        <f t="shared" si="3"/>
        <v>-1.2811982954465628E-2</v>
      </c>
      <c r="G69">
        <f t="shared" si="4"/>
        <v>-1.275701212616537E-2</v>
      </c>
      <c r="H69">
        <f t="shared" si="5"/>
        <v>-3.2952720066432038E-2</v>
      </c>
    </row>
    <row r="70" spans="1:8" x14ac:dyDescent="0.25">
      <c r="A70" s="1">
        <v>44718</v>
      </c>
      <c r="B70">
        <v>222.85000600000001</v>
      </c>
      <c r="C70">
        <v>84.870002999999997</v>
      </c>
      <c r="D70">
        <v>37.830002</v>
      </c>
      <c r="F70">
        <f t="shared" si="3"/>
        <v>1.8798012351203368E-2</v>
      </c>
      <c r="G70">
        <f t="shared" si="4"/>
        <v>8.876322831927989E-3</v>
      </c>
      <c r="H70">
        <f t="shared" si="5"/>
        <v>5.8324924421127161E-3</v>
      </c>
    </row>
    <row r="71" spans="1:8" x14ac:dyDescent="0.25">
      <c r="A71" s="1">
        <v>44719</v>
      </c>
      <c r="B71">
        <v>221.36999499999999</v>
      </c>
      <c r="C71">
        <v>85.330001999999993</v>
      </c>
      <c r="D71">
        <v>38.369999</v>
      </c>
      <c r="F71">
        <f t="shared" si="3"/>
        <v>-6.6634391647393872E-3</v>
      </c>
      <c r="G71">
        <f t="shared" si="4"/>
        <v>5.4054066571441592E-3</v>
      </c>
      <c r="H71">
        <f t="shared" si="5"/>
        <v>1.417338668380236E-2</v>
      </c>
    </row>
    <row r="72" spans="1:8" x14ac:dyDescent="0.25">
      <c r="A72" s="1">
        <v>44720</v>
      </c>
      <c r="B72">
        <v>217.16999799999999</v>
      </c>
      <c r="C72">
        <v>83.199996999999996</v>
      </c>
      <c r="D72">
        <v>37.689999</v>
      </c>
      <c r="F72">
        <f t="shared" si="3"/>
        <v>-1.915503938798049E-2</v>
      </c>
      <c r="G72">
        <f t="shared" si="4"/>
        <v>-2.5278804217438822E-2</v>
      </c>
      <c r="H72">
        <f t="shared" si="5"/>
        <v>-1.7881097450025963E-2</v>
      </c>
    </row>
    <row r="73" spans="1:8" x14ac:dyDescent="0.25">
      <c r="A73" s="1">
        <v>44721</v>
      </c>
      <c r="B73">
        <v>217</v>
      </c>
      <c r="C73">
        <v>81.160004000000001</v>
      </c>
      <c r="D73">
        <v>36.650002000000001</v>
      </c>
      <c r="F73">
        <f t="shared" si="3"/>
        <v>-7.830942233249793E-4</v>
      </c>
      <c r="G73">
        <f t="shared" si="4"/>
        <v>-2.4824747526494859E-2</v>
      </c>
      <c r="H73">
        <f t="shared" si="5"/>
        <v>-2.7981297843888791E-2</v>
      </c>
    </row>
    <row r="74" spans="1:8" x14ac:dyDescent="0.25">
      <c r="A74" s="1">
        <v>44722</v>
      </c>
      <c r="B74">
        <v>206.770004</v>
      </c>
      <c r="C74">
        <v>77.400002000000001</v>
      </c>
      <c r="D74">
        <v>35.009998000000003</v>
      </c>
      <c r="F74">
        <f t="shared" si="3"/>
        <v>-4.829026978261499E-2</v>
      </c>
      <c r="G74">
        <f t="shared" si="4"/>
        <v>-4.7435757807500666E-2</v>
      </c>
      <c r="H74">
        <f t="shared" si="5"/>
        <v>-4.5779805062880798E-2</v>
      </c>
    </row>
    <row r="75" spans="1:8" x14ac:dyDescent="0.25">
      <c r="A75" s="1">
        <v>44725</v>
      </c>
      <c r="B75">
        <v>200.979996</v>
      </c>
      <c r="C75">
        <v>75.180000000000007</v>
      </c>
      <c r="D75">
        <v>32.279998999999997</v>
      </c>
      <c r="F75">
        <f t="shared" si="3"/>
        <v>-2.8401703039509979E-2</v>
      </c>
      <c r="G75">
        <f t="shared" si="4"/>
        <v>-2.910156829944233E-2</v>
      </c>
      <c r="H75">
        <f t="shared" si="5"/>
        <v>-8.1185865417224376E-2</v>
      </c>
    </row>
    <row r="76" spans="1:8" x14ac:dyDescent="0.25">
      <c r="A76" s="1">
        <v>44726</v>
      </c>
      <c r="B76">
        <v>229.949997</v>
      </c>
      <c r="C76">
        <v>74.959998999999996</v>
      </c>
      <c r="D76">
        <v>33.200001</v>
      </c>
      <c r="F76">
        <f t="shared" si="3"/>
        <v>0.13465650022128381</v>
      </c>
      <c r="G76">
        <f t="shared" si="4"/>
        <v>-2.9306135463136383E-3</v>
      </c>
      <c r="H76">
        <f t="shared" si="5"/>
        <v>2.8102093620111183E-2</v>
      </c>
    </row>
    <row r="77" spans="1:8" x14ac:dyDescent="0.25">
      <c r="A77" s="1">
        <v>44727</v>
      </c>
      <c r="B77">
        <v>232.779999</v>
      </c>
      <c r="C77">
        <v>76.019997000000004</v>
      </c>
      <c r="D77">
        <v>34.18</v>
      </c>
      <c r="F77">
        <f t="shared" si="3"/>
        <v>1.2231916278310235E-2</v>
      </c>
      <c r="G77">
        <f t="shared" si="4"/>
        <v>1.4041799508084481E-2</v>
      </c>
      <c r="H77">
        <f t="shared" si="5"/>
        <v>2.9090771644520452E-2</v>
      </c>
    </row>
    <row r="78" spans="1:8" x14ac:dyDescent="0.25">
      <c r="A78" s="1">
        <v>44728</v>
      </c>
      <c r="B78">
        <v>225.30999800000001</v>
      </c>
      <c r="C78">
        <v>73.949996999999996</v>
      </c>
      <c r="D78">
        <v>31.42</v>
      </c>
      <c r="F78">
        <f t="shared" si="3"/>
        <v>-3.2616574377292977E-2</v>
      </c>
      <c r="G78">
        <f t="shared" si="4"/>
        <v>-2.760727550894616E-2</v>
      </c>
      <c r="H78">
        <f t="shared" si="5"/>
        <v>-8.4196044859969676E-2</v>
      </c>
    </row>
    <row r="79" spans="1:8" x14ac:dyDescent="0.25">
      <c r="A79" s="1">
        <v>44729</v>
      </c>
      <c r="B79">
        <v>229.89999399999999</v>
      </c>
      <c r="C79">
        <v>72.900002000000001</v>
      </c>
      <c r="D79">
        <v>31.879999000000002</v>
      </c>
      <c r="F79">
        <f t="shared" si="3"/>
        <v>2.0167182830196351E-2</v>
      </c>
      <c r="G79">
        <f t="shared" si="4"/>
        <v>-1.4300482139402323E-2</v>
      </c>
      <c r="H79">
        <f t="shared" si="5"/>
        <v>1.4534189726910014E-2</v>
      </c>
    </row>
    <row r="80" spans="1:8" x14ac:dyDescent="0.25">
      <c r="A80" s="1">
        <v>44733</v>
      </c>
      <c r="B80">
        <v>230.520004</v>
      </c>
      <c r="C80">
        <v>74.629997000000003</v>
      </c>
      <c r="D80">
        <v>32.639999000000003</v>
      </c>
      <c r="F80">
        <f t="shared" si="3"/>
        <v>2.6932382497071926E-3</v>
      </c>
      <c r="G80">
        <f t="shared" si="4"/>
        <v>2.3453864495529327E-2</v>
      </c>
      <c r="H80">
        <f t="shared" si="5"/>
        <v>2.3559676904265713E-2</v>
      </c>
    </row>
    <row r="81" spans="1:8" x14ac:dyDescent="0.25">
      <c r="A81" s="1">
        <v>44734</v>
      </c>
      <c r="B81">
        <v>229.020004</v>
      </c>
      <c r="C81">
        <v>74.400002000000001</v>
      </c>
      <c r="D81">
        <v>32.830002</v>
      </c>
      <c r="F81">
        <f t="shared" si="3"/>
        <v>-6.5282904696223019E-3</v>
      </c>
      <c r="G81">
        <f t="shared" si="4"/>
        <v>-3.0865622242173259E-3</v>
      </c>
      <c r="H81">
        <f t="shared" si="5"/>
        <v>5.8042929747388616E-3</v>
      </c>
    </row>
    <row r="82" spans="1:8" x14ac:dyDescent="0.25">
      <c r="A82" s="1">
        <v>44735</v>
      </c>
      <c r="B82">
        <v>228.13000500000001</v>
      </c>
      <c r="C82">
        <v>73.970000999999996</v>
      </c>
      <c r="D82">
        <v>32.990001999999997</v>
      </c>
      <c r="F82">
        <f t="shared" si="3"/>
        <v>-3.8936896288055945E-3</v>
      </c>
      <c r="G82">
        <f t="shared" si="4"/>
        <v>-5.7963496019959003E-3</v>
      </c>
      <c r="H82">
        <f t="shared" si="5"/>
        <v>4.8617534315299037E-3</v>
      </c>
    </row>
    <row r="83" spans="1:8" x14ac:dyDescent="0.25">
      <c r="A83" s="1">
        <v>44736</v>
      </c>
      <c r="B83">
        <v>243.240005</v>
      </c>
      <c r="C83">
        <v>77.819999999999993</v>
      </c>
      <c r="D83">
        <v>34.82</v>
      </c>
      <c r="F83">
        <f t="shared" si="3"/>
        <v>6.4132966985627191E-2</v>
      </c>
      <c r="G83">
        <f t="shared" si="4"/>
        <v>5.0738848437637145E-2</v>
      </c>
      <c r="H83">
        <f t="shared" si="5"/>
        <v>5.3987388475123251E-2</v>
      </c>
    </row>
    <row r="84" spans="1:8" x14ac:dyDescent="0.25">
      <c r="A84" s="1">
        <v>44739</v>
      </c>
      <c r="B84">
        <v>240.470001</v>
      </c>
      <c r="C84">
        <v>77.440002000000007</v>
      </c>
      <c r="D84">
        <v>34.630001</v>
      </c>
      <c r="F84">
        <f t="shared" si="3"/>
        <v>-1.1453285008836125E-2</v>
      </c>
      <c r="G84">
        <f t="shared" si="4"/>
        <v>-4.894998761639807E-3</v>
      </c>
      <c r="H84">
        <f t="shared" si="5"/>
        <v>-5.4715470490163381E-3</v>
      </c>
    </row>
    <row r="85" spans="1:8" x14ac:dyDescent="0.25">
      <c r="A85" s="1">
        <v>44740</v>
      </c>
      <c r="B85">
        <v>240.08999600000001</v>
      </c>
      <c r="C85">
        <v>78.160004000000001</v>
      </c>
      <c r="D85">
        <v>33.990001999999997</v>
      </c>
      <c r="F85">
        <f t="shared" si="3"/>
        <v>-1.5815094122567878E-3</v>
      </c>
      <c r="G85">
        <f t="shared" si="4"/>
        <v>9.2545901168311039E-3</v>
      </c>
      <c r="H85">
        <f t="shared" si="5"/>
        <v>-1.8653964742168322E-2</v>
      </c>
    </row>
    <row r="86" spans="1:8" x14ac:dyDescent="0.25">
      <c r="A86" s="1">
        <v>44741</v>
      </c>
      <c r="B86">
        <v>233.80999800000001</v>
      </c>
      <c r="C86">
        <v>78.190002000000007</v>
      </c>
      <c r="D86">
        <v>33.450001</v>
      </c>
      <c r="F86">
        <f t="shared" si="3"/>
        <v>-2.6505025217652443E-2</v>
      </c>
      <c r="G86">
        <f t="shared" si="4"/>
        <v>3.8372880354220902E-4</v>
      </c>
      <c r="H86">
        <f t="shared" si="5"/>
        <v>-1.601460607925511E-2</v>
      </c>
    </row>
    <row r="87" spans="1:8" x14ac:dyDescent="0.25">
      <c r="A87" s="1">
        <v>44742</v>
      </c>
      <c r="B87">
        <v>226.71000699999999</v>
      </c>
      <c r="C87">
        <v>76.059997999999993</v>
      </c>
      <c r="D87">
        <v>31.76</v>
      </c>
      <c r="F87">
        <f t="shared" si="3"/>
        <v>-3.0837112591805178E-2</v>
      </c>
      <c r="G87">
        <f t="shared" si="4"/>
        <v>-2.7619311510057948E-2</v>
      </c>
      <c r="H87">
        <f t="shared" si="5"/>
        <v>-5.1844180090668247E-2</v>
      </c>
    </row>
    <row r="88" spans="1:8" x14ac:dyDescent="0.25">
      <c r="A88" s="1">
        <v>44743</v>
      </c>
      <c r="B88">
        <v>223.61000100000001</v>
      </c>
      <c r="C88">
        <v>76.75</v>
      </c>
      <c r="D88">
        <v>32.189999</v>
      </c>
      <c r="F88">
        <f t="shared" si="3"/>
        <v>-1.3768231105061399E-2</v>
      </c>
      <c r="G88">
        <f t="shared" si="4"/>
        <v>9.0309102622235168E-3</v>
      </c>
      <c r="H88">
        <f t="shared" si="5"/>
        <v>1.3448177866232891E-2</v>
      </c>
    </row>
    <row r="89" spans="1:8" x14ac:dyDescent="0.25">
      <c r="A89" s="1">
        <v>44747</v>
      </c>
      <c r="B89">
        <v>229.61000100000001</v>
      </c>
      <c r="C89">
        <v>76.110000999999997</v>
      </c>
      <c r="D89">
        <v>32.369999</v>
      </c>
      <c r="F89">
        <f t="shared" si="3"/>
        <v>2.6478754387016541E-2</v>
      </c>
      <c r="G89">
        <f t="shared" si="4"/>
        <v>-8.3737110491285249E-3</v>
      </c>
      <c r="H89">
        <f t="shared" si="5"/>
        <v>5.5762228001825839E-3</v>
      </c>
    </row>
    <row r="90" spans="1:8" x14ac:dyDescent="0.25">
      <c r="A90" s="1">
        <v>44748</v>
      </c>
      <c r="B90">
        <v>227.720001</v>
      </c>
      <c r="C90">
        <v>75.449996999999996</v>
      </c>
      <c r="D90">
        <v>31.27</v>
      </c>
      <c r="F90">
        <f t="shared" si="3"/>
        <v>-8.2654133849038927E-3</v>
      </c>
      <c r="G90">
        <f t="shared" si="4"/>
        <v>-8.7095299657523554E-3</v>
      </c>
      <c r="H90">
        <f t="shared" si="5"/>
        <v>-3.4572865575600659E-2</v>
      </c>
    </row>
    <row r="91" spans="1:8" x14ac:dyDescent="0.25">
      <c r="A91" s="1">
        <v>44749</v>
      </c>
      <c r="B91">
        <v>231.35000600000001</v>
      </c>
      <c r="C91">
        <v>76.989998</v>
      </c>
      <c r="D91">
        <v>32.659999999999997</v>
      </c>
      <c r="F91">
        <f t="shared" si="3"/>
        <v>1.5814932813500361E-2</v>
      </c>
      <c r="G91">
        <f t="shared" si="4"/>
        <v>2.0205371860132538E-2</v>
      </c>
      <c r="H91">
        <f t="shared" si="5"/>
        <v>4.3491916072568949E-2</v>
      </c>
    </row>
    <row r="92" spans="1:8" x14ac:dyDescent="0.25">
      <c r="A92" s="1">
        <v>44750</v>
      </c>
      <c r="B92">
        <v>230.490005</v>
      </c>
      <c r="C92">
        <v>76.730002999999996</v>
      </c>
      <c r="D92">
        <v>32.310001</v>
      </c>
      <c r="F92">
        <f t="shared" si="3"/>
        <v>-3.7242420471711268E-3</v>
      </c>
      <c r="G92">
        <f t="shared" si="4"/>
        <v>-3.3827120248488096E-3</v>
      </c>
      <c r="H92">
        <f t="shared" si="5"/>
        <v>-1.077427675574232E-2</v>
      </c>
    </row>
    <row r="93" spans="1:8" x14ac:dyDescent="0.25">
      <c r="A93" s="1">
        <v>44753</v>
      </c>
      <c r="B93">
        <v>224.19000199999999</v>
      </c>
      <c r="C93">
        <v>75.819999999999993</v>
      </c>
      <c r="D93">
        <v>30.870000999999998</v>
      </c>
      <c r="F93">
        <f t="shared" si="3"/>
        <v>-2.7713583709255227E-2</v>
      </c>
      <c r="G93">
        <f t="shared" si="4"/>
        <v>-1.1930695199520634E-2</v>
      </c>
      <c r="H93">
        <f t="shared" si="5"/>
        <v>-4.5591939878599302E-2</v>
      </c>
    </row>
    <row r="94" spans="1:8" x14ac:dyDescent="0.25">
      <c r="A94" s="1">
        <v>44754</v>
      </c>
      <c r="B94">
        <v>222.979996</v>
      </c>
      <c r="C94">
        <v>75.940002000000007</v>
      </c>
      <c r="D94">
        <v>31.530000999999999</v>
      </c>
      <c r="F94">
        <f t="shared" si="3"/>
        <v>-5.4118521307161601E-3</v>
      </c>
      <c r="G94">
        <f t="shared" si="4"/>
        <v>1.5814710520487805E-3</v>
      </c>
      <c r="H94">
        <f t="shared" si="5"/>
        <v>2.1154634364817886E-2</v>
      </c>
    </row>
    <row r="95" spans="1:8" x14ac:dyDescent="0.25">
      <c r="A95" s="1">
        <v>44755</v>
      </c>
      <c r="B95">
        <v>216.13000500000001</v>
      </c>
      <c r="C95">
        <v>74.980002999999996</v>
      </c>
      <c r="D95">
        <v>31.719999000000001</v>
      </c>
      <c r="F95">
        <f t="shared" si="3"/>
        <v>-3.1201961770545131E-2</v>
      </c>
      <c r="G95">
        <f t="shared" si="4"/>
        <v>-1.27221298218029E-2</v>
      </c>
      <c r="H95">
        <f t="shared" si="5"/>
        <v>6.0078599680004272E-3</v>
      </c>
    </row>
    <row r="96" spans="1:8" x14ac:dyDescent="0.25">
      <c r="A96" s="1">
        <v>44756</v>
      </c>
      <c r="B96">
        <v>214.28999300000001</v>
      </c>
      <c r="C96">
        <v>74.690002000000007</v>
      </c>
      <c r="D96">
        <v>31.59</v>
      </c>
      <c r="F96">
        <f t="shared" si="3"/>
        <v>-8.5498964610745635E-3</v>
      </c>
      <c r="G96">
        <f t="shared" si="4"/>
        <v>-3.8752101721132703E-3</v>
      </c>
      <c r="H96">
        <f t="shared" si="5"/>
        <v>-4.1067504268018189E-3</v>
      </c>
    </row>
    <row r="97" spans="1:8" x14ac:dyDescent="0.25">
      <c r="A97" s="1">
        <v>44757</v>
      </c>
      <c r="B97">
        <v>217.83000200000001</v>
      </c>
      <c r="C97">
        <v>78.050003000000004</v>
      </c>
      <c r="D97">
        <v>32.869999</v>
      </c>
      <c r="F97">
        <f t="shared" si="3"/>
        <v>1.6384746072759925E-2</v>
      </c>
      <c r="G97">
        <f t="shared" si="4"/>
        <v>4.4003444252018402E-2</v>
      </c>
      <c r="H97">
        <f t="shared" si="5"/>
        <v>3.9719742439255717E-2</v>
      </c>
    </row>
    <row r="98" spans="1:8" x14ac:dyDescent="0.25">
      <c r="A98" s="1">
        <v>44760</v>
      </c>
      <c r="B98">
        <v>217.979996</v>
      </c>
      <c r="C98">
        <v>78.860000999999997</v>
      </c>
      <c r="D98">
        <v>32.619999</v>
      </c>
      <c r="F98">
        <f t="shared" si="3"/>
        <v>6.8834586912123314E-4</v>
      </c>
      <c r="G98">
        <f t="shared" si="4"/>
        <v>1.032445573184124E-2</v>
      </c>
      <c r="H98">
        <f t="shared" si="5"/>
        <v>-7.6347907164215061E-3</v>
      </c>
    </row>
    <row r="99" spans="1:8" x14ac:dyDescent="0.25">
      <c r="A99" s="1">
        <v>44761</v>
      </c>
      <c r="B99">
        <v>225.429993</v>
      </c>
      <c r="C99">
        <v>81.650002000000001</v>
      </c>
      <c r="D99">
        <v>34.400002000000001</v>
      </c>
      <c r="F99">
        <f t="shared" si="3"/>
        <v>3.3606361303415044E-2</v>
      </c>
      <c r="G99">
        <f t="shared" si="4"/>
        <v>3.4767702781087692E-2</v>
      </c>
      <c r="H99">
        <f t="shared" si="5"/>
        <v>5.31310559820578E-2</v>
      </c>
    </row>
    <row r="100" spans="1:8" x14ac:dyDescent="0.25">
      <c r="A100" s="1">
        <v>44762</v>
      </c>
      <c r="B100">
        <v>227.66000399999999</v>
      </c>
      <c r="C100">
        <v>81.809997999999993</v>
      </c>
      <c r="D100">
        <v>34.759998000000003</v>
      </c>
      <c r="F100">
        <f t="shared" si="3"/>
        <v>9.8436470528578558E-3</v>
      </c>
      <c r="G100">
        <f t="shared" si="4"/>
        <v>1.957617167448549E-3</v>
      </c>
      <c r="H100">
        <f t="shared" si="5"/>
        <v>1.0410620340904632E-2</v>
      </c>
    </row>
    <row r="101" spans="1:8" x14ac:dyDescent="0.25">
      <c r="A101" s="1">
        <v>44763</v>
      </c>
      <c r="B101">
        <v>227.66000399999999</v>
      </c>
      <c r="C101">
        <v>83.019997000000004</v>
      </c>
      <c r="D101">
        <v>35.130001</v>
      </c>
      <c r="F101">
        <f t="shared" si="3"/>
        <v>0</v>
      </c>
      <c r="G101">
        <f t="shared" si="4"/>
        <v>1.4682045410303849E-2</v>
      </c>
      <c r="H101">
        <f t="shared" si="5"/>
        <v>1.058825188364375E-2</v>
      </c>
    </row>
    <row r="102" spans="1:8" x14ac:dyDescent="0.25">
      <c r="A102" s="1">
        <v>44764</v>
      </c>
      <c r="B102">
        <v>227.300003</v>
      </c>
      <c r="C102">
        <v>82.43</v>
      </c>
      <c r="D102">
        <v>34.669998</v>
      </c>
      <c r="F102">
        <f t="shared" si="3"/>
        <v>-1.5825614102173439E-3</v>
      </c>
      <c r="G102">
        <f t="shared" si="4"/>
        <v>-7.132058163885009E-3</v>
      </c>
      <c r="H102">
        <f t="shared" si="5"/>
        <v>-1.3180792733264625E-2</v>
      </c>
    </row>
    <row r="103" spans="1:8" x14ac:dyDescent="0.25">
      <c r="A103" s="1">
        <v>44767</v>
      </c>
      <c r="B103">
        <v>228.16999799999999</v>
      </c>
      <c r="C103">
        <v>82.550003000000004</v>
      </c>
      <c r="D103">
        <v>34.520000000000003</v>
      </c>
      <c r="F103">
        <f t="shared" si="3"/>
        <v>3.8202123351708901E-3</v>
      </c>
      <c r="G103">
        <f t="shared" si="4"/>
        <v>1.4547583826113803E-3</v>
      </c>
      <c r="H103">
        <f t="shared" si="5"/>
        <v>-4.3358357949421908E-3</v>
      </c>
    </row>
    <row r="104" spans="1:8" x14ac:dyDescent="0.25">
      <c r="A104" s="1">
        <v>44768</v>
      </c>
      <c r="B104">
        <v>224.86999499999999</v>
      </c>
      <c r="C104">
        <v>80.790001000000004</v>
      </c>
      <c r="D104">
        <v>33.340000000000003</v>
      </c>
      <c r="F104">
        <f t="shared" si="3"/>
        <v>-1.4568521178412407E-2</v>
      </c>
      <c r="G104">
        <f t="shared" si="4"/>
        <v>-2.1550998838360827E-2</v>
      </c>
      <c r="H104">
        <f t="shared" si="5"/>
        <v>-3.4780988892579287E-2</v>
      </c>
    </row>
    <row r="105" spans="1:8" x14ac:dyDescent="0.25">
      <c r="A105" s="1">
        <v>44769</v>
      </c>
      <c r="B105">
        <v>227.63000500000001</v>
      </c>
      <c r="C105">
        <v>82.510002</v>
      </c>
      <c r="D105">
        <v>34.68</v>
      </c>
      <c r="F105">
        <f t="shared" si="3"/>
        <v>1.2199090511095127E-2</v>
      </c>
      <c r="G105">
        <f t="shared" si="4"/>
        <v>2.106631448635083E-2</v>
      </c>
      <c r="H105">
        <f t="shared" si="5"/>
        <v>3.9405274589692944E-2</v>
      </c>
    </row>
    <row r="106" spans="1:8" x14ac:dyDescent="0.25">
      <c r="A106" s="1">
        <v>44770</v>
      </c>
      <c r="B106">
        <v>229.80999800000001</v>
      </c>
      <c r="C106">
        <v>82.949996999999996</v>
      </c>
      <c r="D106">
        <v>35.740001999999997</v>
      </c>
      <c r="F106">
        <f t="shared" si="3"/>
        <v>9.5313461412057134E-3</v>
      </c>
      <c r="G106">
        <f t="shared" si="4"/>
        <v>5.3184581143497682E-3</v>
      </c>
      <c r="H106">
        <f t="shared" si="5"/>
        <v>3.0107413778648187E-2</v>
      </c>
    </row>
    <row r="107" spans="1:8" x14ac:dyDescent="0.25">
      <c r="A107" s="1">
        <v>44771</v>
      </c>
      <c r="B107">
        <v>233.08999600000001</v>
      </c>
      <c r="C107">
        <v>84.300003000000004</v>
      </c>
      <c r="D107">
        <v>36.259998000000003</v>
      </c>
      <c r="F107">
        <f t="shared" si="3"/>
        <v>1.4171756051851612E-2</v>
      </c>
      <c r="G107">
        <f t="shared" si="4"/>
        <v>1.6143920124910307E-2</v>
      </c>
      <c r="H107">
        <f t="shared" si="5"/>
        <v>1.4444584478516157E-2</v>
      </c>
    </row>
    <row r="108" spans="1:8" x14ac:dyDescent="0.25">
      <c r="A108" s="1">
        <v>44774</v>
      </c>
      <c r="B108">
        <v>237.699997</v>
      </c>
      <c r="C108">
        <v>84.089995999999999</v>
      </c>
      <c r="D108">
        <v>36.770000000000003</v>
      </c>
      <c r="F108">
        <f t="shared" si="3"/>
        <v>1.9584733827372611E-2</v>
      </c>
      <c r="G108">
        <f t="shared" si="4"/>
        <v>-2.4942943182741126E-3</v>
      </c>
      <c r="H108">
        <f t="shared" si="5"/>
        <v>1.396714514367528E-2</v>
      </c>
    </row>
    <row r="109" spans="1:8" x14ac:dyDescent="0.25">
      <c r="A109" s="1">
        <v>44775</v>
      </c>
      <c r="B109">
        <v>233.270004</v>
      </c>
      <c r="C109">
        <v>83.529999000000004</v>
      </c>
      <c r="D109">
        <v>36.130001</v>
      </c>
      <c r="F109">
        <f t="shared" si="3"/>
        <v>-1.8812763637221386E-2</v>
      </c>
      <c r="G109">
        <f t="shared" si="4"/>
        <v>-6.6817694806554822E-3</v>
      </c>
      <c r="H109">
        <f t="shared" si="5"/>
        <v>-1.7558722475802136E-2</v>
      </c>
    </row>
    <row r="110" spans="1:8" x14ac:dyDescent="0.25">
      <c r="A110" s="1">
        <v>44776</v>
      </c>
      <c r="B110">
        <v>233.19000199999999</v>
      </c>
      <c r="C110">
        <v>85.050003000000004</v>
      </c>
      <c r="D110">
        <v>37.310001</v>
      </c>
      <c r="F110">
        <f t="shared" si="3"/>
        <v>-3.4301762104090342E-4</v>
      </c>
      <c r="G110">
        <f t="shared" si="4"/>
        <v>1.8033517319170616E-2</v>
      </c>
      <c r="H110">
        <f t="shared" si="5"/>
        <v>3.2137841198153383E-2</v>
      </c>
    </row>
    <row r="111" spans="1:8" x14ac:dyDescent="0.25">
      <c r="A111" s="1">
        <v>44777</v>
      </c>
      <c r="B111">
        <v>236.10000600000001</v>
      </c>
      <c r="C111">
        <v>85.360000999999997</v>
      </c>
      <c r="D111">
        <v>36.229999999999997</v>
      </c>
      <c r="F111">
        <f t="shared" si="3"/>
        <v>1.2401889017492429E-2</v>
      </c>
      <c r="G111">
        <f t="shared" si="4"/>
        <v>3.6382645933480872E-3</v>
      </c>
      <c r="H111">
        <f t="shared" si="5"/>
        <v>-2.9373909128546181E-2</v>
      </c>
    </row>
    <row r="112" spans="1:8" x14ac:dyDescent="0.25">
      <c r="A112" s="1">
        <v>44778</v>
      </c>
      <c r="B112">
        <v>234.88999899999999</v>
      </c>
      <c r="C112">
        <v>86.129997000000003</v>
      </c>
      <c r="D112">
        <v>36.060001</v>
      </c>
      <c r="F112">
        <f t="shared" si="3"/>
        <v>-5.1381543099953634E-3</v>
      </c>
      <c r="G112">
        <f t="shared" si="4"/>
        <v>8.9801292614255287E-3</v>
      </c>
      <c r="H112">
        <f t="shared" si="5"/>
        <v>-4.7032594002564933E-3</v>
      </c>
    </row>
    <row r="113" spans="1:8" x14ac:dyDescent="0.25">
      <c r="A113" s="1">
        <v>44781</v>
      </c>
      <c r="B113">
        <v>229.020004</v>
      </c>
      <c r="C113">
        <v>86.029999000000004</v>
      </c>
      <c r="D113">
        <v>37.560001</v>
      </c>
      <c r="F113">
        <f t="shared" si="3"/>
        <v>-2.5307961743515503E-2</v>
      </c>
      <c r="G113">
        <f t="shared" si="4"/>
        <v>-1.1616869606078555E-3</v>
      </c>
      <c r="H113">
        <f t="shared" si="5"/>
        <v>4.0755435457400534E-2</v>
      </c>
    </row>
    <row r="114" spans="1:8" x14ac:dyDescent="0.25">
      <c r="A114" s="1">
        <v>44782</v>
      </c>
      <c r="B114">
        <v>224.970001</v>
      </c>
      <c r="C114">
        <v>86.360000999999997</v>
      </c>
      <c r="D114">
        <v>36.619999</v>
      </c>
      <c r="F114">
        <f t="shared" si="3"/>
        <v>-1.7842289024471922E-2</v>
      </c>
      <c r="G114">
        <f t="shared" si="4"/>
        <v>3.8285562166368347E-3</v>
      </c>
      <c r="H114">
        <f t="shared" si="5"/>
        <v>-2.5345169025247874E-2</v>
      </c>
    </row>
    <row r="115" spans="1:8" x14ac:dyDescent="0.25">
      <c r="A115" s="1">
        <v>44783</v>
      </c>
      <c r="B115">
        <v>232.449997</v>
      </c>
      <c r="C115">
        <v>88.889999000000003</v>
      </c>
      <c r="D115">
        <v>37.950001</v>
      </c>
      <c r="F115">
        <f t="shared" si="3"/>
        <v>3.2708070804147449E-2</v>
      </c>
      <c r="G115">
        <f t="shared" si="4"/>
        <v>2.8875021777682731E-2</v>
      </c>
      <c r="H115">
        <f t="shared" si="5"/>
        <v>3.5675018253217755E-2</v>
      </c>
    </row>
    <row r="116" spans="1:8" x14ac:dyDescent="0.25">
      <c r="A116" s="1">
        <v>44784</v>
      </c>
      <c r="B116">
        <v>229.240005</v>
      </c>
      <c r="C116">
        <v>90.199996999999996</v>
      </c>
      <c r="D116">
        <v>38.459999000000003</v>
      </c>
      <c r="F116">
        <f t="shared" si="3"/>
        <v>-1.3905623735853708E-2</v>
      </c>
      <c r="G116">
        <f t="shared" si="4"/>
        <v>1.4629754805429739E-2</v>
      </c>
      <c r="H116">
        <f t="shared" si="5"/>
        <v>1.3349183967493758E-2</v>
      </c>
    </row>
    <row r="117" spans="1:8" x14ac:dyDescent="0.25">
      <c r="A117" s="1">
        <v>44785</v>
      </c>
      <c r="B117">
        <v>230.679993</v>
      </c>
      <c r="C117">
        <v>91.660004000000001</v>
      </c>
      <c r="D117">
        <v>39.479999999999997</v>
      </c>
      <c r="F117">
        <f t="shared" si="3"/>
        <v>6.2619269074059153E-3</v>
      </c>
      <c r="G117">
        <f t="shared" si="4"/>
        <v>1.6056728911360695E-2</v>
      </c>
      <c r="H117">
        <f t="shared" si="5"/>
        <v>2.6175500405687439E-2</v>
      </c>
    </row>
    <row r="118" spans="1:8" x14ac:dyDescent="0.25">
      <c r="A118" s="1">
        <v>44788</v>
      </c>
      <c r="B118">
        <v>233.21000699999999</v>
      </c>
      <c r="C118">
        <v>92.019997000000004</v>
      </c>
      <c r="D118">
        <v>39.400002000000001</v>
      </c>
      <c r="F118">
        <f t="shared" si="3"/>
        <v>1.0907926817321365E-2</v>
      </c>
      <c r="G118">
        <f t="shared" si="4"/>
        <v>3.9197894051992768E-3</v>
      </c>
      <c r="H118">
        <f t="shared" si="5"/>
        <v>-2.0283474999725289E-3</v>
      </c>
    </row>
    <row r="119" spans="1:8" x14ac:dyDescent="0.25">
      <c r="A119" s="1">
        <v>44789</v>
      </c>
      <c r="B119">
        <v>238.220001</v>
      </c>
      <c r="C119">
        <v>91.82</v>
      </c>
      <c r="D119">
        <v>38.990001999999997</v>
      </c>
      <c r="F119">
        <f t="shared" si="3"/>
        <v>2.1255255431089155E-2</v>
      </c>
      <c r="G119">
        <f t="shared" si="4"/>
        <v>-2.1757733046377757E-3</v>
      </c>
      <c r="H119">
        <f t="shared" si="5"/>
        <v>-1.0460612775599671E-2</v>
      </c>
    </row>
    <row r="120" spans="1:8" x14ac:dyDescent="0.25">
      <c r="A120" s="1">
        <v>44790</v>
      </c>
      <c r="B120">
        <v>233.41999799999999</v>
      </c>
      <c r="C120">
        <v>91.349997999999999</v>
      </c>
      <c r="D120">
        <v>38.400002000000001</v>
      </c>
      <c r="F120">
        <f t="shared" si="3"/>
        <v>-2.0355223234593753E-2</v>
      </c>
      <c r="G120">
        <f t="shared" si="4"/>
        <v>-5.1318778908754767E-3</v>
      </c>
      <c r="H120">
        <f t="shared" si="5"/>
        <v>-1.5247742612695337E-2</v>
      </c>
    </row>
    <row r="121" spans="1:8" x14ac:dyDescent="0.25">
      <c r="A121" s="1">
        <v>44791</v>
      </c>
      <c r="B121">
        <v>234.86999499999999</v>
      </c>
      <c r="C121">
        <v>91.730002999999996</v>
      </c>
      <c r="D121">
        <v>38.720001000000003</v>
      </c>
      <c r="F121">
        <f t="shared" si="3"/>
        <v>6.1927508835984638E-3</v>
      </c>
      <c r="G121">
        <f t="shared" si="4"/>
        <v>4.1512512960398089E-3</v>
      </c>
      <c r="H121">
        <f t="shared" si="5"/>
        <v>8.2987765578091278E-3</v>
      </c>
    </row>
    <row r="122" spans="1:8" x14ac:dyDescent="0.25">
      <c r="A122" s="1">
        <v>44792</v>
      </c>
      <c r="B122">
        <v>231.729996</v>
      </c>
      <c r="C122">
        <v>90.010002</v>
      </c>
      <c r="D122">
        <v>39.700001</v>
      </c>
      <c r="F122">
        <f t="shared" si="3"/>
        <v>-1.3459264731238738E-2</v>
      </c>
      <c r="G122">
        <f t="shared" si="4"/>
        <v>-1.8928714737493406E-2</v>
      </c>
      <c r="H122">
        <f t="shared" si="5"/>
        <v>2.4994924647238948E-2</v>
      </c>
    </row>
    <row r="123" spans="1:8" x14ac:dyDescent="0.25">
      <c r="A123" s="1">
        <v>44795</v>
      </c>
      <c r="B123">
        <v>223.570007</v>
      </c>
      <c r="C123">
        <v>88.459998999999996</v>
      </c>
      <c r="D123">
        <v>38.549999</v>
      </c>
      <c r="F123">
        <f t="shared" si="3"/>
        <v>-3.5848288136049712E-2</v>
      </c>
      <c r="G123">
        <f t="shared" si="4"/>
        <v>-1.7370336353110839E-2</v>
      </c>
      <c r="H123">
        <f t="shared" si="5"/>
        <v>-2.9395138813060426E-2</v>
      </c>
    </row>
    <row r="124" spans="1:8" x14ac:dyDescent="0.25">
      <c r="A124" s="1">
        <v>44796</v>
      </c>
      <c r="B124">
        <v>225.259995</v>
      </c>
      <c r="C124">
        <v>88.300003000000004</v>
      </c>
      <c r="D124">
        <v>38.560001</v>
      </c>
      <c r="F124">
        <f t="shared" si="3"/>
        <v>7.5306729907059309E-3</v>
      </c>
      <c r="G124">
        <f t="shared" si="4"/>
        <v>-1.8103195506374119E-3</v>
      </c>
      <c r="H124">
        <f t="shared" si="5"/>
        <v>2.5942160695356246E-4</v>
      </c>
    </row>
    <row r="125" spans="1:8" x14ac:dyDescent="0.25">
      <c r="A125" s="1">
        <v>44797</v>
      </c>
      <c r="B125">
        <v>226.05999800000001</v>
      </c>
      <c r="C125">
        <v>88.599997999999999</v>
      </c>
      <c r="D125">
        <v>39.25</v>
      </c>
      <c r="F125">
        <f t="shared" si="3"/>
        <v>3.5451734923990313E-3</v>
      </c>
      <c r="G125">
        <f t="shared" si="4"/>
        <v>3.3916934526728696E-3</v>
      </c>
      <c r="H125">
        <f t="shared" si="5"/>
        <v>1.7735948552462858E-2</v>
      </c>
    </row>
    <row r="126" spans="1:8" x14ac:dyDescent="0.25">
      <c r="A126" s="1">
        <v>44798</v>
      </c>
      <c r="B126">
        <v>228.029999</v>
      </c>
      <c r="C126">
        <v>89.910004000000001</v>
      </c>
      <c r="D126">
        <v>40.389999000000003</v>
      </c>
      <c r="F126">
        <f t="shared" si="3"/>
        <v>8.6767529452945781E-3</v>
      </c>
      <c r="G126">
        <f t="shared" si="4"/>
        <v>1.4677379447942375E-2</v>
      </c>
      <c r="H126">
        <f t="shared" si="5"/>
        <v>2.8630760588300171E-2</v>
      </c>
    </row>
    <row r="127" spans="1:8" x14ac:dyDescent="0.25">
      <c r="A127" s="1">
        <v>44799</v>
      </c>
      <c r="B127">
        <v>218.16000399999999</v>
      </c>
      <c r="C127">
        <v>86.809997999999993</v>
      </c>
      <c r="D127">
        <v>39.229999999999997</v>
      </c>
      <c r="F127">
        <f t="shared" si="3"/>
        <v>-4.4248437988171158E-2</v>
      </c>
      <c r="G127">
        <f t="shared" si="4"/>
        <v>-3.508741512071803E-2</v>
      </c>
      <c r="H127">
        <f t="shared" si="5"/>
        <v>-2.9140444595256533E-2</v>
      </c>
    </row>
    <row r="128" spans="1:8" x14ac:dyDescent="0.25">
      <c r="A128" s="1">
        <v>44802</v>
      </c>
      <c r="B128">
        <v>216.729996</v>
      </c>
      <c r="C128">
        <v>85.349997999999999</v>
      </c>
      <c r="D128">
        <v>39.509998000000003</v>
      </c>
      <c r="F128">
        <f t="shared" si="3"/>
        <v>-6.5764361283326455E-3</v>
      </c>
      <c r="G128">
        <f t="shared" si="4"/>
        <v>-1.6961373557369822E-2</v>
      </c>
      <c r="H128">
        <f t="shared" si="5"/>
        <v>7.111993581740794E-3</v>
      </c>
    </row>
    <row r="129" spans="1:8" x14ac:dyDescent="0.25">
      <c r="A129" s="1">
        <v>44803</v>
      </c>
      <c r="B129">
        <v>213.479996</v>
      </c>
      <c r="C129">
        <v>84.43</v>
      </c>
      <c r="D129">
        <v>39.130001</v>
      </c>
      <c r="F129">
        <f t="shared" si="3"/>
        <v>-1.5109188015541354E-2</v>
      </c>
      <c r="G129">
        <f t="shared" si="4"/>
        <v>-1.0837637126117464E-2</v>
      </c>
      <c r="H129">
        <f t="shared" si="5"/>
        <v>-9.6642920250417114E-3</v>
      </c>
    </row>
    <row r="130" spans="1:8" x14ac:dyDescent="0.25">
      <c r="A130" s="1">
        <v>44804</v>
      </c>
      <c r="B130">
        <v>210.80999800000001</v>
      </c>
      <c r="C130">
        <v>85.220000999999996</v>
      </c>
      <c r="D130">
        <v>38.209999000000003</v>
      </c>
      <c r="F130">
        <f t="shared" si="3"/>
        <v>-1.2585888343625656E-2</v>
      </c>
      <c r="G130">
        <f t="shared" si="4"/>
        <v>9.3133711246918133E-3</v>
      </c>
      <c r="H130">
        <f t="shared" si="5"/>
        <v>-2.379222649051134E-2</v>
      </c>
    </row>
    <row r="131" spans="1:8" x14ac:dyDescent="0.25">
      <c r="A131" s="1">
        <v>44805</v>
      </c>
      <c r="B131">
        <v>211.86000100000001</v>
      </c>
      <c r="C131">
        <v>86.169998000000007</v>
      </c>
      <c r="D131">
        <v>38.560001</v>
      </c>
      <c r="F131">
        <f t="shared" si="3"/>
        <v>4.9684395034482794E-3</v>
      </c>
      <c r="G131">
        <f t="shared" si="4"/>
        <v>1.1085906235640774E-2</v>
      </c>
      <c r="H131">
        <f t="shared" si="5"/>
        <v>9.1182603883056008E-3</v>
      </c>
    </row>
    <row r="132" spans="1:8" x14ac:dyDescent="0.25">
      <c r="A132" s="1">
        <v>44806</v>
      </c>
      <c r="B132">
        <v>208.720001</v>
      </c>
      <c r="C132">
        <v>86.400002000000001</v>
      </c>
      <c r="D132">
        <v>38.470001000000003</v>
      </c>
      <c r="F132">
        <f t="shared" ref="F132:F195" si="6">LN(B132/B131)</f>
        <v>-1.4932038268867619E-2</v>
      </c>
      <c r="G132">
        <f t="shared" ref="G132:G195" si="7">LN(C132/C131)</f>
        <v>2.665632916416328E-3</v>
      </c>
      <c r="H132">
        <f t="shared" ref="H132:H195" si="8">LN(D132/D131)</f>
        <v>-2.3367529174696906E-3</v>
      </c>
    </row>
    <row r="133" spans="1:8" x14ac:dyDescent="0.25">
      <c r="A133" s="1">
        <v>44810</v>
      </c>
      <c r="B133">
        <v>204.16999799999999</v>
      </c>
      <c r="C133">
        <v>85.129997000000003</v>
      </c>
      <c r="D133">
        <v>38.709999000000003</v>
      </c>
      <c r="F133">
        <f t="shared" si="6"/>
        <v>-2.2040675267230962E-2</v>
      </c>
      <c r="G133">
        <f t="shared" si="7"/>
        <v>-1.4808234302413617E-2</v>
      </c>
      <c r="H133">
        <f t="shared" si="8"/>
        <v>6.2191959979536419E-3</v>
      </c>
    </row>
    <row r="134" spans="1:8" x14ac:dyDescent="0.25">
      <c r="A134" s="1">
        <v>44811</v>
      </c>
      <c r="B134">
        <v>201.61999499999999</v>
      </c>
      <c r="C134">
        <v>86.860000999999997</v>
      </c>
      <c r="D134">
        <v>40.110000999999997</v>
      </c>
      <c r="F134">
        <f t="shared" si="6"/>
        <v>-1.2568257525681727E-2</v>
      </c>
      <c r="G134">
        <f t="shared" si="7"/>
        <v>2.0118173963710611E-2</v>
      </c>
      <c r="H134">
        <f t="shared" si="8"/>
        <v>3.5527765956961145E-2</v>
      </c>
    </row>
    <row r="135" spans="1:8" x14ac:dyDescent="0.25">
      <c r="A135" s="1">
        <v>44812</v>
      </c>
      <c r="B135">
        <v>202.86999499999999</v>
      </c>
      <c r="C135">
        <v>88.440002000000007</v>
      </c>
      <c r="D135">
        <v>40.5</v>
      </c>
      <c r="F135">
        <f t="shared" si="6"/>
        <v>6.1806423402444724E-3</v>
      </c>
      <c r="G135">
        <f t="shared" si="7"/>
        <v>1.8026739983992273E-2</v>
      </c>
      <c r="H135">
        <f t="shared" si="8"/>
        <v>9.6762693990937766E-3</v>
      </c>
    </row>
    <row r="136" spans="1:8" x14ac:dyDescent="0.25">
      <c r="A136" s="1">
        <v>44813</v>
      </c>
      <c r="B136">
        <v>209.070007</v>
      </c>
      <c r="C136">
        <v>89.459998999999996</v>
      </c>
      <c r="D136">
        <v>41.290000999999997</v>
      </c>
      <c r="F136">
        <f t="shared" si="6"/>
        <v>3.0103802433233091E-2</v>
      </c>
      <c r="G136">
        <f t="shared" si="7"/>
        <v>1.1467208223074761E-2</v>
      </c>
      <c r="H136">
        <f t="shared" si="8"/>
        <v>1.9318390004444266E-2</v>
      </c>
    </row>
    <row r="137" spans="1:8" x14ac:dyDescent="0.25">
      <c r="A137" s="1">
        <v>44816</v>
      </c>
      <c r="B137">
        <v>213.83999600000001</v>
      </c>
      <c r="C137">
        <v>90.150002000000001</v>
      </c>
      <c r="D137">
        <v>42.049999</v>
      </c>
      <c r="F137">
        <f t="shared" si="6"/>
        <v>2.2558895524943466E-2</v>
      </c>
      <c r="G137">
        <f t="shared" si="7"/>
        <v>7.6833850080511761E-3</v>
      </c>
      <c r="H137">
        <f t="shared" si="8"/>
        <v>1.8238998520806165E-2</v>
      </c>
    </row>
    <row r="138" spans="1:8" x14ac:dyDescent="0.25">
      <c r="A138" s="1">
        <v>44817</v>
      </c>
      <c r="B138">
        <v>205.33999600000001</v>
      </c>
      <c r="C138">
        <v>87.050003000000004</v>
      </c>
      <c r="D138">
        <v>40.529998999999997</v>
      </c>
      <c r="F138">
        <f t="shared" si="6"/>
        <v>-4.0560930734157591E-2</v>
      </c>
      <c r="G138">
        <f t="shared" si="7"/>
        <v>-3.4992271157423066E-2</v>
      </c>
      <c r="H138">
        <f t="shared" si="8"/>
        <v>-3.6816946670608822E-2</v>
      </c>
    </row>
    <row r="139" spans="1:8" x14ac:dyDescent="0.25">
      <c r="A139" s="1">
        <v>44818</v>
      </c>
      <c r="B139">
        <v>205.009995</v>
      </c>
      <c r="C139">
        <v>87.18</v>
      </c>
      <c r="D139">
        <v>40.619999</v>
      </c>
      <c r="F139">
        <f t="shared" si="6"/>
        <v>-1.6083883435022987E-3</v>
      </c>
      <c r="G139">
        <f t="shared" si="7"/>
        <v>1.4922461330967743E-3</v>
      </c>
      <c r="H139">
        <f t="shared" si="8"/>
        <v>2.2181155666885837E-3</v>
      </c>
    </row>
    <row r="140" spans="1:8" x14ac:dyDescent="0.25">
      <c r="A140" s="1">
        <v>44819</v>
      </c>
      <c r="B140">
        <v>204.86999499999999</v>
      </c>
      <c r="C140">
        <v>88.260002</v>
      </c>
      <c r="D140">
        <v>40.659999999999997</v>
      </c>
      <c r="F140">
        <f t="shared" si="6"/>
        <v>-6.831268120427611E-4</v>
      </c>
      <c r="G140">
        <f t="shared" si="7"/>
        <v>1.2312079691476038E-2</v>
      </c>
      <c r="H140">
        <f t="shared" si="8"/>
        <v>9.8427666637667874E-4</v>
      </c>
    </row>
    <row r="141" spans="1:8" x14ac:dyDescent="0.25">
      <c r="A141" s="1">
        <v>44820</v>
      </c>
      <c r="B141">
        <v>161.020004</v>
      </c>
      <c r="C141">
        <v>87.43</v>
      </c>
      <c r="D141">
        <v>39.970001000000003</v>
      </c>
      <c r="F141">
        <f t="shared" si="6"/>
        <v>-0.24084700152191754</v>
      </c>
      <c r="G141">
        <f t="shared" si="7"/>
        <v>-9.4485533089229915E-3</v>
      </c>
      <c r="H141">
        <f t="shared" si="8"/>
        <v>-1.7115610458204495E-2</v>
      </c>
    </row>
    <row r="142" spans="1:8" x14ac:dyDescent="0.25">
      <c r="A142" s="1">
        <v>44823</v>
      </c>
      <c r="B142">
        <v>162.89999399999999</v>
      </c>
      <c r="C142">
        <v>88.720000999999996</v>
      </c>
      <c r="D142">
        <v>41.389999000000003</v>
      </c>
      <c r="F142">
        <f t="shared" si="6"/>
        <v>1.1607873062117201E-2</v>
      </c>
      <c r="G142">
        <f t="shared" si="7"/>
        <v>1.4646881120727579E-2</v>
      </c>
      <c r="H142">
        <f t="shared" si="8"/>
        <v>3.4910083858219552E-2</v>
      </c>
    </row>
    <row r="143" spans="1:8" x14ac:dyDescent="0.25">
      <c r="A143" s="1">
        <v>44824</v>
      </c>
      <c r="B143">
        <v>157.39999399999999</v>
      </c>
      <c r="C143">
        <v>87.190002000000007</v>
      </c>
      <c r="D143">
        <v>39.060001</v>
      </c>
      <c r="F143">
        <f t="shared" si="6"/>
        <v>-3.4346180911725088E-2</v>
      </c>
      <c r="G143">
        <f t="shared" si="7"/>
        <v>-1.7395685935393302E-2</v>
      </c>
      <c r="H143">
        <f t="shared" si="8"/>
        <v>-5.7940330550044571E-2</v>
      </c>
    </row>
    <row r="144" spans="1:8" x14ac:dyDescent="0.25">
      <c r="A144" s="1">
        <v>44825</v>
      </c>
      <c r="B144">
        <v>153.25</v>
      </c>
      <c r="C144">
        <v>86.360000999999997</v>
      </c>
      <c r="D144">
        <v>37.68</v>
      </c>
      <c r="F144">
        <f t="shared" si="6"/>
        <v>-2.6719723047540351E-2</v>
      </c>
      <c r="G144">
        <f t="shared" si="7"/>
        <v>-9.5650511520924009E-3</v>
      </c>
      <c r="H144">
        <f t="shared" si="8"/>
        <v>-3.5969501342008707E-2</v>
      </c>
    </row>
    <row r="145" spans="1:8" x14ac:dyDescent="0.25">
      <c r="A145" s="1">
        <v>44826</v>
      </c>
      <c r="B145">
        <v>154.53999300000001</v>
      </c>
      <c r="C145">
        <v>84.769997000000004</v>
      </c>
      <c r="D145">
        <v>37.380001</v>
      </c>
      <c r="F145">
        <f t="shared" si="6"/>
        <v>8.3823423933996524E-3</v>
      </c>
      <c r="G145">
        <f t="shared" si="7"/>
        <v>-1.8582945995606271E-2</v>
      </c>
      <c r="H145">
        <f t="shared" si="8"/>
        <v>-7.9936209284719138E-3</v>
      </c>
    </row>
    <row r="146" spans="1:8" x14ac:dyDescent="0.25">
      <c r="A146" s="1">
        <v>44827</v>
      </c>
      <c r="B146">
        <v>149.33000200000001</v>
      </c>
      <c r="C146">
        <v>81.510002</v>
      </c>
      <c r="D146">
        <v>35.479999999999997</v>
      </c>
      <c r="F146">
        <f t="shared" si="6"/>
        <v>-3.4294281747387224E-2</v>
      </c>
      <c r="G146">
        <f t="shared" si="7"/>
        <v>-3.9215934587202739E-2</v>
      </c>
      <c r="H146">
        <f t="shared" si="8"/>
        <v>-5.2166671338311758E-2</v>
      </c>
    </row>
    <row r="147" spans="1:8" x14ac:dyDescent="0.25">
      <c r="A147" s="1">
        <v>44830</v>
      </c>
      <c r="B147">
        <v>142.89999399999999</v>
      </c>
      <c r="C147">
        <v>79.760002</v>
      </c>
      <c r="D147">
        <v>35.040000999999997</v>
      </c>
      <c r="F147">
        <f t="shared" si="6"/>
        <v>-4.4013592513916323E-2</v>
      </c>
      <c r="G147">
        <f t="shared" si="7"/>
        <v>-2.1703585914424152E-2</v>
      </c>
      <c r="H147">
        <f t="shared" si="8"/>
        <v>-1.2478862834375626E-2</v>
      </c>
    </row>
    <row r="148" spans="1:8" x14ac:dyDescent="0.25">
      <c r="A148" s="1">
        <v>44831</v>
      </c>
      <c r="B148">
        <v>144.949997</v>
      </c>
      <c r="C148">
        <v>79.480002999999996</v>
      </c>
      <c r="D148">
        <v>34.709999000000003</v>
      </c>
      <c r="F148">
        <f t="shared" si="6"/>
        <v>1.4243791722455219E-2</v>
      </c>
      <c r="G148">
        <f t="shared" si="7"/>
        <v>-3.5166952998482272E-3</v>
      </c>
      <c r="H148">
        <f t="shared" si="8"/>
        <v>-9.4624935434495586E-3</v>
      </c>
    </row>
    <row r="149" spans="1:8" x14ac:dyDescent="0.25">
      <c r="A149" s="1">
        <v>44832</v>
      </c>
      <c r="B149">
        <v>149.990005</v>
      </c>
      <c r="C149">
        <v>81.470000999999996</v>
      </c>
      <c r="D149">
        <v>35.25</v>
      </c>
      <c r="F149">
        <f t="shared" si="6"/>
        <v>3.4179823871950892E-2</v>
      </c>
      <c r="G149">
        <f t="shared" si="7"/>
        <v>2.4729411168047159E-2</v>
      </c>
      <c r="H149">
        <f t="shared" si="8"/>
        <v>1.543772819472429E-2</v>
      </c>
    </row>
    <row r="150" spans="1:8" x14ac:dyDescent="0.25">
      <c r="A150" s="1">
        <v>44833</v>
      </c>
      <c r="B150">
        <v>152.30999800000001</v>
      </c>
      <c r="C150">
        <v>79.860000999999997</v>
      </c>
      <c r="D150">
        <v>33.259998000000003</v>
      </c>
      <c r="F150">
        <f t="shared" si="6"/>
        <v>1.5349245953475201E-2</v>
      </c>
      <c r="G150">
        <f t="shared" si="7"/>
        <v>-1.9959752440018626E-2</v>
      </c>
      <c r="H150">
        <f t="shared" si="8"/>
        <v>-5.8110115625788855E-2</v>
      </c>
    </row>
    <row r="151" spans="1:8" x14ac:dyDescent="0.25">
      <c r="A151" s="1">
        <v>44834</v>
      </c>
      <c r="B151">
        <v>148.470001</v>
      </c>
      <c r="C151">
        <v>79.010002</v>
      </c>
      <c r="D151">
        <v>32.090000000000003</v>
      </c>
      <c r="F151">
        <f t="shared" si="6"/>
        <v>-2.5534980129026649E-2</v>
      </c>
      <c r="G151">
        <f t="shared" si="7"/>
        <v>-1.0700662109095465E-2</v>
      </c>
      <c r="H151">
        <f t="shared" si="8"/>
        <v>-3.5810958510723252E-2</v>
      </c>
    </row>
    <row r="152" spans="1:8" x14ac:dyDescent="0.25">
      <c r="A152" s="1">
        <v>44837</v>
      </c>
      <c r="B152">
        <v>151.46000699999999</v>
      </c>
      <c r="C152">
        <v>80.379997000000003</v>
      </c>
      <c r="D152">
        <v>32.869999</v>
      </c>
      <c r="F152">
        <f t="shared" si="6"/>
        <v>1.9938685535226562E-2</v>
      </c>
      <c r="G152">
        <f t="shared" si="7"/>
        <v>1.7190899650444288E-2</v>
      </c>
      <c r="H152">
        <f t="shared" si="8"/>
        <v>2.4015902131484024E-2</v>
      </c>
    </row>
    <row r="153" spans="1:8" x14ac:dyDescent="0.25">
      <c r="A153" s="1">
        <v>44838</v>
      </c>
      <c r="B153">
        <v>159.11999499999999</v>
      </c>
      <c r="C153">
        <v>83.970000999999996</v>
      </c>
      <c r="D153">
        <v>35.799999</v>
      </c>
      <c r="F153">
        <f t="shared" si="6"/>
        <v>4.9336993220392339E-2</v>
      </c>
      <c r="G153">
        <f t="shared" si="7"/>
        <v>4.3694252406149589E-2</v>
      </c>
      <c r="H153">
        <f t="shared" si="8"/>
        <v>8.5387508220443831E-2</v>
      </c>
    </row>
    <row r="154" spans="1:8" x14ac:dyDescent="0.25">
      <c r="A154" s="1">
        <v>44839</v>
      </c>
      <c r="B154">
        <v>156.86999499999999</v>
      </c>
      <c r="C154">
        <v>83.110000999999997</v>
      </c>
      <c r="D154">
        <v>34.840000000000003</v>
      </c>
      <c r="F154">
        <f t="shared" si="6"/>
        <v>-1.4241198128268151E-2</v>
      </c>
      <c r="G154">
        <f t="shared" si="7"/>
        <v>-1.029456050730557E-2</v>
      </c>
      <c r="H154">
        <f t="shared" si="8"/>
        <v>-2.7181713489391173E-2</v>
      </c>
    </row>
    <row r="155" spans="1:8" x14ac:dyDescent="0.25">
      <c r="A155" s="1">
        <v>44840</v>
      </c>
      <c r="B155">
        <v>155.19000199999999</v>
      </c>
      <c r="C155">
        <v>81.309997999999993</v>
      </c>
      <c r="D155">
        <v>34.630001</v>
      </c>
      <c r="F155">
        <f t="shared" si="6"/>
        <v>-1.0767219423660941E-2</v>
      </c>
      <c r="G155">
        <f t="shared" si="7"/>
        <v>-2.189605797465603E-2</v>
      </c>
      <c r="H155">
        <f t="shared" si="8"/>
        <v>-6.0457646932754313E-3</v>
      </c>
    </row>
    <row r="156" spans="1:8" x14ac:dyDescent="0.25">
      <c r="A156" s="1">
        <v>44841</v>
      </c>
      <c r="B156">
        <v>154.41000399999999</v>
      </c>
      <c r="C156">
        <v>78.930000000000007</v>
      </c>
      <c r="D156">
        <v>33.619999</v>
      </c>
      <c r="F156">
        <f t="shared" si="6"/>
        <v>-5.0387573331311768E-3</v>
      </c>
      <c r="G156">
        <f t="shared" si="7"/>
        <v>-2.970760190221412E-2</v>
      </c>
      <c r="H156">
        <f t="shared" si="8"/>
        <v>-2.9599289054757425E-2</v>
      </c>
    </row>
    <row r="157" spans="1:8" x14ac:dyDescent="0.25">
      <c r="A157" s="1">
        <v>44844</v>
      </c>
      <c r="B157">
        <v>153.21000699999999</v>
      </c>
      <c r="C157">
        <v>78.410004000000001</v>
      </c>
      <c r="D157">
        <v>32.290000999999997</v>
      </c>
      <c r="F157">
        <f t="shared" si="6"/>
        <v>-7.8018532212456001E-3</v>
      </c>
      <c r="G157">
        <f t="shared" si="7"/>
        <v>-6.6098624635805171E-3</v>
      </c>
      <c r="H157">
        <f t="shared" si="8"/>
        <v>-4.0363482496745644E-2</v>
      </c>
    </row>
    <row r="158" spans="1:8" x14ac:dyDescent="0.25">
      <c r="A158" s="1">
        <v>44845</v>
      </c>
      <c r="B158">
        <v>152.08000200000001</v>
      </c>
      <c r="C158">
        <v>77</v>
      </c>
      <c r="D158">
        <v>32.090000000000003</v>
      </c>
      <c r="F158">
        <f t="shared" si="6"/>
        <v>-7.4028636854379373E-3</v>
      </c>
      <c r="G158">
        <f t="shared" si="7"/>
        <v>-1.8146099403046737E-2</v>
      </c>
      <c r="H158">
        <f t="shared" si="8"/>
        <v>-6.2131606177579938E-3</v>
      </c>
    </row>
    <row r="159" spans="1:8" x14ac:dyDescent="0.25">
      <c r="A159" s="1">
        <v>44846</v>
      </c>
      <c r="B159">
        <v>152.88999899999999</v>
      </c>
      <c r="C159">
        <v>76.599997999999999</v>
      </c>
      <c r="D159">
        <v>32.200001</v>
      </c>
      <c r="F159">
        <f t="shared" si="6"/>
        <v>5.3119907007252425E-3</v>
      </c>
      <c r="G159">
        <f t="shared" si="7"/>
        <v>-5.2083712167991063E-3</v>
      </c>
      <c r="H159">
        <f t="shared" si="8"/>
        <v>3.4220284844971439E-3</v>
      </c>
    </row>
    <row r="160" spans="1:8" x14ac:dyDescent="0.25">
      <c r="A160" s="1">
        <v>44847</v>
      </c>
      <c r="B160">
        <v>156.25</v>
      </c>
      <c r="C160">
        <v>79.319999999999993</v>
      </c>
      <c r="D160">
        <v>32.759998000000003</v>
      </c>
      <c r="F160">
        <f t="shared" si="6"/>
        <v>2.1738586584638696E-2</v>
      </c>
      <c r="G160">
        <f t="shared" si="7"/>
        <v>3.4893253014710419E-2</v>
      </c>
      <c r="H160">
        <f t="shared" si="8"/>
        <v>1.7241714328543174E-2</v>
      </c>
    </row>
    <row r="161" spans="1:8" x14ac:dyDescent="0.25">
      <c r="A161" s="1">
        <v>44848</v>
      </c>
      <c r="B161">
        <v>156.96000699999999</v>
      </c>
      <c r="C161">
        <v>75.300003000000004</v>
      </c>
      <c r="D161">
        <v>32.889999000000003</v>
      </c>
      <c r="F161">
        <f t="shared" si="6"/>
        <v>4.5337517978907577E-3</v>
      </c>
      <c r="G161">
        <f t="shared" si="7"/>
        <v>-5.2010129005110484E-2</v>
      </c>
      <c r="H161">
        <f t="shared" si="8"/>
        <v>3.9604318617810748E-3</v>
      </c>
    </row>
    <row r="162" spans="1:8" x14ac:dyDescent="0.25">
      <c r="A162" s="1">
        <v>44851</v>
      </c>
      <c r="B162">
        <v>156.979996</v>
      </c>
      <c r="C162">
        <v>77.139999000000003</v>
      </c>
      <c r="D162">
        <v>33.57</v>
      </c>
      <c r="F162">
        <f t="shared" si="6"/>
        <v>1.2734280331268681E-4</v>
      </c>
      <c r="G162">
        <f t="shared" si="7"/>
        <v>2.4141765170153956E-2</v>
      </c>
      <c r="H162">
        <f t="shared" si="8"/>
        <v>2.0464181195356462E-2</v>
      </c>
    </row>
    <row r="163" spans="1:8" x14ac:dyDescent="0.25">
      <c r="A163" s="1">
        <v>44852</v>
      </c>
      <c r="B163">
        <v>156.300003</v>
      </c>
      <c r="C163">
        <v>79.440002000000007</v>
      </c>
      <c r="D163">
        <v>34.25</v>
      </c>
      <c r="F163">
        <f t="shared" si="6"/>
        <v>-4.3411265964256179E-3</v>
      </c>
      <c r="G163">
        <f t="shared" si="7"/>
        <v>2.9380105096512024E-2</v>
      </c>
      <c r="H163">
        <f t="shared" si="8"/>
        <v>2.0053753716290777E-2</v>
      </c>
    </row>
    <row r="164" spans="1:8" x14ac:dyDescent="0.25">
      <c r="A164" s="1">
        <v>44853</v>
      </c>
      <c r="B164">
        <v>152.96000699999999</v>
      </c>
      <c r="C164">
        <v>77.639999000000003</v>
      </c>
      <c r="D164">
        <v>33.630001</v>
      </c>
      <c r="F164">
        <f t="shared" si="6"/>
        <v>-2.1600761554600334E-2</v>
      </c>
      <c r="G164">
        <f t="shared" si="7"/>
        <v>-2.2919299492299837E-2</v>
      </c>
      <c r="H164">
        <f t="shared" si="8"/>
        <v>-1.8268009220701212E-2</v>
      </c>
    </row>
    <row r="165" spans="1:8" x14ac:dyDescent="0.25">
      <c r="A165" s="1">
        <v>44854</v>
      </c>
      <c r="B165">
        <v>150.13999899999999</v>
      </c>
      <c r="C165">
        <v>76.599997999999999</v>
      </c>
      <c r="D165">
        <v>33.439999</v>
      </c>
      <c r="F165">
        <f t="shared" si="6"/>
        <v>-1.8608309582282389E-2</v>
      </c>
      <c r="G165">
        <f t="shared" si="7"/>
        <v>-1.3485694783965944E-2</v>
      </c>
      <c r="H165">
        <f t="shared" si="8"/>
        <v>-5.6657971753389467E-3</v>
      </c>
    </row>
    <row r="166" spans="1:8" x14ac:dyDescent="0.25">
      <c r="A166" s="1">
        <v>44855</v>
      </c>
      <c r="B166">
        <v>153.229996</v>
      </c>
      <c r="C166">
        <v>79.220000999999996</v>
      </c>
      <c r="D166">
        <v>35</v>
      </c>
      <c r="F166">
        <f t="shared" si="6"/>
        <v>2.0371849001129962E-2</v>
      </c>
      <c r="G166">
        <f t="shared" si="7"/>
        <v>3.3631754179960852E-2</v>
      </c>
      <c r="H166">
        <f t="shared" si="8"/>
        <v>4.5595303177219403E-2</v>
      </c>
    </row>
    <row r="167" spans="1:8" x14ac:dyDescent="0.25">
      <c r="A167" s="1">
        <v>44858</v>
      </c>
      <c r="B167">
        <v>154.759995</v>
      </c>
      <c r="C167">
        <v>79.430000000000007</v>
      </c>
      <c r="D167">
        <v>35.720001000000003</v>
      </c>
      <c r="F167">
        <f t="shared" si="6"/>
        <v>9.935463038686039E-3</v>
      </c>
      <c r="G167">
        <f t="shared" si="7"/>
        <v>2.6473258281953312E-3</v>
      </c>
      <c r="H167">
        <f t="shared" si="8"/>
        <v>2.0362722514405039E-2</v>
      </c>
    </row>
    <row r="168" spans="1:8" x14ac:dyDescent="0.25">
      <c r="A168" s="1">
        <v>44859</v>
      </c>
      <c r="B168">
        <v>155.800003</v>
      </c>
      <c r="C168">
        <v>80.510002</v>
      </c>
      <c r="D168">
        <v>37.009998000000003</v>
      </c>
      <c r="F168">
        <f t="shared" si="6"/>
        <v>6.6976551678816403E-3</v>
      </c>
      <c r="G168">
        <f t="shared" si="7"/>
        <v>1.3505294508482915E-2</v>
      </c>
      <c r="H168">
        <f t="shared" si="8"/>
        <v>3.5477308354795629E-2</v>
      </c>
    </row>
    <row r="169" spans="1:8" x14ac:dyDescent="0.25">
      <c r="A169" s="1">
        <v>44860</v>
      </c>
      <c r="B169">
        <v>157.96000699999999</v>
      </c>
      <c r="C169">
        <v>80.910004000000001</v>
      </c>
      <c r="D169">
        <v>37.860000999999997</v>
      </c>
      <c r="F169">
        <f t="shared" si="6"/>
        <v>1.3768728041360586E-2</v>
      </c>
      <c r="G169">
        <f t="shared" si="7"/>
        <v>4.9560501038701946E-3</v>
      </c>
      <c r="H169">
        <f t="shared" si="8"/>
        <v>2.2707079835662922E-2</v>
      </c>
    </row>
    <row r="170" spans="1:8" x14ac:dyDescent="0.25">
      <c r="A170" s="1">
        <v>44861</v>
      </c>
      <c r="B170">
        <v>156.91000399999999</v>
      </c>
      <c r="C170">
        <v>80.690002000000007</v>
      </c>
      <c r="D170">
        <v>38.159999999999997</v>
      </c>
      <c r="F170">
        <f t="shared" si="6"/>
        <v>-6.6694626701671962E-3</v>
      </c>
      <c r="G170">
        <f t="shared" si="7"/>
        <v>-2.7227986107599767E-3</v>
      </c>
      <c r="H170">
        <f t="shared" si="8"/>
        <v>7.8926743858083563E-3</v>
      </c>
    </row>
    <row r="171" spans="1:8" x14ac:dyDescent="0.25">
      <c r="A171" s="1">
        <v>44862</v>
      </c>
      <c r="B171">
        <v>160.36999499999999</v>
      </c>
      <c r="C171">
        <v>82.220000999999996</v>
      </c>
      <c r="D171">
        <v>38.849997999999999</v>
      </c>
      <c r="F171">
        <f t="shared" si="6"/>
        <v>2.1811196279518826E-2</v>
      </c>
      <c r="G171">
        <f t="shared" si="7"/>
        <v>1.8783916985589361E-2</v>
      </c>
      <c r="H171">
        <f t="shared" si="8"/>
        <v>1.7920178753517958E-2</v>
      </c>
    </row>
    <row r="172" spans="1:8" x14ac:dyDescent="0.25">
      <c r="A172" s="1">
        <v>44865</v>
      </c>
      <c r="B172">
        <v>160.279999</v>
      </c>
      <c r="C172">
        <v>82.169998000000007</v>
      </c>
      <c r="D172">
        <v>39.25</v>
      </c>
      <c r="F172">
        <f t="shared" si="6"/>
        <v>-5.6133481395358674E-4</v>
      </c>
      <c r="G172">
        <f t="shared" si="7"/>
        <v>-6.0834602891018464E-4</v>
      </c>
      <c r="H172">
        <f t="shared" si="8"/>
        <v>1.0243418894813894E-2</v>
      </c>
    </row>
    <row r="173" spans="1:8" x14ac:dyDescent="0.25">
      <c r="A173" s="1">
        <v>44866</v>
      </c>
      <c r="B173">
        <v>158.19000199999999</v>
      </c>
      <c r="C173">
        <v>83.720000999999996</v>
      </c>
      <c r="D173">
        <v>39.349997999999999</v>
      </c>
      <c r="F173">
        <f t="shared" si="6"/>
        <v>-1.3125424675349977E-2</v>
      </c>
      <c r="G173">
        <f t="shared" si="7"/>
        <v>1.8687661919063125E-2</v>
      </c>
      <c r="H173">
        <f t="shared" si="8"/>
        <v>2.5444798090721856E-3</v>
      </c>
    </row>
    <row r="174" spans="1:8" x14ac:dyDescent="0.25">
      <c r="A174" s="1">
        <v>44867</v>
      </c>
      <c r="B174">
        <v>154.55999800000001</v>
      </c>
      <c r="C174">
        <v>84.370002999999997</v>
      </c>
      <c r="D174">
        <v>38.520000000000003</v>
      </c>
      <c r="F174">
        <f t="shared" si="6"/>
        <v>-2.3214497329262902E-2</v>
      </c>
      <c r="G174">
        <f t="shared" si="7"/>
        <v>7.7340142128214063E-3</v>
      </c>
      <c r="H174">
        <f t="shared" si="8"/>
        <v>-2.1318337107564811E-2</v>
      </c>
    </row>
    <row r="175" spans="1:8" x14ac:dyDescent="0.25">
      <c r="A175" s="1">
        <v>44868</v>
      </c>
      <c r="B175">
        <v>154.91999799999999</v>
      </c>
      <c r="C175">
        <v>83.620002999999997</v>
      </c>
      <c r="D175">
        <v>38.509998000000003</v>
      </c>
      <c r="F175">
        <f t="shared" si="6"/>
        <v>2.3264842124131688E-3</v>
      </c>
      <c r="G175">
        <f t="shared" si="7"/>
        <v>-8.9291619301945079E-3</v>
      </c>
      <c r="H175">
        <f t="shared" si="8"/>
        <v>-2.5969103767110744E-4</v>
      </c>
    </row>
    <row r="176" spans="1:8" x14ac:dyDescent="0.25">
      <c r="A176" s="1">
        <v>44869</v>
      </c>
      <c r="B176">
        <v>156.66000399999999</v>
      </c>
      <c r="C176">
        <v>84.849997999999999</v>
      </c>
      <c r="D176">
        <v>39</v>
      </c>
      <c r="F176">
        <f t="shared" si="6"/>
        <v>1.116903573543118E-2</v>
      </c>
      <c r="G176">
        <f t="shared" si="7"/>
        <v>1.4602206304224546E-2</v>
      </c>
      <c r="H176">
        <f t="shared" si="8"/>
        <v>1.264375023739254E-2</v>
      </c>
    </row>
    <row r="177" spans="1:8" x14ac:dyDescent="0.25">
      <c r="A177" s="1">
        <v>44872</v>
      </c>
      <c r="B177">
        <v>159.240005</v>
      </c>
      <c r="C177">
        <v>85.57</v>
      </c>
      <c r="D177">
        <v>39.389999000000003</v>
      </c>
      <c r="F177">
        <f t="shared" si="6"/>
        <v>1.6334652059168456E-2</v>
      </c>
      <c r="G177">
        <f t="shared" si="7"/>
        <v>8.4497863207360444E-3</v>
      </c>
      <c r="H177">
        <f t="shared" si="8"/>
        <v>9.9503054660137844E-3</v>
      </c>
    </row>
    <row r="178" spans="1:8" x14ac:dyDescent="0.25">
      <c r="A178" s="1">
        <v>44873</v>
      </c>
      <c r="B178">
        <v>159.53999300000001</v>
      </c>
      <c r="C178">
        <v>85.279999000000004</v>
      </c>
      <c r="D178">
        <v>39.049999</v>
      </c>
      <c r="F178">
        <f t="shared" si="6"/>
        <v>1.8821010755768169E-3</v>
      </c>
      <c r="G178">
        <f t="shared" si="7"/>
        <v>-3.3948057385078069E-3</v>
      </c>
      <c r="H178">
        <f t="shared" si="8"/>
        <v>-8.6691009181601077E-3</v>
      </c>
    </row>
    <row r="179" spans="1:8" x14ac:dyDescent="0.25">
      <c r="A179" s="1">
        <v>44874</v>
      </c>
      <c r="B179">
        <v>158.03999300000001</v>
      </c>
      <c r="C179">
        <v>83.449996999999996</v>
      </c>
      <c r="D179">
        <v>38.060001</v>
      </c>
      <c r="F179">
        <f t="shared" si="6"/>
        <v>-9.4465093562336889E-3</v>
      </c>
      <c r="G179">
        <f t="shared" si="7"/>
        <v>-2.1692334533282696E-2</v>
      </c>
      <c r="H179">
        <f t="shared" si="8"/>
        <v>-2.5678962535193198E-2</v>
      </c>
    </row>
    <row r="180" spans="1:8" x14ac:dyDescent="0.25">
      <c r="A180" s="1">
        <v>44875</v>
      </c>
      <c r="B180">
        <v>166</v>
      </c>
      <c r="C180">
        <v>88.800003000000004</v>
      </c>
      <c r="D180">
        <v>39.740001999999997</v>
      </c>
      <c r="F180">
        <f t="shared" si="6"/>
        <v>4.9139667105938228E-2</v>
      </c>
      <c r="G180">
        <f t="shared" si="7"/>
        <v>6.2139069623734687E-2</v>
      </c>
      <c r="H180">
        <f t="shared" si="8"/>
        <v>4.3194399308488958E-2</v>
      </c>
    </row>
    <row r="181" spans="1:8" x14ac:dyDescent="0.25">
      <c r="A181" s="1">
        <v>44876</v>
      </c>
      <c r="B181">
        <v>175.61000100000001</v>
      </c>
      <c r="C181">
        <v>90.779999000000004</v>
      </c>
      <c r="D181">
        <v>41.119999</v>
      </c>
      <c r="F181">
        <f t="shared" si="6"/>
        <v>5.627784452565656E-2</v>
      </c>
      <c r="G181">
        <f t="shared" si="7"/>
        <v>2.2052302230769729E-2</v>
      </c>
      <c r="H181">
        <f t="shared" si="8"/>
        <v>3.4136309377047425E-2</v>
      </c>
    </row>
    <row r="182" spans="1:8" x14ac:dyDescent="0.25">
      <c r="A182" s="1">
        <v>44879</v>
      </c>
      <c r="B182">
        <v>174.759995</v>
      </c>
      <c r="C182">
        <v>89.809997999999993</v>
      </c>
      <c r="D182">
        <v>39.93</v>
      </c>
      <c r="F182">
        <f t="shared" si="6"/>
        <v>-4.8520574096311275E-3</v>
      </c>
      <c r="G182">
        <f t="shared" si="7"/>
        <v>-1.0742680599054378E-2</v>
      </c>
      <c r="H182">
        <f t="shared" si="8"/>
        <v>-2.9366675752713286E-2</v>
      </c>
    </row>
    <row r="183" spans="1:8" x14ac:dyDescent="0.25">
      <c r="A183" s="1">
        <v>44880</v>
      </c>
      <c r="B183">
        <v>176.259995</v>
      </c>
      <c r="C183">
        <v>90.5</v>
      </c>
      <c r="D183">
        <v>40.240001999999997</v>
      </c>
      <c r="F183">
        <f t="shared" si="6"/>
        <v>8.5465738317605233E-3</v>
      </c>
      <c r="G183">
        <f t="shared" si="7"/>
        <v>7.6535452922575379E-3</v>
      </c>
      <c r="H183">
        <f t="shared" si="8"/>
        <v>7.7336544181416727E-3</v>
      </c>
    </row>
    <row r="184" spans="1:8" x14ac:dyDescent="0.25">
      <c r="A184" s="1">
        <v>44881</v>
      </c>
      <c r="B184">
        <v>170.770004</v>
      </c>
      <c r="C184">
        <v>89.82</v>
      </c>
      <c r="D184">
        <v>38.470001000000003</v>
      </c>
      <c r="F184">
        <f t="shared" si="6"/>
        <v>-3.1642503981863863E-2</v>
      </c>
      <c r="G184">
        <f t="shared" si="7"/>
        <v>-7.5421830462884688E-3</v>
      </c>
      <c r="H184">
        <f t="shared" si="8"/>
        <v>-4.4982832734786933E-2</v>
      </c>
    </row>
    <row r="185" spans="1:8" x14ac:dyDescent="0.25">
      <c r="A185" s="1">
        <v>44882</v>
      </c>
      <c r="B185">
        <v>171.53999300000001</v>
      </c>
      <c r="C185">
        <v>88.949996999999996</v>
      </c>
      <c r="D185">
        <v>38.639999000000003</v>
      </c>
      <c r="F185">
        <f t="shared" si="6"/>
        <v>4.4987894330005369E-3</v>
      </c>
      <c r="G185">
        <f t="shared" si="7"/>
        <v>-9.7332872745611622E-3</v>
      </c>
      <c r="H185">
        <f t="shared" si="8"/>
        <v>4.4092407059149671E-3</v>
      </c>
    </row>
    <row r="186" spans="1:8" x14ac:dyDescent="0.25">
      <c r="A186" s="1">
        <v>44883</v>
      </c>
      <c r="B186">
        <v>174.720001</v>
      </c>
      <c r="C186">
        <v>89.199996999999996</v>
      </c>
      <c r="D186">
        <v>39.770000000000003</v>
      </c>
      <c r="F186">
        <f t="shared" si="6"/>
        <v>1.8368263524517592E-2</v>
      </c>
      <c r="G186">
        <f t="shared" si="7"/>
        <v>2.8066255686453306E-3</v>
      </c>
      <c r="H186">
        <f t="shared" si="8"/>
        <v>2.8824875755199608E-2</v>
      </c>
    </row>
    <row r="187" spans="1:8" x14ac:dyDescent="0.25">
      <c r="A187" s="1">
        <v>44886</v>
      </c>
      <c r="B187">
        <v>173.63999899999999</v>
      </c>
      <c r="C187">
        <v>89.080001999999993</v>
      </c>
      <c r="D187">
        <v>39.520000000000003</v>
      </c>
      <c r="F187">
        <f t="shared" si="6"/>
        <v>-6.2005136076324317E-3</v>
      </c>
      <c r="G187">
        <f t="shared" si="7"/>
        <v>-1.3461411127807272E-3</v>
      </c>
      <c r="H187">
        <f t="shared" si="8"/>
        <v>-6.3059863399322026E-3</v>
      </c>
    </row>
    <row r="188" spans="1:8" x14ac:dyDescent="0.25">
      <c r="A188" s="1">
        <v>44887</v>
      </c>
      <c r="B188">
        <v>175.66999799999999</v>
      </c>
      <c r="C188">
        <v>89.669998000000007</v>
      </c>
      <c r="D188">
        <v>39.970001000000003</v>
      </c>
      <c r="F188">
        <f t="shared" si="6"/>
        <v>1.1623038967957244E-2</v>
      </c>
      <c r="G188">
        <f t="shared" si="7"/>
        <v>6.6013778190570421E-3</v>
      </c>
      <c r="H188">
        <f t="shared" si="8"/>
        <v>1.1322324862328918E-2</v>
      </c>
    </row>
    <row r="189" spans="1:8" x14ac:dyDescent="0.25">
      <c r="A189" s="1">
        <v>44888</v>
      </c>
      <c r="B189">
        <v>176.36000100000001</v>
      </c>
      <c r="C189">
        <v>89.93</v>
      </c>
      <c r="D189">
        <v>40.110000999999997</v>
      </c>
      <c r="F189">
        <f t="shared" si="6"/>
        <v>3.9201425196485921E-3</v>
      </c>
      <c r="G189">
        <f t="shared" si="7"/>
        <v>2.8953472664716624E-3</v>
      </c>
      <c r="H189">
        <f t="shared" si="8"/>
        <v>3.4965069714037174E-3</v>
      </c>
    </row>
    <row r="190" spans="1:8" x14ac:dyDescent="0.25">
      <c r="A190" s="1">
        <v>44890</v>
      </c>
      <c r="B190">
        <v>176.699997</v>
      </c>
      <c r="C190">
        <v>90.910004000000001</v>
      </c>
      <c r="D190">
        <v>40.459999000000003</v>
      </c>
      <c r="F190">
        <f t="shared" si="6"/>
        <v>1.9259961877648615E-3</v>
      </c>
      <c r="G190">
        <f t="shared" si="7"/>
        <v>1.0838460206901742E-2</v>
      </c>
      <c r="H190">
        <f t="shared" si="8"/>
        <v>8.6881023104309202E-3</v>
      </c>
    </row>
    <row r="191" spans="1:8" x14ac:dyDescent="0.25">
      <c r="A191" s="1">
        <v>44893</v>
      </c>
      <c r="B191">
        <v>173.21000699999999</v>
      </c>
      <c r="C191">
        <v>89.889999000000003</v>
      </c>
      <c r="D191">
        <v>39.380001</v>
      </c>
      <c r="F191">
        <f t="shared" si="6"/>
        <v>-1.9948590752162883E-2</v>
      </c>
      <c r="G191">
        <f t="shared" si="7"/>
        <v>-1.1283360672726015E-2</v>
      </c>
      <c r="H191">
        <f t="shared" si="8"/>
        <v>-2.7055708419250524E-2</v>
      </c>
    </row>
    <row r="192" spans="1:8" x14ac:dyDescent="0.25">
      <c r="A192" s="1">
        <v>44894</v>
      </c>
      <c r="B192">
        <v>177.820007</v>
      </c>
      <c r="C192">
        <v>91.080001999999993</v>
      </c>
      <c r="D192">
        <v>39.75</v>
      </c>
      <c r="F192">
        <f t="shared" si="6"/>
        <v>2.6267070463083804E-2</v>
      </c>
      <c r="G192">
        <f t="shared" si="7"/>
        <v>1.3151573693656294E-2</v>
      </c>
      <c r="H192">
        <f t="shared" si="8"/>
        <v>9.3517424957608574E-3</v>
      </c>
    </row>
    <row r="193" spans="1:8" x14ac:dyDescent="0.25">
      <c r="A193" s="1">
        <v>44895</v>
      </c>
      <c r="B193">
        <v>182.220001</v>
      </c>
      <c r="C193">
        <v>93.07</v>
      </c>
      <c r="D193">
        <v>40.560001</v>
      </c>
      <c r="F193">
        <f t="shared" si="6"/>
        <v>2.4442911714941302E-2</v>
      </c>
      <c r="G193">
        <f t="shared" si="7"/>
        <v>2.1613635043362771E-2</v>
      </c>
      <c r="H193">
        <f t="shared" si="8"/>
        <v>2.0172542837418848E-2</v>
      </c>
    </row>
    <row r="194" spans="1:8" x14ac:dyDescent="0.25">
      <c r="A194" s="1">
        <v>44896</v>
      </c>
      <c r="B194">
        <v>180.449997</v>
      </c>
      <c r="C194">
        <v>93</v>
      </c>
      <c r="D194">
        <v>40.43</v>
      </c>
      <c r="F194">
        <f t="shared" si="6"/>
        <v>-9.7610393098906609E-3</v>
      </c>
      <c r="G194">
        <f t="shared" si="7"/>
        <v>-7.5240504436313604E-4</v>
      </c>
      <c r="H194">
        <f t="shared" si="8"/>
        <v>-3.2103002850802421E-3</v>
      </c>
    </row>
    <row r="195" spans="1:8" x14ac:dyDescent="0.25">
      <c r="A195" s="1">
        <v>44897</v>
      </c>
      <c r="B195">
        <v>181.41000399999999</v>
      </c>
      <c r="C195">
        <v>92.099997999999999</v>
      </c>
      <c r="D195">
        <v>39.900002000000001</v>
      </c>
      <c r="F195">
        <f t="shared" si="6"/>
        <v>5.3059705390386298E-3</v>
      </c>
      <c r="G195">
        <f t="shared" si="7"/>
        <v>-9.7245716075216072E-3</v>
      </c>
      <c r="H195">
        <f t="shared" si="8"/>
        <v>-1.3195709631549668E-2</v>
      </c>
    </row>
    <row r="196" spans="1:8" x14ac:dyDescent="0.25">
      <c r="A196" s="1">
        <v>44900</v>
      </c>
      <c r="B196">
        <v>176.60000600000001</v>
      </c>
      <c r="C196">
        <v>89.809997999999993</v>
      </c>
      <c r="D196">
        <v>38.790000999999997</v>
      </c>
      <c r="F196">
        <f t="shared" ref="F196:F252" si="9">LN(B196/B195)</f>
        <v>-2.6872362857788022E-2</v>
      </c>
      <c r="G196">
        <f t="shared" ref="G196:G252" si="10">LN(C196/C195)</f>
        <v>-2.5178616132111305E-2</v>
      </c>
      <c r="H196">
        <f t="shared" ref="H196:H252" si="11">LN(D196/D195)</f>
        <v>-2.8213866789414236E-2</v>
      </c>
    </row>
    <row r="197" spans="1:8" x14ac:dyDescent="0.25">
      <c r="A197" s="1">
        <v>44901</v>
      </c>
      <c r="B197">
        <v>173.050003</v>
      </c>
      <c r="C197">
        <v>87.510002</v>
      </c>
      <c r="D197">
        <v>38.020000000000003</v>
      </c>
      <c r="F197">
        <f t="shared" si="9"/>
        <v>-2.03067347275609E-2</v>
      </c>
      <c r="G197">
        <f t="shared" si="10"/>
        <v>-2.5943210011352569E-2</v>
      </c>
      <c r="H197">
        <f t="shared" si="11"/>
        <v>-2.0050170171432371E-2</v>
      </c>
    </row>
    <row r="198" spans="1:8" x14ac:dyDescent="0.25">
      <c r="A198" s="1">
        <v>44902</v>
      </c>
      <c r="B198">
        <v>172.279999</v>
      </c>
      <c r="C198">
        <v>87.279999000000004</v>
      </c>
      <c r="D198">
        <v>37.959999000000003</v>
      </c>
      <c r="F198">
        <f t="shared" si="9"/>
        <v>-4.4595330359775932E-3</v>
      </c>
      <c r="G198">
        <f t="shared" si="10"/>
        <v>-2.6317653348336403E-3</v>
      </c>
      <c r="H198">
        <f t="shared" si="11"/>
        <v>-1.5793896620757959E-3</v>
      </c>
    </row>
    <row r="199" spans="1:8" x14ac:dyDescent="0.25">
      <c r="A199" s="1">
        <v>44903</v>
      </c>
      <c r="B199">
        <v>171.91000399999999</v>
      </c>
      <c r="C199">
        <v>88.690002000000007</v>
      </c>
      <c r="D199">
        <v>38.200001</v>
      </c>
      <c r="F199">
        <f t="shared" si="9"/>
        <v>-2.1499470600146722E-3</v>
      </c>
      <c r="G199">
        <f t="shared" si="10"/>
        <v>1.6025835871380612E-2</v>
      </c>
      <c r="H199">
        <f t="shared" si="11"/>
        <v>6.3025943923321727E-3</v>
      </c>
    </row>
    <row r="200" spans="1:8" x14ac:dyDescent="0.25">
      <c r="A200" s="1">
        <v>44904</v>
      </c>
      <c r="B200">
        <v>172.33000200000001</v>
      </c>
      <c r="C200">
        <v>89.470000999999996</v>
      </c>
      <c r="D200">
        <v>38.279998999999997</v>
      </c>
      <c r="F200">
        <f t="shared" si="9"/>
        <v>2.4401475777350396E-3</v>
      </c>
      <c r="G200">
        <f t="shared" si="10"/>
        <v>8.7562187976178065E-3</v>
      </c>
      <c r="H200">
        <f t="shared" si="11"/>
        <v>2.0919986709115697E-3</v>
      </c>
    </row>
    <row r="201" spans="1:8" x14ac:dyDescent="0.25">
      <c r="A201" s="1">
        <v>44907</v>
      </c>
      <c r="B201">
        <v>177.36999499999999</v>
      </c>
      <c r="C201">
        <v>91.120002999999997</v>
      </c>
      <c r="D201">
        <v>38.490001999999997</v>
      </c>
      <c r="F201">
        <f t="shared" si="9"/>
        <v>2.8826663128708463E-2</v>
      </c>
      <c r="G201">
        <f t="shared" si="10"/>
        <v>1.8273967326107938E-2</v>
      </c>
      <c r="H201">
        <f t="shared" si="11"/>
        <v>5.4709787957507722E-3</v>
      </c>
    </row>
    <row r="202" spans="1:8" x14ac:dyDescent="0.25">
      <c r="A202" s="1">
        <v>44908</v>
      </c>
      <c r="B202">
        <v>176.88000500000001</v>
      </c>
      <c r="C202">
        <v>92.709998999999996</v>
      </c>
      <c r="D202">
        <v>38.770000000000003</v>
      </c>
      <c r="F202">
        <f t="shared" si="9"/>
        <v>-2.7663532108918891E-3</v>
      </c>
      <c r="G202">
        <f t="shared" si="10"/>
        <v>1.729897877002462E-2</v>
      </c>
      <c r="H202">
        <f t="shared" si="11"/>
        <v>7.2482324256360206E-3</v>
      </c>
    </row>
    <row r="203" spans="1:8" x14ac:dyDescent="0.25">
      <c r="A203" s="1">
        <v>44909</v>
      </c>
      <c r="B203">
        <v>178.070007</v>
      </c>
      <c r="C203">
        <v>90.5</v>
      </c>
      <c r="D203">
        <v>38.360000999999997</v>
      </c>
      <c r="F203">
        <f t="shared" si="9"/>
        <v>6.7052059066630854E-3</v>
      </c>
      <c r="G203">
        <f t="shared" si="10"/>
        <v>-2.4126480126687593E-2</v>
      </c>
      <c r="H203">
        <f t="shared" si="11"/>
        <v>-1.0631475598779134E-2</v>
      </c>
    </row>
    <row r="204" spans="1:8" x14ac:dyDescent="0.25">
      <c r="A204" s="1">
        <v>44910</v>
      </c>
      <c r="B204">
        <v>173.16999799999999</v>
      </c>
      <c r="C204">
        <v>87.790001000000004</v>
      </c>
      <c r="D204">
        <v>37.619999</v>
      </c>
      <c r="F204">
        <f t="shared" si="9"/>
        <v>-2.7903011308891019E-2</v>
      </c>
      <c r="G204">
        <f t="shared" si="10"/>
        <v>-3.0402240376944049E-2</v>
      </c>
      <c r="H204">
        <f t="shared" si="11"/>
        <v>-1.9479478792780277E-2</v>
      </c>
    </row>
    <row r="205" spans="1:8" x14ac:dyDescent="0.25">
      <c r="A205" s="1">
        <v>44911</v>
      </c>
      <c r="B205">
        <v>171.720001</v>
      </c>
      <c r="C205">
        <v>86.860000999999997</v>
      </c>
      <c r="D205">
        <v>36.150002000000001</v>
      </c>
      <c r="F205">
        <f t="shared" si="9"/>
        <v>-8.4085102349215138E-3</v>
      </c>
      <c r="G205">
        <f t="shared" si="10"/>
        <v>-1.0649971709481428E-2</v>
      </c>
      <c r="H205">
        <f t="shared" si="11"/>
        <v>-3.9858793361471717E-2</v>
      </c>
    </row>
    <row r="206" spans="1:8" x14ac:dyDescent="0.25">
      <c r="A206" s="1">
        <v>44914</v>
      </c>
      <c r="B206">
        <v>168.779999</v>
      </c>
      <c r="C206">
        <v>85.550003000000004</v>
      </c>
      <c r="D206">
        <v>35.419998</v>
      </c>
      <c r="F206">
        <f t="shared" si="9"/>
        <v>-1.7269163374845489E-2</v>
      </c>
      <c r="G206">
        <f t="shared" si="10"/>
        <v>-1.5196603214040792E-2</v>
      </c>
      <c r="H206">
        <f t="shared" si="11"/>
        <v>-2.04004280403947E-2</v>
      </c>
    </row>
    <row r="207" spans="1:8" x14ac:dyDescent="0.25">
      <c r="A207" s="1">
        <v>44915</v>
      </c>
      <c r="B207">
        <v>164.35000600000001</v>
      </c>
      <c r="C207">
        <v>85.160004000000001</v>
      </c>
      <c r="D207">
        <v>35.200001</v>
      </c>
      <c r="F207">
        <f t="shared" si="9"/>
        <v>-2.6597749187266501E-2</v>
      </c>
      <c r="G207">
        <f t="shared" si="10"/>
        <v>-4.5691484097278275E-3</v>
      </c>
      <c r="H207">
        <f t="shared" si="11"/>
        <v>-6.2304648762701326E-3</v>
      </c>
    </row>
    <row r="208" spans="1:8" x14ac:dyDescent="0.25">
      <c r="A208" s="1">
        <v>44916</v>
      </c>
      <c r="B208">
        <v>169.990005</v>
      </c>
      <c r="C208">
        <v>86.870002999999997</v>
      </c>
      <c r="D208">
        <v>35.900002000000001</v>
      </c>
      <c r="F208">
        <f t="shared" si="9"/>
        <v>3.3741304586491452E-2</v>
      </c>
      <c r="G208">
        <f t="shared" si="10"/>
        <v>1.9880895810503847E-2</v>
      </c>
      <c r="H208">
        <f t="shared" si="11"/>
        <v>1.9691240191396196E-2</v>
      </c>
    </row>
    <row r="209" spans="1:8" x14ac:dyDescent="0.25">
      <c r="A209" s="1">
        <v>44917</v>
      </c>
      <c r="B209">
        <v>175.69000199999999</v>
      </c>
      <c r="C209">
        <v>86.370002999999997</v>
      </c>
      <c r="D209">
        <v>33.529998999999997</v>
      </c>
      <c r="F209">
        <f t="shared" si="9"/>
        <v>3.2981448556477118E-2</v>
      </c>
      <c r="G209">
        <f t="shared" si="10"/>
        <v>-5.7723547797139656E-3</v>
      </c>
      <c r="H209">
        <f t="shared" si="11"/>
        <v>-6.8296820550439619E-2</v>
      </c>
    </row>
    <row r="210" spans="1:8" x14ac:dyDescent="0.25">
      <c r="A210" s="1">
        <v>44918</v>
      </c>
      <c r="B210">
        <v>175.929993</v>
      </c>
      <c r="C210">
        <v>86.110000999999997</v>
      </c>
      <c r="D210">
        <v>33.830002</v>
      </c>
      <c r="F210">
        <f t="shared" si="9"/>
        <v>1.3650591017518288E-3</v>
      </c>
      <c r="G210">
        <f t="shared" si="10"/>
        <v>-3.014867705349479E-3</v>
      </c>
      <c r="H210">
        <f t="shared" si="11"/>
        <v>8.9075112576418747E-3</v>
      </c>
    </row>
    <row r="211" spans="1:8" x14ac:dyDescent="0.25">
      <c r="A211" s="1">
        <v>44922</v>
      </c>
      <c r="B211">
        <v>177.050003</v>
      </c>
      <c r="C211">
        <v>85.059997999999993</v>
      </c>
      <c r="D211">
        <v>33.32</v>
      </c>
      <c r="F211">
        <f t="shared" si="9"/>
        <v>6.3460466398768478E-3</v>
      </c>
      <c r="G211">
        <f t="shared" si="10"/>
        <v>-1.2268694008454159E-2</v>
      </c>
      <c r="H211">
        <f t="shared" si="11"/>
        <v>-1.5190224613098425E-2</v>
      </c>
    </row>
    <row r="212" spans="1:8" x14ac:dyDescent="0.25">
      <c r="A212" s="1">
        <v>44923</v>
      </c>
      <c r="B212">
        <v>173.050003</v>
      </c>
      <c r="C212">
        <v>84.459998999999996</v>
      </c>
      <c r="D212">
        <v>32.529998999999997</v>
      </c>
      <c r="F212">
        <f t="shared" si="9"/>
        <v>-2.2851608084895447E-2</v>
      </c>
      <c r="G212">
        <f t="shared" si="10"/>
        <v>-7.0788286467995112E-3</v>
      </c>
      <c r="H212">
        <f t="shared" si="11"/>
        <v>-2.3995107554237047E-2</v>
      </c>
    </row>
    <row r="213" spans="1:8" x14ac:dyDescent="0.25">
      <c r="A213" s="1">
        <v>44924</v>
      </c>
      <c r="B213">
        <v>175.550003</v>
      </c>
      <c r="C213">
        <v>85.239998</v>
      </c>
      <c r="D213">
        <v>33.669998</v>
      </c>
      <c r="F213">
        <f t="shared" si="9"/>
        <v>1.4343332286206262E-2</v>
      </c>
      <c r="G213">
        <f t="shared" si="10"/>
        <v>9.1927461013801889E-3</v>
      </c>
      <c r="H213">
        <f t="shared" si="11"/>
        <v>3.4444464028517106E-2</v>
      </c>
    </row>
    <row r="214" spans="1:8" x14ac:dyDescent="0.25">
      <c r="A214" s="1">
        <v>44925</v>
      </c>
      <c r="B214">
        <v>173.199997</v>
      </c>
      <c r="C214">
        <v>85.019997000000004</v>
      </c>
      <c r="D214">
        <v>33.639999000000003</v>
      </c>
      <c r="F214">
        <f t="shared" si="9"/>
        <v>-1.3476940896271094E-2</v>
      </c>
      <c r="G214">
        <f t="shared" si="10"/>
        <v>-2.5842961224248956E-3</v>
      </c>
      <c r="H214">
        <f t="shared" si="11"/>
        <v>-8.9136839469101774E-4</v>
      </c>
    </row>
    <row r="215" spans="1:8" x14ac:dyDescent="0.25">
      <c r="A215" s="1">
        <v>44929</v>
      </c>
      <c r="B215">
        <v>177.270004</v>
      </c>
      <c r="C215">
        <v>85.720000999999996</v>
      </c>
      <c r="D215">
        <v>33.82</v>
      </c>
      <c r="F215">
        <f t="shared" si="9"/>
        <v>2.3227037782823871E-2</v>
      </c>
      <c r="G215">
        <f t="shared" si="10"/>
        <v>8.1996946264367866E-3</v>
      </c>
      <c r="H215">
        <f t="shared" si="11"/>
        <v>5.3365380922032937E-3</v>
      </c>
    </row>
    <row r="216" spans="1:8" x14ac:dyDescent="0.25">
      <c r="A216" s="1">
        <v>44930</v>
      </c>
      <c r="B216">
        <v>181.449997</v>
      </c>
      <c r="C216">
        <v>86.650002000000001</v>
      </c>
      <c r="D216">
        <v>34.689999</v>
      </c>
      <c r="F216">
        <f t="shared" si="9"/>
        <v>2.3306100535456478E-2</v>
      </c>
      <c r="G216">
        <f t="shared" si="10"/>
        <v>1.0790856971711621E-2</v>
      </c>
      <c r="H216">
        <f t="shared" si="11"/>
        <v>2.5399088684472521E-2</v>
      </c>
    </row>
    <row r="217" spans="1:8" x14ac:dyDescent="0.25">
      <c r="A217" s="1">
        <v>44931</v>
      </c>
      <c r="B217">
        <v>181.279999</v>
      </c>
      <c r="C217">
        <v>85.919998000000007</v>
      </c>
      <c r="D217">
        <v>35</v>
      </c>
      <c r="F217">
        <f t="shared" si="9"/>
        <v>-9.3732536223097582E-4</v>
      </c>
      <c r="G217">
        <f t="shared" si="10"/>
        <v>-8.4604317598896243E-3</v>
      </c>
      <c r="H217">
        <f t="shared" si="11"/>
        <v>8.8966293345069062E-3</v>
      </c>
    </row>
    <row r="218" spans="1:8" x14ac:dyDescent="0.25">
      <c r="A218" s="1">
        <v>44932</v>
      </c>
      <c r="B218">
        <v>185.770004</v>
      </c>
      <c r="C218">
        <v>87.559997999999993</v>
      </c>
      <c r="D218">
        <v>35.909999999999997</v>
      </c>
      <c r="F218">
        <f t="shared" si="9"/>
        <v>2.4466579171946664E-2</v>
      </c>
      <c r="G218">
        <f t="shared" si="10"/>
        <v>1.8907642330094773E-2</v>
      </c>
      <c r="H218">
        <f t="shared" si="11"/>
        <v>2.5667746748577597E-2</v>
      </c>
    </row>
    <row r="219" spans="1:8" x14ac:dyDescent="0.25">
      <c r="A219" s="1">
        <v>44935</v>
      </c>
      <c r="B219">
        <v>189.740005</v>
      </c>
      <c r="C219">
        <v>87.639999000000003</v>
      </c>
      <c r="D219">
        <v>35.919998</v>
      </c>
      <c r="F219">
        <f t="shared" si="9"/>
        <v>2.1145369381265915E-2</v>
      </c>
      <c r="G219">
        <f t="shared" si="10"/>
        <v>9.1325350376915242E-4</v>
      </c>
      <c r="H219">
        <f t="shared" si="11"/>
        <v>2.7837951671867472E-4</v>
      </c>
    </row>
    <row r="220" spans="1:8" x14ac:dyDescent="0.25">
      <c r="A220" s="1">
        <v>44936</v>
      </c>
      <c r="B220">
        <v>188.740005</v>
      </c>
      <c r="C220">
        <v>88.919998000000007</v>
      </c>
      <c r="D220">
        <v>37.110000999999997</v>
      </c>
      <c r="F220">
        <f t="shared" si="9"/>
        <v>-5.2843072319240054E-3</v>
      </c>
      <c r="G220">
        <f t="shared" si="10"/>
        <v>1.4499563286917046E-2</v>
      </c>
      <c r="H220">
        <f t="shared" si="11"/>
        <v>3.2592314264710362E-2</v>
      </c>
    </row>
    <row r="221" spans="1:8" x14ac:dyDescent="0.25">
      <c r="A221" s="1">
        <v>44937</v>
      </c>
      <c r="B221">
        <v>192.199997</v>
      </c>
      <c r="C221">
        <v>89.43</v>
      </c>
      <c r="D221">
        <v>37.82</v>
      </c>
      <c r="F221">
        <f t="shared" si="9"/>
        <v>1.8166047842794766E-2</v>
      </c>
      <c r="G221">
        <f t="shared" si="10"/>
        <v>5.7191297542219114E-3</v>
      </c>
      <c r="H221">
        <f t="shared" si="11"/>
        <v>1.8951561210891185E-2</v>
      </c>
    </row>
    <row r="222" spans="1:8" x14ac:dyDescent="0.25">
      <c r="A222" s="1">
        <v>44938</v>
      </c>
      <c r="B222">
        <v>191.88999899999999</v>
      </c>
      <c r="C222">
        <v>90.529999000000004</v>
      </c>
      <c r="D222">
        <v>38.330002</v>
      </c>
      <c r="F222">
        <f t="shared" si="9"/>
        <v>-1.6141949571191272E-3</v>
      </c>
      <c r="G222">
        <f t="shared" si="10"/>
        <v>1.2225080083197089E-2</v>
      </c>
      <c r="H222">
        <f t="shared" si="11"/>
        <v>1.3394868340601293E-2</v>
      </c>
    </row>
    <row r="223" spans="1:8" x14ac:dyDescent="0.25">
      <c r="A223" s="1">
        <v>44939</v>
      </c>
      <c r="B223">
        <v>188.63000500000001</v>
      </c>
      <c r="C223">
        <v>91.660004000000001</v>
      </c>
      <c r="D223">
        <v>36.509998000000003</v>
      </c>
      <c r="F223">
        <f t="shared" si="9"/>
        <v>-1.7134835105780663E-2</v>
      </c>
      <c r="G223">
        <f t="shared" si="10"/>
        <v>1.2404846279227602E-2</v>
      </c>
      <c r="H223">
        <f t="shared" si="11"/>
        <v>-4.8646790682881011E-2</v>
      </c>
    </row>
    <row r="224" spans="1:8" x14ac:dyDescent="0.25">
      <c r="A224" s="1">
        <v>44943</v>
      </c>
      <c r="B224">
        <v>188.13000500000001</v>
      </c>
      <c r="C224">
        <v>97.080001999999993</v>
      </c>
      <c r="D224">
        <v>36.610000999999997</v>
      </c>
      <c r="F224">
        <f t="shared" si="9"/>
        <v>-2.6542110641456285E-3</v>
      </c>
      <c r="G224">
        <f t="shared" si="10"/>
        <v>5.7449278739451666E-2</v>
      </c>
      <c r="H224">
        <f t="shared" si="11"/>
        <v>2.7353135590540882E-3</v>
      </c>
    </row>
    <row r="225" spans="1:8" x14ac:dyDescent="0.25">
      <c r="A225" s="1">
        <v>44944</v>
      </c>
      <c r="B225">
        <v>187.66999799999999</v>
      </c>
      <c r="C225">
        <v>96.580001999999993</v>
      </c>
      <c r="D225">
        <v>36.439999</v>
      </c>
      <c r="F225">
        <f t="shared" si="9"/>
        <v>-2.448149154228712E-3</v>
      </c>
      <c r="G225">
        <f t="shared" si="10"/>
        <v>-5.163700306349407E-3</v>
      </c>
      <c r="H225">
        <f t="shared" si="11"/>
        <v>-4.6544094976994233E-3</v>
      </c>
    </row>
    <row r="226" spans="1:8" x14ac:dyDescent="0.25">
      <c r="A226" s="1">
        <v>44945</v>
      </c>
      <c r="B226">
        <v>184.229996</v>
      </c>
      <c r="C226">
        <v>94.150002000000001</v>
      </c>
      <c r="D226">
        <v>35.729999999999997</v>
      </c>
      <c r="F226">
        <f t="shared" si="9"/>
        <v>-1.8500135348749933E-2</v>
      </c>
      <c r="G226">
        <f t="shared" si="10"/>
        <v>-2.5482424807757694E-2</v>
      </c>
      <c r="H226">
        <f t="shared" si="11"/>
        <v>-1.9676372914067861E-2</v>
      </c>
    </row>
    <row r="227" spans="1:8" x14ac:dyDescent="0.25">
      <c r="A227" s="1">
        <v>44946</v>
      </c>
      <c r="B227">
        <v>186.88000500000001</v>
      </c>
      <c r="C227">
        <v>96.239998</v>
      </c>
      <c r="D227">
        <v>35.349997999999999</v>
      </c>
      <c r="F227">
        <f t="shared" si="9"/>
        <v>1.4281771097572036E-2</v>
      </c>
      <c r="G227">
        <f t="shared" si="10"/>
        <v>2.1955774539184264E-2</v>
      </c>
      <c r="H227">
        <f t="shared" si="11"/>
        <v>-1.0692336269824515E-2</v>
      </c>
    </row>
    <row r="228" spans="1:8" x14ac:dyDescent="0.25">
      <c r="A228" s="1">
        <v>44949</v>
      </c>
      <c r="B228">
        <v>191.14999399999999</v>
      </c>
      <c r="C228">
        <v>97.129997000000003</v>
      </c>
      <c r="D228">
        <v>36.439999</v>
      </c>
      <c r="F228">
        <f t="shared" si="9"/>
        <v>2.2591702358460856E-2</v>
      </c>
      <c r="G228">
        <f t="shared" si="10"/>
        <v>9.2052056427545867E-3</v>
      </c>
      <c r="H228">
        <f t="shared" si="11"/>
        <v>3.0368709183892343E-2</v>
      </c>
    </row>
    <row r="229" spans="1:8" x14ac:dyDescent="0.25">
      <c r="A229" s="1">
        <v>44950</v>
      </c>
      <c r="B229">
        <v>189.25</v>
      </c>
      <c r="C229">
        <v>95.510002</v>
      </c>
      <c r="D229">
        <v>36.200001</v>
      </c>
      <c r="F229">
        <f t="shared" si="9"/>
        <v>-9.989536435901605E-3</v>
      </c>
      <c r="G229">
        <f t="shared" si="10"/>
        <v>-1.6819281540936221E-2</v>
      </c>
      <c r="H229">
        <f t="shared" si="11"/>
        <v>-6.607898493351843E-3</v>
      </c>
    </row>
    <row r="230" spans="1:8" x14ac:dyDescent="0.25">
      <c r="A230" s="1">
        <v>44951</v>
      </c>
      <c r="B230">
        <v>187.80999800000001</v>
      </c>
      <c r="C230">
        <v>95.639999000000003</v>
      </c>
      <c r="D230">
        <v>36.32</v>
      </c>
      <c r="F230">
        <f t="shared" si="9"/>
        <v>-7.638089473772286E-3</v>
      </c>
      <c r="G230">
        <f t="shared" si="10"/>
        <v>1.3601571473861439E-3</v>
      </c>
      <c r="H230">
        <f t="shared" si="11"/>
        <v>3.3094072770582191E-3</v>
      </c>
    </row>
    <row r="231" spans="1:8" x14ac:dyDescent="0.25">
      <c r="A231" s="1">
        <v>44952</v>
      </c>
      <c r="B231">
        <v>190.13999899999999</v>
      </c>
      <c r="C231">
        <v>96.5</v>
      </c>
      <c r="D231">
        <v>36.479999999999997</v>
      </c>
      <c r="F231">
        <f t="shared" si="9"/>
        <v>1.2329834827815805E-2</v>
      </c>
      <c r="G231">
        <f t="shared" si="10"/>
        <v>8.9518762106924818E-3</v>
      </c>
      <c r="H231">
        <f t="shared" si="11"/>
        <v>4.3956114730379081E-3</v>
      </c>
    </row>
    <row r="232" spans="1:8" x14ac:dyDescent="0.25">
      <c r="A232" s="1">
        <v>44953</v>
      </c>
      <c r="B232">
        <v>190.55999800000001</v>
      </c>
      <c r="C232">
        <v>96.860000999999997</v>
      </c>
      <c r="D232">
        <v>37.950001</v>
      </c>
      <c r="F232">
        <f t="shared" si="9"/>
        <v>2.2064574400062539E-3</v>
      </c>
      <c r="G232">
        <f t="shared" si="10"/>
        <v>3.7236389543218729E-3</v>
      </c>
      <c r="H232">
        <f t="shared" si="11"/>
        <v>3.9505364985969078E-2</v>
      </c>
    </row>
    <row r="233" spans="1:8" x14ac:dyDescent="0.25">
      <c r="A233" s="1">
        <v>44956</v>
      </c>
      <c r="B233">
        <v>184.08000200000001</v>
      </c>
      <c r="C233">
        <v>95.959998999999996</v>
      </c>
      <c r="D233">
        <v>36.290000999999997</v>
      </c>
      <c r="F233">
        <f t="shared" si="9"/>
        <v>-3.4596638519656116E-2</v>
      </c>
      <c r="G233">
        <f t="shared" si="10"/>
        <v>-9.3352197487771918E-3</v>
      </c>
      <c r="H233">
        <f t="shared" si="11"/>
        <v>-4.4727281411320749E-2</v>
      </c>
    </row>
    <row r="234" spans="1:8" x14ac:dyDescent="0.25">
      <c r="A234" s="1">
        <v>44957</v>
      </c>
      <c r="B234">
        <v>193.86000100000001</v>
      </c>
      <c r="C234">
        <v>97.330001999999993</v>
      </c>
      <c r="D234">
        <v>39.32</v>
      </c>
      <c r="F234">
        <f t="shared" si="9"/>
        <v>5.1765797630871815E-2</v>
      </c>
      <c r="G234">
        <f t="shared" si="10"/>
        <v>1.4175859436565878E-2</v>
      </c>
      <c r="H234">
        <f t="shared" si="11"/>
        <v>8.0191046498186883E-2</v>
      </c>
    </row>
    <row r="235" spans="1:8" x14ac:dyDescent="0.25">
      <c r="A235" s="1">
        <v>44958</v>
      </c>
      <c r="B235">
        <v>202.11000100000001</v>
      </c>
      <c r="C235">
        <v>98.190002000000007</v>
      </c>
      <c r="D235">
        <v>39.299999</v>
      </c>
      <c r="F235">
        <f t="shared" si="9"/>
        <v>4.1675854365655213E-2</v>
      </c>
      <c r="G235">
        <f t="shared" si="10"/>
        <v>8.7971105628208875E-3</v>
      </c>
      <c r="H235">
        <f t="shared" si="11"/>
        <v>-5.0880184904322041E-4</v>
      </c>
    </row>
    <row r="236" spans="1:8" x14ac:dyDescent="0.25">
      <c r="A236" s="1">
        <v>44959</v>
      </c>
      <c r="B236">
        <v>214.5</v>
      </c>
      <c r="C236">
        <v>99.209998999999996</v>
      </c>
      <c r="D236">
        <v>41.5</v>
      </c>
      <c r="F236">
        <f t="shared" si="9"/>
        <v>5.9497629779592762E-2</v>
      </c>
      <c r="G236">
        <f t="shared" si="10"/>
        <v>1.0334408032310274E-2</v>
      </c>
      <c r="H236">
        <f t="shared" si="11"/>
        <v>5.446893380673002E-2</v>
      </c>
    </row>
    <row r="237" spans="1:8" x14ac:dyDescent="0.25">
      <c r="A237" s="1">
        <v>44960</v>
      </c>
      <c r="B237">
        <v>214.66999799999999</v>
      </c>
      <c r="C237">
        <v>99.43</v>
      </c>
      <c r="D237">
        <v>41.130001</v>
      </c>
      <c r="F237">
        <f t="shared" si="9"/>
        <v>7.922175812999497E-4</v>
      </c>
      <c r="G237">
        <f t="shared" si="10"/>
        <v>2.215073409800298E-3</v>
      </c>
      <c r="H237">
        <f t="shared" si="11"/>
        <v>-8.9556206811667542E-3</v>
      </c>
    </row>
    <row r="238" spans="1:8" x14ac:dyDescent="0.25">
      <c r="A238" s="1">
        <v>44963</v>
      </c>
      <c r="B238">
        <v>210.58999600000001</v>
      </c>
      <c r="C238">
        <v>98.900002000000001</v>
      </c>
      <c r="D238">
        <v>41.34</v>
      </c>
      <c r="F238">
        <f t="shared" si="9"/>
        <v>-1.9188859751938916E-2</v>
      </c>
      <c r="G238">
        <f t="shared" si="10"/>
        <v>-5.3446201408691362E-3</v>
      </c>
      <c r="H238">
        <f t="shared" si="11"/>
        <v>5.0927476981363975E-3</v>
      </c>
    </row>
    <row r="239" spans="1:8" x14ac:dyDescent="0.25">
      <c r="A239" s="1">
        <v>44964</v>
      </c>
      <c r="B239">
        <v>209.91000399999999</v>
      </c>
      <c r="C239">
        <v>99.220000999999996</v>
      </c>
      <c r="D239">
        <v>41.400002000000001</v>
      </c>
      <c r="F239">
        <f t="shared" si="9"/>
        <v>-3.2342097157320214E-3</v>
      </c>
      <c r="G239">
        <f t="shared" si="10"/>
        <v>3.2303581004027725E-3</v>
      </c>
      <c r="H239">
        <f t="shared" si="11"/>
        <v>1.4503748868240586E-3</v>
      </c>
    </row>
    <row r="240" spans="1:8" x14ac:dyDescent="0.25">
      <c r="A240" s="1">
        <v>44965</v>
      </c>
      <c r="B240">
        <v>209.479996</v>
      </c>
      <c r="C240">
        <v>98.959998999999996</v>
      </c>
      <c r="D240">
        <v>41.57</v>
      </c>
      <c r="F240">
        <f t="shared" si="9"/>
        <v>-2.0506361653154915E-3</v>
      </c>
      <c r="G240">
        <f t="shared" si="10"/>
        <v>-2.6238989723765369E-3</v>
      </c>
      <c r="H240">
        <f t="shared" si="11"/>
        <v>4.0978241240997504E-3</v>
      </c>
    </row>
    <row r="241" spans="1:10" x14ac:dyDescent="0.25">
      <c r="A241" s="1">
        <v>44966</v>
      </c>
      <c r="B241">
        <v>208.61999499999999</v>
      </c>
      <c r="C241">
        <v>98.050003000000004</v>
      </c>
      <c r="D241">
        <v>41.630001</v>
      </c>
      <c r="F241">
        <f t="shared" si="9"/>
        <v>-4.1138590355817902E-3</v>
      </c>
      <c r="G241">
        <f t="shared" si="10"/>
        <v>-9.2381347401501637E-3</v>
      </c>
      <c r="H241">
        <f t="shared" si="11"/>
        <v>1.4423319634763987E-3</v>
      </c>
    </row>
    <row r="242" spans="1:10" x14ac:dyDescent="0.25">
      <c r="A242" s="1">
        <v>44967</v>
      </c>
      <c r="B242">
        <v>209.36999499999999</v>
      </c>
      <c r="C242">
        <v>98.440002000000007</v>
      </c>
      <c r="D242">
        <v>41.349997999999999</v>
      </c>
      <c r="F242">
        <f t="shared" si="9"/>
        <v>3.5886065351991049E-3</v>
      </c>
      <c r="G242">
        <f t="shared" si="10"/>
        <v>3.969662600810068E-3</v>
      </c>
      <c r="H242">
        <f t="shared" si="11"/>
        <v>-6.7487121259169319E-3</v>
      </c>
    </row>
    <row r="243" spans="1:10" x14ac:dyDescent="0.25">
      <c r="A243" s="1">
        <v>44970</v>
      </c>
      <c r="B243">
        <v>211.66000399999999</v>
      </c>
      <c r="C243">
        <v>99.43</v>
      </c>
      <c r="D243">
        <v>42.02</v>
      </c>
      <c r="F243">
        <f t="shared" si="9"/>
        <v>1.0878234747808961E-2</v>
      </c>
      <c r="G243">
        <f t="shared" si="10"/>
        <v>1.000663315218305E-2</v>
      </c>
      <c r="H243">
        <f t="shared" si="11"/>
        <v>1.6073322314748936E-2</v>
      </c>
    </row>
    <row r="244" spans="1:10" x14ac:dyDescent="0.25">
      <c r="A244" s="1">
        <v>44971</v>
      </c>
      <c r="B244">
        <v>212.66999799999999</v>
      </c>
      <c r="C244">
        <v>100.55999799999999</v>
      </c>
      <c r="D244">
        <v>42.43</v>
      </c>
      <c r="F244">
        <f t="shared" si="9"/>
        <v>4.7604265669832614E-3</v>
      </c>
      <c r="G244">
        <f t="shared" si="10"/>
        <v>1.1300665401385666E-2</v>
      </c>
      <c r="H244">
        <f t="shared" si="11"/>
        <v>9.709963797379045E-3</v>
      </c>
    </row>
    <row r="245" spans="1:10" x14ac:dyDescent="0.25">
      <c r="A245" s="1">
        <v>44972</v>
      </c>
      <c r="B245">
        <v>213.03999300000001</v>
      </c>
      <c r="C245">
        <v>100.83000199999999</v>
      </c>
      <c r="D245">
        <v>42.950001</v>
      </c>
      <c r="F245">
        <f t="shared" si="9"/>
        <v>1.7382495172024945E-3</v>
      </c>
      <c r="G245">
        <f t="shared" si="10"/>
        <v>2.6814058471220977E-3</v>
      </c>
      <c r="H245">
        <f t="shared" si="11"/>
        <v>1.2181012498917737E-2</v>
      </c>
    </row>
    <row r="246" spans="1:10" x14ac:dyDescent="0.25">
      <c r="A246" s="1">
        <v>44973</v>
      </c>
      <c r="B246">
        <v>211.66999799999999</v>
      </c>
      <c r="C246">
        <v>99.57</v>
      </c>
      <c r="D246">
        <v>43.099997999999999</v>
      </c>
      <c r="F246">
        <f t="shared" si="9"/>
        <v>-6.4514599645880471E-3</v>
      </c>
      <c r="G246">
        <f t="shared" si="10"/>
        <v>-1.2575035840497304E-2</v>
      </c>
      <c r="H246">
        <f t="shared" si="11"/>
        <v>3.4862789928374978E-3</v>
      </c>
    </row>
    <row r="247" spans="1:10" x14ac:dyDescent="0.25">
      <c r="A247" s="1">
        <v>44974</v>
      </c>
      <c r="B247">
        <v>210.300003</v>
      </c>
      <c r="C247">
        <v>99.510002</v>
      </c>
      <c r="D247">
        <v>43.169998</v>
      </c>
      <c r="F247">
        <f t="shared" si="9"/>
        <v>-6.4933517094196078E-3</v>
      </c>
      <c r="G247">
        <f t="shared" si="10"/>
        <v>-6.0275267443974973E-4</v>
      </c>
      <c r="H247">
        <f t="shared" si="11"/>
        <v>1.6228125329274051E-3</v>
      </c>
    </row>
    <row r="248" spans="1:10" x14ac:dyDescent="0.25">
      <c r="A248" s="1">
        <v>44978</v>
      </c>
      <c r="B248">
        <v>205.64999399999999</v>
      </c>
      <c r="C248">
        <v>97.620002999999997</v>
      </c>
      <c r="D248">
        <v>41.130001</v>
      </c>
      <c r="F248">
        <f t="shared" si="9"/>
        <v>-2.2359431473340685E-2</v>
      </c>
      <c r="G248">
        <f t="shared" si="10"/>
        <v>-1.9175740535144689E-2</v>
      </c>
      <c r="H248">
        <f t="shared" si="11"/>
        <v>-4.8407956683430356E-2</v>
      </c>
    </row>
    <row r="249" spans="1:10" x14ac:dyDescent="0.25">
      <c r="A249" s="1">
        <v>44979</v>
      </c>
      <c r="B249">
        <v>202.83000200000001</v>
      </c>
      <c r="C249">
        <v>97.269997000000004</v>
      </c>
      <c r="D249">
        <v>40.889999000000003</v>
      </c>
      <c r="F249">
        <f t="shared" si="9"/>
        <v>-1.3807465869478071E-2</v>
      </c>
      <c r="G249">
        <f t="shared" si="10"/>
        <v>-3.5918351510460743E-3</v>
      </c>
      <c r="H249">
        <f t="shared" si="11"/>
        <v>-5.8522966347923106E-3</v>
      </c>
    </row>
    <row r="250" spans="1:10" x14ac:dyDescent="0.25">
      <c r="A250" s="1">
        <v>44980</v>
      </c>
      <c r="B250">
        <v>205.179993</v>
      </c>
      <c r="C250">
        <v>97.940002000000007</v>
      </c>
      <c r="D250">
        <v>39.25</v>
      </c>
      <c r="F250">
        <f t="shared" si="9"/>
        <v>1.1519408912009964E-2</v>
      </c>
      <c r="G250">
        <f t="shared" si="10"/>
        <v>6.8644806554746139E-3</v>
      </c>
      <c r="H250">
        <f t="shared" si="11"/>
        <v>-4.093406569227611E-2</v>
      </c>
    </row>
    <row r="251" spans="1:10" x14ac:dyDescent="0.25">
      <c r="A251" s="1">
        <v>44981</v>
      </c>
      <c r="B251">
        <v>203.279999</v>
      </c>
      <c r="C251">
        <v>97.699996999999996</v>
      </c>
      <c r="D251">
        <v>39.18</v>
      </c>
      <c r="F251">
        <f t="shared" si="9"/>
        <v>-9.303274450594947E-3</v>
      </c>
      <c r="G251">
        <f t="shared" si="10"/>
        <v>-2.4535383523439651E-3</v>
      </c>
      <c r="H251">
        <f t="shared" si="11"/>
        <v>-1.7850317120227885E-3</v>
      </c>
    </row>
    <row r="252" spans="1:10" x14ac:dyDescent="0.25">
      <c r="A252" s="1">
        <v>44984</v>
      </c>
      <c r="B252">
        <v>204.05999800000001</v>
      </c>
      <c r="C252">
        <v>96.699996999999996</v>
      </c>
      <c r="D252">
        <v>39.310001</v>
      </c>
      <c r="F252">
        <f t="shared" si="9"/>
        <v>3.8297243535346205E-3</v>
      </c>
      <c r="G252">
        <f t="shared" si="10"/>
        <v>-1.0288156907029758E-2</v>
      </c>
      <c r="H252">
        <f t="shared" si="11"/>
        <v>3.3125523561936369E-3</v>
      </c>
    </row>
    <row r="253" spans="1:10" x14ac:dyDescent="0.25">
      <c r="D253" s="2" t="s">
        <v>4</v>
      </c>
      <c r="F253" s="3">
        <f>AVERAGE(F3:F252)</f>
        <v>-3.4191527458674449E-4</v>
      </c>
      <c r="G253" s="3">
        <f t="shared" ref="G253:H253" si="12">AVERAGE(G3:G252)</f>
        <v>2.5446047696256962E-4</v>
      </c>
      <c r="H253" s="3">
        <f t="shared" si="12"/>
        <v>-6.90773580205973E-4</v>
      </c>
      <c r="J253">
        <f t="array" ref="J253:J255">TRANSPOSE(F253:H253)</f>
        <v>-3.4191527458674449E-4</v>
      </c>
    </row>
    <row r="254" spans="1:10" x14ac:dyDescent="0.25">
      <c r="J254">
        <v>2.5446047696256962E-4</v>
      </c>
    </row>
    <row r="255" spans="1:10" x14ac:dyDescent="0.25">
      <c r="J255">
        <v>-6.90773580205973E-4</v>
      </c>
    </row>
    <row r="256" spans="1:10" x14ac:dyDescent="0.25">
      <c r="D256" t="s">
        <v>5</v>
      </c>
    </row>
    <row r="257" spans="5:13" x14ac:dyDescent="0.25">
      <c r="F257" t="s">
        <v>1</v>
      </c>
      <c r="G257" t="s">
        <v>2</v>
      </c>
      <c r="H257" t="s">
        <v>3</v>
      </c>
    </row>
    <row r="258" spans="5:13" ht="15.75" x14ac:dyDescent="0.25">
      <c r="E258" t="str">
        <f t="array" ref="E258:E260">TRANSPOSE(F257:H257)</f>
        <v>FDX</v>
      </c>
      <c r="F258">
        <f>_xlfn.COVARIANCE.P($F$3:$F$252,F3:F252)</f>
        <v>7.9274811386739232E-4</v>
      </c>
      <c r="G258">
        <f t="shared" ref="G258:H258" si="13">_xlfn.COVARIANCE.P($F$3:$F$252,G3:G252)</f>
        <v>2.8473581298850046E-4</v>
      </c>
      <c r="H258">
        <f t="shared" si="13"/>
        <v>4.3389866028616521E-4</v>
      </c>
      <c r="J258" s="8">
        <f>_xlfn.COVARIANCE.P($F$3:$F$252,F3:F252)</f>
        <v>7.9274811386739232E-4</v>
      </c>
      <c r="K258" s="8">
        <f t="shared" ref="K258:L258" si="14">_xlfn.COVARIANCE.P($F$3:$F$252,G3:G252)</f>
        <v>2.8473581298850046E-4</v>
      </c>
      <c r="L258" s="8">
        <f t="shared" si="14"/>
        <v>4.3389866028616521E-4</v>
      </c>
    </row>
    <row r="259" spans="5:13" ht="15.75" x14ac:dyDescent="0.25">
      <c r="E259" t="str">
        <v>MS</v>
      </c>
      <c r="F259">
        <f>_xlfn.COVARIANCE.P($G$3:$G$252,F3:F252)</f>
        <v>2.8473581298850046E-4</v>
      </c>
      <c r="G259">
        <f t="shared" ref="G259:H259" si="15">_xlfn.COVARIANCE.P($G$3:$G$252,G3:G252)</f>
        <v>3.6003154398266915E-4</v>
      </c>
      <c r="H259">
        <f t="shared" si="15"/>
        <v>3.7217838993602664E-4</v>
      </c>
      <c r="J259" s="8">
        <f>_xlfn.COVARIANCE.P($G$3:$G$252,F3:F252)</f>
        <v>2.8473581298850046E-4</v>
      </c>
      <c r="K259" s="8">
        <f t="shared" ref="K259:L259" si="16">_xlfn.COVARIANCE.P($G$3:$G$252,G3:G252)</f>
        <v>3.6003154398266915E-4</v>
      </c>
      <c r="L259" s="8">
        <f t="shared" si="16"/>
        <v>3.7217838993602664E-4</v>
      </c>
    </row>
    <row r="260" spans="5:13" ht="15.75" x14ac:dyDescent="0.25">
      <c r="E260" t="str">
        <v>GM</v>
      </c>
      <c r="F260">
        <f>_xlfn.COVARIANCE.P($H$3:$H$252,F3:F252)</f>
        <v>4.3389866028616521E-4</v>
      </c>
      <c r="G260">
        <f t="shared" ref="G260:H260" si="17">_xlfn.COVARIANCE.P($H$3:$H$252,G3:G252)</f>
        <v>3.7217838993602664E-4</v>
      </c>
      <c r="H260">
        <f t="shared" si="17"/>
        <v>7.694986868737679E-4</v>
      </c>
      <c r="J260" s="8">
        <f>_xlfn.COVARIANCE.P($H$3:$H$252,F3:F252)</f>
        <v>4.3389866028616521E-4</v>
      </c>
      <c r="K260" s="8">
        <f t="shared" ref="K260:L260" si="18">_xlfn.COVARIANCE.P($H$3:$H$252,G3:G252)</f>
        <v>3.7217838993602664E-4</v>
      </c>
      <c r="L260" s="8">
        <f t="shared" si="18"/>
        <v>7.694986868737679E-4</v>
      </c>
    </row>
    <row r="263" spans="5:13" x14ac:dyDescent="0.25">
      <c r="F263" t="s">
        <v>6</v>
      </c>
      <c r="G263" t="s">
        <v>7</v>
      </c>
      <c r="L263">
        <f>F264^2*F258+F265^2*G259+F266^2*H260+2*F264*F265*G258+2*F264*F266*H258+2*F265*F266*H259</f>
        <v>4.4950684463411451E-4</v>
      </c>
    </row>
    <row r="264" spans="5:13" x14ac:dyDescent="0.25">
      <c r="E264" t="str">
        <f>E258</f>
        <v>FDX</v>
      </c>
      <c r="F264">
        <v>0.35</v>
      </c>
      <c r="G264">
        <f>1/3</f>
        <v>0.33333333333333331</v>
      </c>
      <c r="L264">
        <f>F264^2*F258+F265^2*G259+F266^2*H260+2*F264*F265*G258+2*F264*F266*H258+2*F265*F266*H259</f>
        <v>4.4950684463411451E-4</v>
      </c>
    </row>
    <row r="265" spans="5:13" x14ac:dyDescent="0.25">
      <c r="E265" t="str">
        <f t="shared" ref="E265:E266" si="19">E259</f>
        <v>MS</v>
      </c>
      <c r="F265">
        <v>0.35</v>
      </c>
      <c r="G265">
        <f t="shared" ref="G265:G266" si="20">1/3</f>
        <v>0.33333333333333331</v>
      </c>
    </row>
    <row r="266" spans="5:13" x14ac:dyDescent="0.25">
      <c r="E266" t="str">
        <f t="shared" si="19"/>
        <v>GM</v>
      </c>
      <c r="F266">
        <v>0.3</v>
      </c>
      <c r="G266">
        <f t="shared" si="20"/>
        <v>0.33333333333333331</v>
      </c>
      <c r="M266">
        <f>G264^2*F258+G265^2*G259+G266^2*H260+2*G264*G265*G258+2*G264*G266*H258+2*G265*G266*H259</f>
        <v>4.5598934123835708E-4</v>
      </c>
    </row>
    <row r="268" spans="5:13" x14ac:dyDescent="0.25">
      <c r="J268" t="s">
        <v>11</v>
      </c>
      <c r="K268" t="s">
        <v>12</v>
      </c>
    </row>
    <row r="269" spans="5:13" x14ac:dyDescent="0.25">
      <c r="E269" s="2" t="s">
        <v>8</v>
      </c>
      <c r="F269" s="3">
        <f>F264*F253+F265*G253+F266*H253</f>
        <v>-2.3784125323025309E-4</v>
      </c>
      <c r="G269" s="3">
        <f>G264*F253+G265*G253+G266*H253</f>
        <v>-2.5940945927671599E-4</v>
      </c>
      <c r="J269">
        <f t="array" ref="J269">MMULT(F253:H253,F264:F266)</f>
        <v>-2.3784125323025309E-4</v>
      </c>
      <c r="K269">
        <f>SUMPRODUCT(F264:F266,J253:J255)</f>
        <v>-2.3784125323025309E-4</v>
      </c>
    </row>
    <row r="271" spans="5:13" x14ac:dyDescent="0.25">
      <c r="E271" s="4" t="s">
        <v>9</v>
      </c>
      <c r="F271" s="6">
        <f>F264^2*F258+F265^2*G259+F266^2*H260+2*F264*F265*G258+2*F264*F266*H258+2*F265*F266*H259</f>
        <v>4.4950684463411451E-4</v>
      </c>
      <c r="G271" s="6">
        <f>G264^2*F258+G265^2*G259+G266^2*H260+2*G264*G265*G258+2*G264*G266*H258+2*G265*G266*H259</f>
        <v>4.5598934123835708E-4</v>
      </c>
    </row>
    <row r="272" spans="5:13" x14ac:dyDescent="0.25">
      <c r="E272" s="5" t="s">
        <v>10</v>
      </c>
      <c r="F272" s="7">
        <f>F271^0.5</f>
        <v>2.1201576465775241E-2</v>
      </c>
      <c r="G272" s="7">
        <f>G271^0.5</f>
        <v>2.1353906931481113E-2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A196-8F23-4FA1-A673-1900DFDB1091}">
  <dimension ref="A1:O68"/>
  <sheetViews>
    <sheetView tabSelected="1" topLeftCell="A48" zoomScale="145" zoomScaleNormal="145" workbookViewId="0">
      <selection activeCell="I67" sqref="I67"/>
    </sheetView>
  </sheetViews>
  <sheetFormatPr defaultRowHeight="15" x14ac:dyDescent="0.25"/>
  <cols>
    <col min="1" max="1" width="9.7109375" bestFit="1" customWidth="1"/>
  </cols>
  <sheetData>
    <row r="1" spans="1:11" x14ac:dyDescent="0.25">
      <c r="A1" s="10" t="s">
        <v>0</v>
      </c>
      <c r="B1" s="11" t="s">
        <v>1</v>
      </c>
      <c r="C1" s="11" t="s">
        <v>2</v>
      </c>
      <c r="D1" s="11" t="s">
        <v>3</v>
      </c>
      <c r="E1" s="11" t="s">
        <v>13</v>
      </c>
      <c r="F1" s="11" t="s">
        <v>14</v>
      </c>
    </row>
    <row r="2" spans="1:11" x14ac:dyDescent="0.25">
      <c r="A2" s="1">
        <v>44256</v>
      </c>
      <c r="B2">
        <v>284.040009</v>
      </c>
      <c r="C2">
        <v>77.660004000000001</v>
      </c>
      <c r="D2">
        <v>57.459999000000003</v>
      </c>
      <c r="E2">
        <v>81.998435999999998</v>
      </c>
      <c r="F2">
        <v>254.720001</v>
      </c>
    </row>
    <row r="3" spans="1:11" x14ac:dyDescent="0.25">
      <c r="A3" s="1">
        <v>44287</v>
      </c>
      <c r="B3">
        <v>290.30999800000001</v>
      </c>
      <c r="C3">
        <v>82.550003000000004</v>
      </c>
      <c r="D3">
        <v>57.220001000000003</v>
      </c>
      <c r="E3">
        <v>81.935989000000006</v>
      </c>
      <c r="F3">
        <v>234.30999800000001</v>
      </c>
      <c r="G3">
        <f>LN(B3/B2)</f>
        <v>2.1834205672202914E-2</v>
      </c>
      <c r="H3">
        <f t="shared" ref="H3:K3" si="0">LN(C3/C2)</f>
        <v>6.1063830897660556E-2</v>
      </c>
      <c r="I3">
        <f t="shared" si="0"/>
        <v>-4.1855310493613476E-3</v>
      </c>
      <c r="J3">
        <f t="shared" si="0"/>
        <v>-7.6185344256346358E-4</v>
      </c>
      <c r="K3">
        <f t="shared" si="0"/>
        <v>-8.3519890190256824E-2</v>
      </c>
    </row>
    <row r="4" spans="1:11" x14ac:dyDescent="0.25">
      <c r="A4" s="1">
        <v>44317</v>
      </c>
      <c r="B4">
        <v>314.80999800000001</v>
      </c>
      <c r="C4">
        <v>90.949996999999996</v>
      </c>
      <c r="D4">
        <v>59.310001</v>
      </c>
      <c r="E4">
        <v>87.806404000000001</v>
      </c>
      <c r="F4">
        <v>247.020004</v>
      </c>
      <c r="G4">
        <f t="shared" ref="G4:G25" si="1">LN(B4/B3)</f>
        <v>8.1019965214663703E-2</v>
      </c>
      <c r="H4">
        <f t="shared" ref="H4:H25" si="2">LN(C4/C3)</f>
        <v>9.6905665271226418E-2</v>
      </c>
      <c r="I4">
        <f t="shared" ref="I4:I25" si="3">LN(D4/D3)</f>
        <v>3.587443761282734E-2</v>
      </c>
      <c r="J4">
        <f t="shared" ref="J4:J25" si="4">LN(E4/E3)</f>
        <v>6.9196116008708577E-2</v>
      </c>
      <c r="K4">
        <f t="shared" ref="K4:K25" si="5">LN(F4/F3)</f>
        <v>5.2824304811248314E-2</v>
      </c>
    </row>
    <row r="5" spans="1:11" x14ac:dyDescent="0.25">
      <c r="A5" s="1">
        <v>44348</v>
      </c>
      <c r="B5">
        <v>298.32998700000002</v>
      </c>
      <c r="C5">
        <v>91.690002000000007</v>
      </c>
      <c r="D5">
        <v>59.169998</v>
      </c>
      <c r="E5">
        <v>84.059325999999999</v>
      </c>
      <c r="F5">
        <v>239.55999800000001</v>
      </c>
      <c r="G5">
        <f t="shared" si="1"/>
        <v>-5.3769063102376245E-2</v>
      </c>
      <c r="H5">
        <f t="shared" si="2"/>
        <v>8.1034718954646964E-3</v>
      </c>
      <c r="I5">
        <f t="shared" si="3"/>
        <v>-2.3633198235087013E-3</v>
      </c>
      <c r="J5">
        <f t="shared" si="4"/>
        <v>-4.3611625015267802E-2</v>
      </c>
      <c r="K5">
        <f t="shared" si="5"/>
        <v>-3.0665422155266478E-2</v>
      </c>
    </row>
    <row r="6" spans="1:11" x14ac:dyDescent="0.25">
      <c r="A6" s="1">
        <v>44378</v>
      </c>
      <c r="B6">
        <v>279.95001200000002</v>
      </c>
      <c r="C6">
        <v>95.980002999999996</v>
      </c>
      <c r="D6">
        <v>56.84</v>
      </c>
      <c r="E6">
        <v>80.874313000000001</v>
      </c>
      <c r="F6">
        <v>226.479996</v>
      </c>
      <c r="G6">
        <f t="shared" si="1"/>
        <v>-6.3589154124362182E-2</v>
      </c>
      <c r="H6">
        <f t="shared" si="2"/>
        <v>4.5726523812172057E-2</v>
      </c>
      <c r="I6">
        <f t="shared" si="3"/>
        <v>-4.0174319658789578E-2</v>
      </c>
      <c r="J6">
        <f t="shared" si="4"/>
        <v>-3.8626553267935328E-2</v>
      </c>
      <c r="K6">
        <f t="shared" si="5"/>
        <v>-5.6147275905582092E-2</v>
      </c>
    </row>
    <row r="7" spans="1:11" x14ac:dyDescent="0.25">
      <c r="A7" s="1">
        <v>44409</v>
      </c>
      <c r="B7">
        <v>265.69000199999999</v>
      </c>
      <c r="C7">
        <v>104.43</v>
      </c>
      <c r="D7">
        <v>49.009998000000003</v>
      </c>
      <c r="E7">
        <v>82.287277000000003</v>
      </c>
      <c r="F7">
        <v>219.5</v>
      </c>
      <c r="G7">
        <f t="shared" si="1"/>
        <v>-5.2280835506695766E-2</v>
      </c>
      <c r="H7">
        <f t="shared" si="2"/>
        <v>8.4377122804846633E-2</v>
      </c>
      <c r="I7">
        <f t="shared" si="3"/>
        <v>-0.14821598511544296</v>
      </c>
      <c r="J7">
        <f t="shared" si="4"/>
        <v>1.7320244585121478E-2</v>
      </c>
      <c r="K7">
        <f t="shared" si="5"/>
        <v>-3.1304390626814296E-2</v>
      </c>
    </row>
    <row r="8" spans="1:11" x14ac:dyDescent="0.25">
      <c r="A8" s="1">
        <v>44440</v>
      </c>
      <c r="B8">
        <v>219.28999300000001</v>
      </c>
      <c r="C8">
        <v>97.309997999999993</v>
      </c>
      <c r="D8">
        <v>52.709999000000003</v>
      </c>
      <c r="E8">
        <v>80.429351999999994</v>
      </c>
      <c r="F8">
        <v>219.94000199999999</v>
      </c>
      <c r="G8">
        <f t="shared" si="1"/>
        <v>-0.19193520032525907</v>
      </c>
      <c r="H8">
        <f t="shared" si="2"/>
        <v>-7.0615252210432203E-2</v>
      </c>
      <c r="I8">
        <f t="shared" si="3"/>
        <v>7.278085378192635E-2</v>
      </c>
      <c r="J8">
        <f t="shared" si="4"/>
        <v>-2.2837318591430369E-2</v>
      </c>
      <c r="K8">
        <f t="shared" si="5"/>
        <v>2.0025584609514231E-3</v>
      </c>
    </row>
    <row r="9" spans="1:11" x14ac:dyDescent="0.25">
      <c r="A9" s="1">
        <v>44470</v>
      </c>
      <c r="B9">
        <v>235.529999</v>
      </c>
      <c r="C9">
        <v>102.779999</v>
      </c>
      <c r="D9">
        <v>54.43</v>
      </c>
      <c r="E9">
        <v>81.865729999999999</v>
      </c>
      <c r="F9">
        <v>207.029999</v>
      </c>
      <c r="G9">
        <f t="shared" si="1"/>
        <v>7.1443266804786312E-2</v>
      </c>
      <c r="H9">
        <f t="shared" si="2"/>
        <v>5.4689033553539081E-2</v>
      </c>
      <c r="I9">
        <f t="shared" si="3"/>
        <v>3.2110300550725293E-2</v>
      </c>
      <c r="J9">
        <f t="shared" si="4"/>
        <v>1.7701281983087239E-2</v>
      </c>
      <c r="K9">
        <f t="shared" si="5"/>
        <v>-6.0491085505775088E-2</v>
      </c>
    </row>
    <row r="10" spans="1:11" x14ac:dyDescent="0.25">
      <c r="A10" s="1">
        <v>44501</v>
      </c>
      <c r="B10">
        <v>230.36999499999999</v>
      </c>
      <c r="C10">
        <v>94.82</v>
      </c>
      <c r="D10">
        <v>57.869999</v>
      </c>
      <c r="E10">
        <v>74.153008</v>
      </c>
      <c r="F10">
        <v>197.85000600000001</v>
      </c>
      <c r="G10">
        <f t="shared" si="1"/>
        <v>-2.2151599326183588E-2</v>
      </c>
      <c r="H10">
        <f t="shared" si="2"/>
        <v>-8.0610414360591909E-2</v>
      </c>
      <c r="I10">
        <f t="shared" si="3"/>
        <v>6.1283625859527971E-2</v>
      </c>
      <c r="J10">
        <f t="shared" si="4"/>
        <v>-9.8949831990780335E-2</v>
      </c>
      <c r="K10">
        <f t="shared" si="5"/>
        <v>-4.5354507312964851E-2</v>
      </c>
    </row>
    <row r="11" spans="1:11" x14ac:dyDescent="0.25">
      <c r="A11" s="1">
        <v>44531</v>
      </c>
      <c r="B11">
        <v>258.64001500000001</v>
      </c>
      <c r="C11">
        <v>98.160004000000001</v>
      </c>
      <c r="D11">
        <v>58.630001</v>
      </c>
      <c r="E11">
        <v>73.747069999999994</v>
      </c>
      <c r="F11">
        <v>201.320007</v>
      </c>
      <c r="G11">
        <f t="shared" si="1"/>
        <v>0.11575050110649908</v>
      </c>
      <c r="H11">
        <f t="shared" si="2"/>
        <v>3.4618483678479292E-2</v>
      </c>
      <c r="I11">
        <f t="shared" si="3"/>
        <v>1.3047429726601598E-2</v>
      </c>
      <c r="J11">
        <f t="shared" si="4"/>
        <v>-5.4893685634066361E-3</v>
      </c>
      <c r="K11">
        <f t="shared" si="5"/>
        <v>1.738651852123577E-2</v>
      </c>
    </row>
    <row r="12" spans="1:11" x14ac:dyDescent="0.25">
      <c r="A12" s="1">
        <v>44562</v>
      </c>
      <c r="B12">
        <v>245.86000100000001</v>
      </c>
      <c r="C12">
        <v>102.540001</v>
      </c>
      <c r="D12">
        <v>52.73</v>
      </c>
      <c r="E12">
        <v>73.754883000000007</v>
      </c>
      <c r="F12">
        <v>200.240005</v>
      </c>
      <c r="G12">
        <f t="shared" si="1"/>
        <v>-5.0674919106295249E-2</v>
      </c>
      <c r="H12">
        <f t="shared" si="2"/>
        <v>4.3654134955394906E-2</v>
      </c>
      <c r="I12">
        <f t="shared" si="3"/>
        <v>-0.10606197448985985</v>
      </c>
      <c r="J12">
        <f t="shared" si="4"/>
        <v>1.0593758046462862E-4</v>
      </c>
      <c r="K12">
        <f t="shared" si="5"/>
        <v>-5.3790445851188695E-3</v>
      </c>
    </row>
    <row r="13" spans="1:11" x14ac:dyDescent="0.25">
      <c r="A13" s="1">
        <v>44593</v>
      </c>
      <c r="B13">
        <v>222.270004</v>
      </c>
      <c r="C13">
        <v>90.739998</v>
      </c>
      <c r="D13">
        <v>46.720001000000003</v>
      </c>
      <c r="E13">
        <v>74.558937</v>
      </c>
      <c r="F13">
        <v>205.33999600000001</v>
      </c>
      <c r="G13">
        <f t="shared" si="1"/>
        <v>-0.10086939521374455</v>
      </c>
      <c r="H13">
        <f t="shared" si="2"/>
        <v>-0.12225472391302501</v>
      </c>
      <c r="I13">
        <f t="shared" si="3"/>
        <v>-0.12101219361829732</v>
      </c>
      <c r="J13">
        <f t="shared" si="4"/>
        <v>1.0842710103831E-2</v>
      </c>
      <c r="K13">
        <f t="shared" si="5"/>
        <v>2.5150450297377107E-2</v>
      </c>
    </row>
    <row r="14" spans="1:11" x14ac:dyDescent="0.25">
      <c r="A14" s="1">
        <v>44621</v>
      </c>
      <c r="B14">
        <v>231.38999899999999</v>
      </c>
      <c r="C14">
        <v>87.400002000000001</v>
      </c>
      <c r="D14">
        <v>43.740001999999997</v>
      </c>
      <c r="E14">
        <v>71.428573999999998</v>
      </c>
      <c r="F14">
        <v>191.5</v>
      </c>
      <c r="G14">
        <f t="shared" si="1"/>
        <v>4.0211717199503623E-2</v>
      </c>
      <c r="H14">
        <f t="shared" si="2"/>
        <v>-3.7502946650036666E-2</v>
      </c>
      <c r="I14">
        <f t="shared" si="3"/>
        <v>-6.5909298950723283E-2</v>
      </c>
      <c r="J14">
        <f t="shared" si="4"/>
        <v>-4.2891927934577391E-2</v>
      </c>
      <c r="K14">
        <f t="shared" si="5"/>
        <v>-6.9779313770230861E-2</v>
      </c>
    </row>
    <row r="15" spans="1:11" x14ac:dyDescent="0.25">
      <c r="A15" s="1">
        <v>44652</v>
      </c>
      <c r="B15">
        <v>198.740005</v>
      </c>
      <c r="C15">
        <v>80.589995999999999</v>
      </c>
      <c r="D15">
        <v>37.909999999999997</v>
      </c>
      <c r="E15">
        <v>58.196719999999999</v>
      </c>
      <c r="F15">
        <v>148.83999600000001</v>
      </c>
      <c r="G15">
        <f t="shared" si="1"/>
        <v>-0.15210713133059395</v>
      </c>
      <c r="H15">
        <f t="shared" si="2"/>
        <v>-8.1120782842315581E-2</v>
      </c>
      <c r="I15">
        <f t="shared" si="3"/>
        <v>-0.14304813144511438</v>
      </c>
      <c r="J15">
        <f t="shared" si="4"/>
        <v>-0.20486898960593905</v>
      </c>
      <c r="K15">
        <f t="shared" si="5"/>
        <v>-0.2520159320167753</v>
      </c>
    </row>
    <row r="16" spans="1:11" x14ac:dyDescent="0.25">
      <c r="A16" s="1">
        <v>44682</v>
      </c>
      <c r="B16">
        <v>224.58000200000001</v>
      </c>
      <c r="C16">
        <v>86.139999000000003</v>
      </c>
      <c r="D16">
        <v>38.68</v>
      </c>
      <c r="E16">
        <v>61.116314000000003</v>
      </c>
      <c r="F16">
        <v>131.39999399999999</v>
      </c>
      <c r="G16">
        <f t="shared" si="1"/>
        <v>0.12223453708818965</v>
      </c>
      <c r="H16">
        <f t="shared" si="2"/>
        <v>6.6599345314486844E-2</v>
      </c>
      <c r="I16">
        <f t="shared" si="3"/>
        <v>2.0107741056850124E-2</v>
      </c>
      <c r="J16">
        <f t="shared" si="4"/>
        <v>4.8949839687127517E-2</v>
      </c>
      <c r="K16">
        <f t="shared" si="5"/>
        <v>-0.12462581621551679</v>
      </c>
    </row>
    <row r="17" spans="1:11" x14ac:dyDescent="0.25">
      <c r="A17" s="1">
        <v>44713</v>
      </c>
      <c r="B17">
        <v>226.71000699999999</v>
      </c>
      <c r="C17">
        <v>76.059997999999993</v>
      </c>
      <c r="D17">
        <v>31.76</v>
      </c>
      <c r="E17">
        <v>49.703358000000001</v>
      </c>
      <c r="F17">
        <v>136.720001</v>
      </c>
      <c r="G17">
        <f t="shared" si="1"/>
        <v>9.4396985272827659E-3</v>
      </c>
      <c r="H17">
        <f t="shared" si="2"/>
        <v>-0.12445139181187294</v>
      </c>
      <c r="I17">
        <f t="shared" si="3"/>
        <v>-0.1971150342061585</v>
      </c>
      <c r="J17">
        <f t="shared" si="4"/>
        <v>-0.20670633923556722</v>
      </c>
      <c r="K17">
        <f t="shared" si="5"/>
        <v>3.9688985733145589E-2</v>
      </c>
    </row>
    <row r="18" spans="1:11" x14ac:dyDescent="0.25">
      <c r="A18" s="1">
        <v>44743</v>
      </c>
      <c r="B18">
        <v>233.08999600000001</v>
      </c>
      <c r="C18">
        <v>84.300003000000004</v>
      </c>
      <c r="D18">
        <v>36.259998000000003</v>
      </c>
      <c r="E18">
        <v>57.697113000000002</v>
      </c>
      <c r="F18">
        <v>159.30999800000001</v>
      </c>
      <c r="G18">
        <f t="shared" si="1"/>
        <v>2.7752929340637063E-2</v>
      </c>
      <c r="H18">
        <f t="shared" si="2"/>
        <v>0.10285942438991497</v>
      </c>
      <c r="I18">
        <f t="shared" si="3"/>
        <v>0.13250751379057055</v>
      </c>
      <c r="J18">
        <f t="shared" si="4"/>
        <v>0.14913464138773447</v>
      </c>
      <c r="K18">
        <f t="shared" si="5"/>
        <v>0.15291693090910952</v>
      </c>
    </row>
    <row r="19" spans="1:11" x14ac:dyDescent="0.25">
      <c r="A19" s="1">
        <v>44774</v>
      </c>
      <c r="B19">
        <v>210.80999800000001</v>
      </c>
      <c r="C19">
        <v>85.220000999999996</v>
      </c>
      <c r="D19">
        <v>38.209999000000003</v>
      </c>
      <c r="E19">
        <v>57.330212000000003</v>
      </c>
      <c r="F19">
        <v>160.25</v>
      </c>
      <c r="G19">
        <f t="shared" si="1"/>
        <v>-0.10046738353282474</v>
      </c>
      <c r="H19">
        <f t="shared" si="2"/>
        <v>1.085425921110279E-2</v>
      </c>
      <c r="I19">
        <f t="shared" si="3"/>
        <v>5.2382085118143316E-2</v>
      </c>
      <c r="J19">
        <f t="shared" si="4"/>
        <v>-6.3793927973670042E-3</v>
      </c>
      <c r="K19">
        <f t="shared" si="5"/>
        <v>5.883118770115687E-3</v>
      </c>
    </row>
    <row r="20" spans="1:11" x14ac:dyDescent="0.25">
      <c r="A20" s="1">
        <v>44805</v>
      </c>
      <c r="B20">
        <v>148.470001</v>
      </c>
      <c r="C20">
        <v>79.010002</v>
      </c>
      <c r="D20">
        <v>32.090000000000003</v>
      </c>
      <c r="E20">
        <v>48.329430000000002</v>
      </c>
      <c r="F20">
        <v>121.08000199999999</v>
      </c>
      <c r="G20">
        <f t="shared" si="1"/>
        <v>-0.35057432001772831</v>
      </c>
      <c r="H20">
        <f t="shared" si="2"/>
        <v>-7.566170775820745E-2</v>
      </c>
      <c r="I20">
        <f t="shared" si="3"/>
        <v>-0.17455278016588333</v>
      </c>
      <c r="J20">
        <f t="shared" si="4"/>
        <v>-0.17078705293224425</v>
      </c>
      <c r="K20">
        <f t="shared" si="5"/>
        <v>-0.28028359512925705</v>
      </c>
    </row>
    <row r="21" spans="1:11" x14ac:dyDescent="0.25">
      <c r="A21" s="1">
        <v>44835</v>
      </c>
      <c r="B21">
        <v>160.279999</v>
      </c>
      <c r="C21">
        <v>82.169998000000007</v>
      </c>
      <c r="D21">
        <v>39.25</v>
      </c>
      <c r="E21">
        <v>60.741607999999999</v>
      </c>
      <c r="F21">
        <v>142.509995</v>
      </c>
      <c r="G21">
        <f t="shared" si="1"/>
        <v>7.6539355161590494E-2</v>
      </c>
      <c r="H21">
        <f t="shared" si="2"/>
        <v>3.921579555541975E-2</v>
      </c>
      <c r="I21">
        <f t="shared" si="3"/>
        <v>0.20140698910665178</v>
      </c>
      <c r="J21">
        <f t="shared" si="4"/>
        <v>0.2285882408901431</v>
      </c>
      <c r="K21">
        <f t="shared" si="5"/>
        <v>0.16296063692834065</v>
      </c>
    </row>
    <row r="22" spans="1:11" x14ac:dyDescent="0.25">
      <c r="A22" s="1">
        <v>44866</v>
      </c>
      <c r="B22">
        <v>182.220001</v>
      </c>
      <c r="C22">
        <v>93.07</v>
      </c>
      <c r="D22">
        <v>40.560001</v>
      </c>
      <c r="E22">
        <v>67.111632999999998</v>
      </c>
      <c r="F22">
        <v>178.88000500000001</v>
      </c>
      <c r="G22">
        <f t="shared" si="1"/>
        <v>0.12829247424472195</v>
      </c>
      <c r="H22">
        <f t="shared" si="2"/>
        <v>0.12456165059430609</v>
      </c>
      <c r="I22">
        <f t="shared" si="3"/>
        <v>3.2830939709342283E-2</v>
      </c>
      <c r="J22">
        <f t="shared" si="4"/>
        <v>9.9728464297659955E-2</v>
      </c>
      <c r="K22">
        <f t="shared" si="5"/>
        <v>0.22730308031857052</v>
      </c>
    </row>
    <row r="23" spans="1:11" x14ac:dyDescent="0.25">
      <c r="A23" s="1">
        <v>44896</v>
      </c>
      <c r="B23">
        <v>173.199997</v>
      </c>
      <c r="C23">
        <v>85.019997000000004</v>
      </c>
      <c r="D23">
        <v>33.639999000000003</v>
      </c>
      <c r="E23">
        <v>65.409835999999999</v>
      </c>
      <c r="F23">
        <v>190.490005</v>
      </c>
      <c r="G23">
        <f t="shared" si="1"/>
        <v>-5.076777496626575E-2</v>
      </c>
      <c r="H23">
        <f t="shared" si="2"/>
        <v>-9.046541055279067E-2</v>
      </c>
      <c r="I23">
        <f t="shared" si="3"/>
        <v>-0.18706657855952891</v>
      </c>
      <c r="J23">
        <f t="shared" si="4"/>
        <v>-2.5684752350333382E-2</v>
      </c>
      <c r="K23">
        <f t="shared" si="5"/>
        <v>6.2884508080269783E-2</v>
      </c>
    </row>
    <row r="24" spans="1:11" x14ac:dyDescent="0.25">
      <c r="A24" s="1">
        <v>44927</v>
      </c>
      <c r="B24">
        <v>193.86000100000001</v>
      </c>
      <c r="C24">
        <v>97.330001999999993</v>
      </c>
      <c r="D24">
        <v>39.32</v>
      </c>
      <c r="E24">
        <v>80.480002999999996</v>
      </c>
      <c r="F24">
        <v>213</v>
      </c>
      <c r="G24">
        <f t="shared" si="1"/>
        <v>0.11268927541550529</v>
      </c>
      <c r="H24">
        <f t="shared" si="2"/>
        <v>0.1352207993422225</v>
      </c>
      <c r="I24">
        <f t="shared" si="3"/>
        <v>0.15601748990073494</v>
      </c>
      <c r="J24">
        <f t="shared" si="4"/>
        <v>0.20733609891967864</v>
      </c>
      <c r="K24">
        <f t="shared" si="5"/>
        <v>0.11169243971072183</v>
      </c>
    </row>
    <row r="25" spans="1:11" x14ac:dyDescent="0.25">
      <c r="A25" s="1">
        <v>44958</v>
      </c>
      <c r="B25">
        <v>204.05999800000001</v>
      </c>
      <c r="C25">
        <v>96.699996999999996</v>
      </c>
      <c r="D25">
        <v>39.310001</v>
      </c>
      <c r="E25">
        <v>83.839995999999999</v>
      </c>
      <c r="F25">
        <v>200.46000699999999</v>
      </c>
      <c r="G25">
        <f t="shared" si="1"/>
        <v>5.127780422329644E-2</v>
      </c>
      <c r="H25">
        <f t="shared" si="2"/>
        <v>-6.4939155515876326E-3</v>
      </c>
      <c r="I25">
        <f t="shared" si="3"/>
        <v>-2.5433040637751864E-4</v>
      </c>
      <c r="J25">
        <f t="shared" si="4"/>
        <v>4.090142923503684E-2</v>
      </c>
      <c r="K25">
        <f t="shared" si="5"/>
        <v>-6.0677405193020832E-2</v>
      </c>
    </row>
    <row r="26" spans="1:11" x14ac:dyDescent="0.25">
      <c r="F26" s="2" t="s">
        <v>4</v>
      </c>
      <c r="G26" s="3">
        <f>AVERAGE(G3:G25)</f>
        <v>-1.4378306371889138E-2</v>
      </c>
      <c r="H26" s="3">
        <f t="shared" ref="H26:K26" si="6">AVERAGE(H3:H25)</f>
        <v>9.5336085054511539E-3</v>
      </c>
      <c r="I26" s="3">
        <f t="shared" si="6"/>
        <v>-1.6504785707614961E-2</v>
      </c>
      <c r="J26" s="3">
        <f t="shared" si="6"/>
        <v>9.6565212831222359E-4</v>
      </c>
      <c r="K26" s="3">
        <f t="shared" si="6"/>
        <v>-1.0415223741977963E-2</v>
      </c>
    </row>
    <row r="28" spans="1:11" x14ac:dyDescent="0.25">
      <c r="F28" t="s">
        <v>5</v>
      </c>
    </row>
    <row r="29" spans="1:11" x14ac:dyDescent="0.25">
      <c r="G29" s="9" t="str">
        <f>B1</f>
        <v>FDX</v>
      </c>
      <c r="H29" s="9" t="str">
        <f t="shared" ref="H29:K29" si="7">C1</f>
        <v>MS</v>
      </c>
      <c r="I29" s="9" t="str">
        <f t="shared" si="7"/>
        <v>GM</v>
      </c>
      <c r="J29" s="9" t="str">
        <f t="shared" si="7"/>
        <v>GE</v>
      </c>
      <c r="K29" s="9" t="str">
        <f t="shared" si="7"/>
        <v>BA</v>
      </c>
    </row>
    <row r="30" spans="1:11" x14ac:dyDescent="0.25">
      <c r="F30" s="9" t="str" cm="1">
        <f t="array" ref="F30:F33">TRANSPOSE(G29:J29)</f>
        <v>FDX</v>
      </c>
      <c r="G30">
        <f>_xlfn.COVARIANCE.S($G$3:$G$25,G3:G25)</f>
        <v>1.33773568596971E-2</v>
      </c>
      <c r="H30">
        <f t="shared" ref="H30:K30" si="8">_xlfn.COVARIANCE.S($G$3:$G$25,H3:H25)</f>
        <v>5.5691531944220204E-3</v>
      </c>
      <c r="I30">
        <f t="shared" si="8"/>
        <v>6.3569625251650112E-3</v>
      </c>
      <c r="J30">
        <f t="shared" si="8"/>
        <v>7.7767748685735692E-3</v>
      </c>
      <c r="K30">
        <f t="shared" si="8"/>
        <v>7.8369524744738971E-3</v>
      </c>
    </row>
    <row r="31" spans="1:11" x14ac:dyDescent="0.25">
      <c r="F31" s="9" t="str">
        <v>MS</v>
      </c>
      <c r="G31">
        <f>_xlfn.COVARIANCE.S($H$3:$H$25,G3:G25)</f>
        <v>5.5691531944220204E-3</v>
      </c>
      <c r="H31">
        <f t="shared" ref="H31:K31" si="9">_xlfn.COVARIANCE.S($H$3:$H$25,H3:H25)</f>
        <v>6.396747904303484E-3</v>
      </c>
      <c r="I31">
        <f t="shared" si="9"/>
        <v>5.0968661652170547E-3</v>
      </c>
      <c r="J31">
        <f t="shared" si="9"/>
        <v>6.4418725986999988E-3</v>
      </c>
      <c r="K31">
        <f t="shared" si="9"/>
        <v>3.8944181951884207E-3</v>
      </c>
    </row>
    <row r="32" spans="1:11" x14ac:dyDescent="0.25">
      <c r="F32" s="9" t="str">
        <v>GM</v>
      </c>
      <c r="G32">
        <f>_xlfn.COVARIANCE.S($I$3:$I$25,G3:G25)</f>
        <v>6.3569625251650112E-3</v>
      </c>
      <c r="H32">
        <f t="shared" ref="H32:K32" si="10">_xlfn.COVARIANCE.S($I$3:$I$25,H3:H25)</f>
        <v>5.0968661652170547E-3</v>
      </c>
      <c r="I32">
        <f t="shared" si="10"/>
        <v>1.2299459885316838E-2</v>
      </c>
      <c r="J32">
        <f t="shared" si="10"/>
        <v>9.2247264808419591E-3</v>
      </c>
      <c r="K32">
        <f t="shared" si="10"/>
        <v>6.5551703148314794E-3</v>
      </c>
    </row>
    <row r="33" spans="6:15" x14ac:dyDescent="0.25">
      <c r="F33" s="9" t="str">
        <v>GE</v>
      </c>
      <c r="G33">
        <f>_xlfn.COVARIANCE.S($J$3:$J$25,G3:G25)</f>
        <v>7.7767748685735692E-3</v>
      </c>
      <c r="H33">
        <f t="shared" ref="H33:K33" si="11">_xlfn.COVARIANCE.S($J$3:$J$25,H3:H25)</f>
        <v>6.4418725986999988E-3</v>
      </c>
      <c r="I33">
        <f t="shared" si="11"/>
        <v>9.2247264808419591E-3</v>
      </c>
      <c r="J33">
        <f t="shared" si="11"/>
        <v>1.2142671937376698E-2</v>
      </c>
      <c r="K33">
        <f t="shared" si="11"/>
        <v>9.1089932548202596E-3</v>
      </c>
    </row>
    <row r="34" spans="6:15" x14ac:dyDescent="0.25">
      <c r="F34" s="9" t="str">
        <f>K29</f>
        <v>BA</v>
      </c>
      <c r="G34">
        <f>_xlfn.COVARIANCE.S($K$3:$K$25,G3:G25)</f>
        <v>7.8369524744738971E-3</v>
      </c>
      <c r="H34">
        <f t="shared" ref="H34:K34" si="12">_xlfn.COVARIANCE.S($K$3:$K$25,H3:H25)</f>
        <v>3.8944181951884207E-3</v>
      </c>
      <c r="I34">
        <f t="shared" si="12"/>
        <v>6.5551703148314794E-3</v>
      </c>
      <c r="J34">
        <f t="shared" si="12"/>
        <v>9.1089932548202596E-3</v>
      </c>
      <c r="K34">
        <f t="shared" si="12"/>
        <v>1.3855781728221533E-2</v>
      </c>
    </row>
    <row r="37" spans="6:15" x14ac:dyDescent="0.25">
      <c r="G37" t="s">
        <v>6</v>
      </c>
      <c r="H37" t="s">
        <v>16</v>
      </c>
      <c r="J37" t="s">
        <v>6</v>
      </c>
      <c r="K37">
        <f t="array" ref="K37:O37">TRANSPOSE(G38:G42)</f>
        <v>0.25</v>
      </c>
      <c r="L37">
        <v>0.05</v>
      </c>
      <c r="M37">
        <v>0.25</v>
      </c>
      <c r="N37">
        <v>0.3</v>
      </c>
      <c r="O37">
        <v>0.15</v>
      </c>
    </row>
    <row r="38" spans="6:15" x14ac:dyDescent="0.25">
      <c r="F38" t="str">
        <f>F30</f>
        <v>FDX</v>
      </c>
      <c r="G38">
        <v>0.25</v>
      </c>
      <c r="H38">
        <f>1/5</f>
        <v>0.2</v>
      </c>
      <c r="J38" t="s">
        <v>7</v>
      </c>
      <c r="K38">
        <f t="array" ref="K38:O38">TRANSPOSE(H38:H42)</f>
        <v>0.2</v>
      </c>
      <c r="L38">
        <v>0.2</v>
      </c>
      <c r="M38">
        <v>0.2</v>
      </c>
      <c r="N38">
        <v>0.2</v>
      </c>
      <c r="O38">
        <v>0.2</v>
      </c>
    </row>
    <row r="39" spans="6:15" x14ac:dyDescent="0.25">
      <c r="F39" t="str">
        <f t="shared" ref="F39:F44" si="13">F31</f>
        <v>MS</v>
      </c>
      <c r="G39">
        <v>0.05</v>
      </c>
      <c r="H39">
        <f t="shared" ref="H39:H42" si="14">1/5</f>
        <v>0.2</v>
      </c>
    </row>
    <row r="40" spans="6:15" x14ac:dyDescent="0.25">
      <c r="F40" t="str">
        <f t="shared" si="13"/>
        <v>GM</v>
      </c>
      <c r="G40">
        <v>0.25</v>
      </c>
      <c r="H40">
        <f t="shared" si="14"/>
        <v>0.2</v>
      </c>
    </row>
    <row r="41" spans="6:15" x14ac:dyDescent="0.25">
      <c r="F41" t="str">
        <f t="shared" si="13"/>
        <v>GE</v>
      </c>
      <c r="G41">
        <v>0.3</v>
      </c>
      <c r="H41">
        <f t="shared" si="14"/>
        <v>0.2</v>
      </c>
    </row>
    <row r="42" spans="6:15" x14ac:dyDescent="0.25">
      <c r="F42" t="str">
        <f t="shared" si="13"/>
        <v>BA</v>
      </c>
      <c r="G42">
        <v>0.15</v>
      </c>
      <c r="H42">
        <f t="shared" si="14"/>
        <v>0.2</v>
      </c>
    </row>
    <row r="44" spans="6:15" x14ac:dyDescent="0.25">
      <c r="F44" t="s">
        <v>8</v>
      </c>
      <c r="G44">
        <f>SUMPRODUCT(G26:K26,K37:O37)</f>
        <v>-8.5166805174064948E-3</v>
      </c>
      <c r="H44">
        <f>SUMPRODUCT(K38:O38,G26:K26)</f>
        <v>-6.1598110375437366E-3</v>
      </c>
    </row>
    <row r="48" spans="6:15" x14ac:dyDescent="0.25">
      <c r="H48" t="s">
        <v>6</v>
      </c>
      <c r="I48">
        <f>K37</f>
        <v>0.25</v>
      </c>
      <c r="J48">
        <f t="shared" ref="J48:L48" si="15">L37</f>
        <v>0.05</v>
      </c>
      <c r="K48">
        <f t="shared" si="15"/>
        <v>0.25</v>
      </c>
      <c r="L48">
        <f t="shared" si="15"/>
        <v>0.3</v>
      </c>
      <c r="M48">
        <f>O37</f>
        <v>0.15</v>
      </c>
    </row>
    <row r="49" spans="8:15" x14ac:dyDescent="0.25">
      <c r="H49">
        <f>G38</f>
        <v>0.25</v>
      </c>
      <c r="I49">
        <f>$H49*G30*I$48</f>
        <v>8.3608480373106875E-4</v>
      </c>
      <c r="J49">
        <f t="shared" ref="J49:M49" si="16">$H49*H30*J$48</f>
        <v>6.9614414930275253E-5</v>
      </c>
      <c r="K49">
        <f t="shared" si="16"/>
        <v>3.973101578228132E-4</v>
      </c>
      <c r="L49">
        <f t="shared" si="16"/>
        <v>5.8325811514301764E-4</v>
      </c>
      <c r="M49">
        <f t="shared" si="16"/>
        <v>2.9388571779277115E-4</v>
      </c>
      <c r="O49">
        <f>$H49*G30*I$48</f>
        <v>8.3608480373106875E-4</v>
      </c>
    </row>
    <row r="50" spans="8:15" x14ac:dyDescent="0.25">
      <c r="H50">
        <f t="shared" ref="H50:H54" si="17">G39</f>
        <v>0.05</v>
      </c>
      <c r="I50">
        <f t="shared" ref="I50:I53" si="18">$H50*G31*I$48</f>
        <v>6.9614414930275253E-5</v>
      </c>
      <c r="J50">
        <f t="shared" ref="J50:J53" si="19">$H50*H31*J$48</f>
        <v>1.5991869760758712E-5</v>
      </c>
      <c r="K50">
        <f t="shared" ref="K50:K53" si="20">$H50*I31*K$48</f>
        <v>6.3710827065213189E-5</v>
      </c>
      <c r="L50">
        <f t="shared" ref="L50:L53" si="21">$H50*J31*L$48</f>
        <v>9.6628088980499981E-5</v>
      </c>
      <c r="M50">
        <f t="shared" ref="M50:M53" si="22">$H50*K31*M$48</f>
        <v>2.9208136463913156E-5</v>
      </c>
    </row>
    <row r="51" spans="8:15" x14ac:dyDescent="0.25">
      <c r="H51">
        <f t="shared" si="17"/>
        <v>0.25</v>
      </c>
      <c r="I51">
        <f t="shared" si="18"/>
        <v>3.973101578228132E-4</v>
      </c>
      <c r="J51">
        <f t="shared" si="19"/>
        <v>6.3710827065213189E-5</v>
      </c>
      <c r="K51">
        <f t="shared" si="20"/>
        <v>7.6871624283230235E-4</v>
      </c>
      <c r="L51">
        <f t="shared" si="21"/>
        <v>6.9185448606314686E-4</v>
      </c>
      <c r="M51">
        <f t="shared" si="22"/>
        <v>2.4581888680618049E-4</v>
      </c>
    </row>
    <row r="52" spans="8:15" x14ac:dyDescent="0.25">
      <c r="H52">
        <f t="shared" si="17"/>
        <v>0.3</v>
      </c>
      <c r="I52">
        <f t="shared" si="18"/>
        <v>5.8325811514301764E-4</v>
      </c>
      <c r="J52">
        <f t="shared" si="19"/>
        <v>9.6628088980499981E-5</v>
      </c>
      <c r="K52">
        <f t="shared" si="20"/>
        <v>6.9185448606314686E-4</v>
      </c>
      <c r="L52">
        <f t="shared" si="21"/>
        <v>1.0928404743639028E-3</v>
      </c>
      <c r="M52">
        <f t="shared" si="22"/>
        <v>4.0990469646691165E-4</v>
      </c>
    </row>
    <row r="53" spans="8:15" x14ac:dyDescent="0.25">
      <c r="H53">
        <f t="shared" si="17"/>
        <v>0.15</v>
      </c>
      <c r="I53">
        <f t="shared" si="18"/>
        <v>2.9388571779277115E-4</v>
      </c>
      <c r="J53">
        <f t="shared" si="19"/>
        <v>2.9208136463913153E-5</v>
      </c>
      <c r="K53">
        <f t="shared" si="20"/>
        <v>2.4581888680618049E-4</v>
      </c>
      <c r="L53">
        <f t="shared" si="21"/>
        <v>4.0990469646691165E-4</v>
      </c>
      <c r="M53">
        <f t="shared" si="22"/>
        <v>3.1175508888498443E-4</v>
      </c>
    </row>
    <row r="56" spans="8:15" x14ac:dyDescent="0.25">
      <c r="H56" t="s">
        <v>9</v>
      </c>
      <c r="I56">
        <f>SUM(I49:M53)</f>
        <v>8.7877755346425016E-3</v>
      </c>
    </row>
    <row r="57" spans="8:15" x14ac:dyDescent="0.25">
      <c r="H57" t="s">
        <v>10</v>
      </c>
      <c r="I57">
        <f>I56^0.5</f>
        <v>9.3743135933477828E-2</v>
      </c>
    </row>
    <row r="59" spans="8:15" x14ac:dyDescent="0.25">
      <c r="H59" t="s">
        <v>17</v>
      </c>
      <c r="I59">
        <f>1/5</f>
        <v>0.2</v>
      </c>
      <c r="J59">
        <f t="shared" ref="J59:M59" si="23">1/5</f>
        <v>0.2</v>
      </c>
      <c r="K59">
        <f t="shared" si="23"/>
        <v>0.2</v>
      </c>
      <c r="L59">
        <f t="shared" si="23"/>
        <v>0.2</v>
      </c>
      <c r="M59">
        <f t="shared" si="23"/>
        <v>0.2</v>
      </c>
    </row>
    <row r="60" spans="8:15" x14ac:dyDescent="0.25">
      <c r="H60">
        <f>1/5</f>
        <v>0.2</v>
      </c>
      <c r="I60">
        <f>$H60*G30*I$59</f>
        <v>5.3509427438788411E-4</v>
      </c>
      <c r="J60">
        <f t="shared" ref="J60:M60" si="24">$H60*H30*J$59</f>
        <v>2.2276612777688082E-4</v>
      </c>
      <c r="K60">
        <f t="shared" si="24"/>
        <v>2.5427850100660044E-4</v>
      </c>
      <c r="L60">
        <f t="shared" si="24"/>
        <v>3.1107099474294284E-4</v>
      </c>
      <c r="M60">
        <f t="shared" si="24"/>
        <v>3.1347809897895595E-4</v>
      </c>
    </row>
    <row r="61" spans="8:15" x14ac:dyDescent="0.25">
      <c r="H61">
        <f t="shared" ref="H61:H64" si="25">1/5</f>
        <v>0.2</v>
      </c>
      <c r="I61">
        <f t="shared" ref="I61:I64" si="26">$H61*G31*I$59</f>
        <v>2.2276612777688082E-4</v>
      </c>
      <c r="J61">
        <f t="shared" ref="J61:J64" si="27">$H61*H31*J$59</f>
        <v>2.5586991617213939E-4</v>
      </c>
      <c r="K61">
        <f t="shared" ref="K61:K64" si="28">$H61*I31*K$59</f>
        <v>2.0387464660868223E-4</v>
      </c>
      <c r="L61">
        <f t="shared" ref="L61:L64" si="29">$H61*J31*L$59</f>
        <v>2.57674903948E-4</v>
      </c>
      <c r="M61">
        <f t="shared" ref="M61:M64" si="30">$H61*K31*M$59</f>
        <v>1.5577672780753683E-4</v>
      </c>
    </row>
    <row r="62" spans="8:15" x14ac:dyDescent="0.25">
      <c r="H62">
        <f t="shared" si="25"/>
        <v>0.2</v>
      </c>
      <c r="I62">
        <f t="shared" si="26"/>
        <v>2.5427850100660044E-4</v>
      </c>
      <c r="J62">
        <f t="shared" si="27"/>
        <v>2.0387464660868223E-4</v>
      </c>
      <c r="K62">
        <f t="shared" si="28"/>
        <v>4.9197839541267354E-4</v>
      </c>
      <c r="L62">
        <f t="shared" si="29"/>
        <v>3.6898905923367841E-4</v>
      </c>
      <c r="M62">
        <f t="shared" si="30"/>
        <v>2.6220681259325919E-4</v>
      </c>
    </row>
    <row r="63" spans="8:15" x14ac:dyDescent="0.25">
      <c r="H63">
        <f t="shared" si="25"/>
        <v>0.2</v>
      </c>
      <c r="I63">
        <f t="shared" si="26"/>
        <v>3.1107099474294284E-4</v>
      </c>
      <c r="J63">
        <f t="shared" si="27"/>
        <v>2.57674903948E-4</v>
      </c>
      <c r="K63">
        <f t="shared" si="28"/>
        <v>3.6898905923367841E-4</v>
      </c>
      <c r="L63">
        <f t="shared" si="29"/>
        <v>4.8570687749506796E-4</v>
      </c>
      <c r="M63">
        <f t="shared" si="30"/>
        <v>3.6435973019281043E-4</v>
      </c>
    </row>
    <row r="64" spans="8:15" x14ac:dyDescent="0.25">
      <c r="H64">
        <f t="shared" si="25"/>
        <v>0.2</v>
      </c>
      <c r="I64">
        <f t="shared" si="26"/>
        <v>3.1347809897895595E-4</v>
      </c>
      <c r="J64">
        <f t="shared" si="27"/>
        <v>1.5577672780753683E-4</v>
      </c>
      <c r="K64">
        <f t="shared" si="28"/>
        <v>2.6220681259325919E-4</v>
      </c>
      <c r="L64">
        <f t="shared" si="29"/>
        <v>3.6435973019281043E-4</v>
      </c>
      <c r="M64">
        <f t="shared" si="30"/>
        <v>5.5423126912886142E-4</v>
      </c>
    </row>
    <row r="67" spans="8:9" x14ac:dyDescent="0.25">
      <c r="H67" t="s">
        <v>9</v>
      </c>
      <c r="I67">
        <f>SUM(I60:M64)</f>
        <v>7.75183193837532E-3</v>
      </c>
    </row>
    <row r="68" spans="8:9" x14ac:dyDescent="0.25">
      <c r="H68" t="s">
        <v>10</v>
      </c>
      <c r="I68">
        <f>I67^0.5</f>
        <v>8.804448840430229E-2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Ex01</vt:lpstr>
      <vt:lpstr>Ex02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2023-02-28T17:07:16Z</dcterms:created>
  <dcterms:modified xsi:type="dcterms:W3CDTF">2023-02-28T18:36:01Z</dcterms:modified>
</cp:coreProperties>
</file>