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D:\Taxation\"/>
    </mc:Choice>
  </mc:AlternateContent>
  <xr:revisionPtr revIDLastSave="0" documentId="13_ncr:1_{DCD3B8B5-D226-47C0-8B6C-C74696A66253}" xr6:coauthVersionLast="47" xr6:coauthVersionMax="47" xr10:uidLastSave="{00000000-0000-0000-0000-000000000000}"/>
  <bookViews>
    <workbookView xWindow="0" yWindow="45" windowWidth="28770" windowHeight="15570"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1" l="1"/>
  <c r="C39" i="1" s="1"/>
  <c r="D38" i="1"/>
  <c r="D39" i="1" s="1"/>
  <c r="D45" i="1"/>
  <c r="D49" i="1" s="1"/>
  <c r="C45" i="1"/>
  <c r="C46" i="1" s="1"/>
  <c r="D18" i="1"/>
  <c r="D22" i="1" s="1"/>
  <c r="C18" i="1"/>
  <c r="C22" i="1" s="1"/>
  <c r="C11" i="1"/>
  <c r="C15" i="1" s="1"/>
  <c r="C42" i="1"/>
  <c r="D11" i="1"/>
  <c r="D12" i="1" s="1"/>
  <c r="C19" i="1" l="1"/>
  <c r="C49" i="1"/>
  <c r="D46" i="1"/>
  <c r="D47" i="1" s="1"/>
  <c r="D48" i="1" s="1"/>
  <c r="D19" i="1"/>
  <c r="D20" i="1" s="1"/>
  <c r="D21" i="1" s="1"/>
  <c r="C12" i="1"/>
  <c r="D42" i="1"/>
  <c r="D40" i="1"/>
  <c r="D41" i="1" s="1"/>
  <c r="D13" i="1"/>
  <c r="D14" i="1" s="1"/>
  <c r="D15" i="1"/>
  <c r="F51" i="1" l="1"/>
  <c r="F25" i="1"/>
</calcChain>
</file>

<file path=xl/sharedStrings.xml><?xml version="1.0" encoding="utf-8"?>
<sst xmlns="http://schemas.openxmlformats.org/spreadsheetml/2006/main" count="56" uniqueCount="30">
  <si>
    <t>country A</t>
  </si>
  <si>
    <t>CIT</t>
  </si>
  <si>
    <t>country B</t>
  </si>
  <si>
    <t>TP</t>
  </si>
  <si>
    <t>scenario a:</t>
  </si>
  <si>
    <t>scenario b:</t>
  </si>
  <si>
    <t>Profit margin</t>
  </si>
  <si>
    <t>Total CIT</t>
  </si>
  <si>
    <t>Effective CIT</t>
  </si>
  <si>
    <t>scenario a</t>
  </si>
  <si>
    <t>scenario b</t>
  </si>
  <si>
    <t>division X</t>
  </si>
  <si>
    <t>division Y</t>
  </si>
  <si>
    <t>CIT rate</t>
  </si>
  <si>
    <t>Selling price for division Y</t>
  </si>
  <si>
    <t>COS for division X</t>
  </si>
  <si>
    <t>From entity X in country A to entity Y in country B</t>
  </si>
  <si>
    <t>From entity Y in country B to entity X in country A</t>
  </si>
  <si>
    <t>profit split</t>
  </si>
  <si>
    <t>TP is close to COS i.e. 350 vs 300</t>
  </si>
  <si>
    <t>From country with higher tax burden to country with lower tax burden</t>
  </si>
  <si>
    <t>From country with lower tax burden to country with higher tax burden</t>
  </si>
  <si>
    <t>TP is far from COS i.e. 550 vs 300</t>
  </si>
  <si>
    <t>COS for division Y</t>
  </si>
  <si>
    <t>Selling price for division X</t>
  </si>
  <si>
    <t>Biggest share of profit stays in country with lower tax burden</t>
  </si>
  <si>
    <t>When stock is acquired/produced in country with high tax burden but sold in country with low tax burden then TP which helps to minimize tax CIT expense will be close to COS of such stock</t>
  </si>
  <si>
    <t>When stock is acquired/produced in country with low tax burden but sold in country with high tax burden then TP which helps to minimize tax CIT expense will be higher than COS of such stock  =&gt; need to prove that such TP meets arm's length requirements</t>
  </si>
  <si>
    <r>
      <rPr>
        <b/>
        <sz val="11"/>
        <color theme="1"/>
        <rFont val="Calibri"/>
        <family val="2"/>
        <scheme val="minor"/>
      </rPr>
      <t>Tax saving</t>
    </r>
    <r>
      <rPr>
        <sz val="11"/>
        <color theme="1"/>
        <rFont val="Calibri"/>
        <family val="2"/>
        <charset val="238"/>
        <scheme val="minor"/>
      </rPr>
      <t xml:space="preserve"> in case of shift in TP from 550 to 350 is:</t>
    </r>
  </si>
  <si>
    <r>
      <rPr>
        <b/>
        <sz val="11"/>
        <color theme="1"/>
        <rFont val="Calibri"/>
        <family val="2"/>
        <scheme val="minor"/>
      </rPr>
      <t>Tax loss</t>
    </r>
    <r>
      <rPr>
        <sz val="11"/>
        <color theme="1"/>
        <rFont val="Calibri"/>
        <family val="2"/>
        <charset val="238"/>
        <scheme val="minor"/>
      </rPr>
      <t xml:space="preserve"> in case of shift in TP from 550 to 350 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</si>
</sst>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b/>
      <sz val="11"/>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9" fontId="2" fillId="0" borderId="0" applyFont="0" applyFill="0" applyBorder="0" applyAlignment="0" applyProtection="0"/>
  </cellStyleXfs>
  <cellXfs count="10">
    <xf numFmtId="0" fontId="0" fillId="0" borderId="0" xfId="0"/>
    <xf numFmtId="9" fontId="0" fillId="0" borderId="0" xfId="1" applyFont="1"/>
    <xf numFmtId="0" fontId="0" fillId="0" borderId="1" xfId="0" applyBorder="1"/>
    <xf numFmtId="9" fontId="0" fillId="0" borderId="0" xfId="0" applyNumberFormat="1"/>
    <xf numFmtId="0" fontId="0" fillId="0" borderId="0" xfId="0" applyFill="1"/>
    <xf numFmtId="0" fontId="0" fillId="0" borderId="1" xfId="0" applyFill="1" applyBorder="1"/>
    <xf numFmtId="9" fontId="0" fillId="0" borderId="0" xfId="1" applyFont="1" applyFill="1"/>
    <xf numFmtId="0" fontId="3" fillId="0" borderId="0" xfId="0" applyFont="1"/>
    <xf numFmtId="0" fontId="3" fillId="0" borderId="0" xfId="0" applyFont="1" applyFill="1"/>
    <xf numFmtId="0" fontId="1" fillId="0" borderId="0" xfId="0"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585108</xdr:colOff>
      <xdr:row>38</xdr:row>
      <xdr:rowOff>27214</xdr:rowOff>
    </xdr:from>
    <xdr:to>
      <xdr:col>8</xdr:col>
      <xdr:colOff>830037</xdr:colOff>
      <xdr:row>41</xdr:row>
      <xdr:rowOff>27214</xdr:rowOff>
    </xdr:to>
    <xdr:sp macro="" textlink="">
      <xdr:nvSpPr>
        <xdr:cNvPr id="3" name="Arrow: Right 2">
          <a:extLst>
            <a:ext uri="{FF2B5EF4-FFF2-40B4-BE49-F238E27FC236}">
              <a16:creationId xmlns:a16="http://schemas.microsoft.com/office/drawing/2014/main" id="{9535D36E-DC32-4607-A3AE-6D67EF90FFA8}"/>
            </a:ext>
          </a:extLst>
        </xdr:cNvPr>
        <xdr:cNvSpPr/>
      </xdr:nvSpPr>
      <xdr:spPr>
        <a:xfrm>
          <a:off x="7851322" y="7266214"/>
          <a:ext cx="1360715"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547008</xdr:colOff>
      <xdr:row>18</xdr:row>
      <xdr:rowOff>2721</xdr:rowOff>
    </xdr:from>
    <xdr:to>
      <xdr:col>8</xdr:col>
      <xdr:colOff>791937</xdr:colOff>
      <xdr:row>21</xdr:row>
      <xdr:rowOff>2721</xdr:rowOff>
    </xdr:to>
    <xdr:sp macro="" textlink="">
      <xdr:nvSpPr>
        <xdr:cNvPr id="4" name="Arrow: Right 3">
          <a:extLst>
            <a:ext uri="{FF2B5EF4-FFF2-40B4-BE49-F238E27FC236}">
              <a16:creationId xmlns:a16="http://schemas.microsoft.com/office/drawing/2014/main" id="{255450B0-60E6-4ADD-BAC2-DACCAEFDEB6E}"/>
            </a:ext>
          </a:extLst>
        </xdr:cNvPr>
        <xdr:cNvSpPr/>
      </xdr:nvSpPr>
      <xdr:spPr>
        <a:xfrm>
          <a:off x="7813222" y="3431721"/>
          <a:ext cx="1360715"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176893</xdr:colOff>
      <xdr:row>24</xdr:row>
      <xdr:rowOff>68036</xdr:rowOff>
    </xdr:from>
    <xdr:to>
      <xdr:col>16</xdr:col>
      <xdr:colOff>503464</xdr:colOff>
      <xdr:row>30</xdr:row>
      <xdr:rowOff>68036</xdr:rowOff>
    </xdr:to>
    <xdr:sp macro="" textlink="">
      <xdr:nvSpPr>
        <xdr:cNvPr id="5" name="Arrow: Right 4">
          <a:extLst>
            <a:ext uri="{FF2B5EF4-FFF2-40B4-BE49-F238E27FC236}">
              <a16:creationId xmlns:a16="http://schemas.microsoft.com/office/drawing/2014/main" id="{E460A400-9582-3088-297B-6011404EDE2C}"/>
            </a:ext>
          </a:extLst>
        </xdr:cNvPr>
        <xdr:cNvSpPr/>
      </xdr:nvSpPr>
      <xdr:spPr>
        <a:xfrm>
          <a:off x="13824857" y="4640036"/>
          <a:ext cx="938893" cy="1143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1"/>
  <sheetViews>
    <sheetView tabSelected="1" zoomScale="115" zoomScaleNormal="115" workbookViewId="0">
      <selection activeCell="F55" sqref="F55"/>
    </sheetView>
  </sheetViews>
  <sheetFormatPr defaultRowHeight="15" x14ac:dyDescent="0.25"/>
  <cols>
    <col min="1" max="1" width="18.7109375" customWidth="1"/>
    <col min="2" max="2" width="16.42578125" customWidth="1"/>
    <col min="3" max="4" width="13.28515625" customWidth="1"/>
    <col min="6" max="6" width="21.28515625" bestFit="1" customWidth="1"/>
    <col min="7" max="7" width="16.7109375" customWidth="1"/>
    <col min="8" max="9" width="16.7109375" hidden="1" customWidth="1"/>
    <col min="10" max="10" width="16.28515625" hidden="1" customWidth="1"/>
    <col min="11" max="13" width="0" hidden="1" customWidth="1"/>
    <col min="16" max="18" width="0" hidden="1" customWidth="1"/>
  </cols>
  <sheetData>
    <row r="1" spans="1:5" x14ac:dyDescent="0.25">
      <c r="C1" t="s">
        <v>16</v>
      </c>
    </row>
    <row r="3" spans="1:5" x14ac:dyDescent="0.25">
      <c r="C3" t="s">
        <v>0</v>
      </c>
      <c r="D3" t="s">
        <v>2</v>
      </c>
    </row>
    <row r="4" spans="1:5" x14ac:dyDescent="0.25">
      <c r="C4" t="s">
        <v>11</v>
      </c>
      <c r="D4" t="s">
        <v>12</v>
      </c>
    </row>
    <row r="5" spans="1:5" x14ac:dyDescent="0.25">
      <c r="B5" t="s">
        <v>13</v>
      </c>
      <c r="C5" s="1">
        <v>0.4</v>
      </c>
      <c r="D5" s="1">
        <v>0.1</v>
      </c>
    </row>
    <row r="6" spans="1:5" x14ac:dyDescent="0.25">
      <c r="B6" t="s">
        <v>15</v>
      </c>
      <c r="C6">
        <v>300</v>
      </c>
      <c r="D6">
        <v>600</v>
      </c>
      <c r="E6" t="s">
        <v>14</v>
      </c>
    </row>
    <row r="7" spans="1:5" x14ac:dyDescent="0.25">
      <c r="A7" t="s">
        <v>3</v>
      </c>
    </row>
    <row r="8" spans="1:5" x14ac:dyDescent="0.25">
      <c r="A8" t="s">
        <v>4</v>
      </c>
      <c r="B8">
        <v>550</v>
      </c>
    </row>
    <row r="9" spans="1:5" x14ac:dyDescent="0.25">
      <c r="A9" t="s">
        <v>5</v>
      </c>
      <c r="B9">
        <v>350</v>
      </c>
    </row>
    <row r="11" spans="1:5" x14ac:dyDescent="0.25">
      <c r="B11" t="s">
        <v>6</v>
      </c>
      <c r="C11">
        <f>B8-C6</f>
        <v>250</v>
      </c>
      <c r="D11">
        <f>D6-B8</f>
        <v>50</v>
      </c>
    </row>
    <row r="12" spans="1:5" x14ac:dyDescent="0.25">
      <c r="B12" s="2" t="s">
        <v>1</v>
      </c>
      <c r="C12" s="2">
        <f>C11*C5</f>
        <v>100</v>
      </c>
      <c r="D12" s="2">
        <f>D11*D5</f>
        <v>5</v>
      </c>
    </row>
    <row r="13" spans="1:5" x14ac:dyDescent="0.25">
      <c r="B13" t="s">
        <v>7</v>
      </c>
      <c r="D13" s="7">
        <f>C12+D12</f>
        <v>105</v>
      </c>
    </row>
    <row r="14" spans="1:5" x14ac:dyDescent="0.25">
      <c r="B14" t="s">
        <v>8</v>
      </c>
      <c r="D14" s="1">
        <f>D13/(C11+D11)</f>
        <v>0.35</v>
      </c>
      <c r="E14" t="s">
        <v>9</v>
      </c>
    </row>
    <row r="15" spans="1:5" x14ac:dyDescent="0.25">
      <c r="C15" s="1">
        <f>C11/(600-300)</f>
        <v>0.83333333333333337</v>
      </c>
      <c r="D15" s="1">
        <f>D11/(600-300)</f>
        <v>0.16666666666666666</v>
      </c>
      <c r="E15" t="s">
        <v>18</v>
      </c>
    </row>
    <row r="18" spans="2:18" x14ac:dyDescent="0.25">
      <c r="B18" s="4" t="s">
        <v>6</v>
      </c>
      <c r="C18" s="4">
        <f>B9-C6</f>
        <v>50</v>
      </c>
      <c r="D18" s="4">
        <f>D6-B9</f>
        <v>250</v>
      </c>
      <c r="E18" s="4"/>
      <c r="J18" t="s">
        <v>20</v>
      </c>
    </row>
    <row r="19" spans="2:18" x14ac:dyDescent="0.25">
      <c r="B19" s="5" t="s">
        <v>1</v>
      </c>
      <c r="C19" s="5">
        <f>C18*C5</f>
        <v>20</v>
      </c>
      <c r="D19" s="5">
        <f>D18*D5</f>
        <v>25</v>
      </c>
      <c r="E19" s="4"/>
      <c r="K19" t="s">
        <v>19</v>
      </c>
    </row>
    <row r="20" spans="2:18" x14ac:dyDescent="0.25">
      <c r="B20" s="4" t="s">
        <v>7</v>
      </c>
      <c r="C20" s="4"/>
      <c r="D20" s="8">
        <f>C19+D19</f>
        <v>45</v>
      </c>
      <c r="E20" s="4"/>
      <c r="K20" t="s">
        <v>25</v>
      </c>
    </row>
    <row r="21" spans="2:18" x14ac:dyDescent="0.25">
      <c r="B21" s="4" t="s">
        <v>8</v>
      </c>
      <c r="C21" s="4"/>
      <c r="D21" s="6">
        <f>D20/(C18+D18)</f>
        <v>0.15</v>
      </c>
      <c r="E21" s="4" t="s">
        <v>10</v>
      </c>
    </row>
    <row r="22" spans="2:18" x14ac:dyDescent="0.25">
      <c r="B22" s="4"/>
      <c r="C22" s="6">
        <f>C18/(600-300)</f>
        <v>0.16666666666666666</v>
      </c>
      <c r="D22" s="6">
        <f>D18/(600-300)</f>
        <v>0.83333333333333337</v>
      </c>
      <c r="E22" s="4" t="s">
        <v>18</v>
      </c>
    </row>
    <row r="23" spans="2:18" x14ac:dyDescent="0.25">
      <c r="D23" s="1"/>
    </row>
    <row r="25" spans="2:18" x14ac:dyDescent="0.25">
      <c r="B25" s="9" t="s">
        <v>28</v>
      </c>
      <c r="F25" s="3">
        <f>D14/D21-1</f>
        <v>1.3333333333333335</v>
      </c>
    </row>
    <row r="26" spans="2:18" x14ac:dyDescent="0.25">
      <c r="F26" s="1"/>
    </row>
    <row r="27" spans="2:18" x14ac:dyDescent="0.25">
      <c r="R27" t="s">
        <v>26</v>
      </c>
    </row>
    <row r="28" spans="2:18" hidden="1" x14ac:dyDescent="0.25">
      <c r="C28" t="s">
        <v>17</v>
      </c>
      <c r="R28" t="s">
        <v>27</v>
      </c>
    </row>
    <row r="29" spans="2:18" hidden="1" x14ac:dyDescent="0.25"/>
    <row r="30" spans="2:18" hidden="1" x14ac:dyDescent="0.25">
      <c r="C30" t="s">
        <v>2</v>
      </c>
      <c r="D30" t="s">
        <v>0</v>
      </c>
    </row>
    <row r="31" spans="2:18" hidden="1" x14ac:dyDescent="0.25">
      <c r="C31" t="s">
        <v>12</v>
      </c>
      <c r="D31" t="s">
        <v>11</v>
      </c>
    </row>
    <row r="32" spans="2:18" hidden="1" x14ac:dyDescent="0.25">
      <c r="B32" t="s">
        <v>13</v>
      </c>
      <c r="C32" s="1">
        <v>0.1</v>
      </c>
      <c r="D32" s="1">
        <v>0.4</v>
      </c>
    </row>
    <row r="33" spans="1:11" hidden="1" x14ac:dyDescent="0.25">
      <c r="B33" t="s">
        <v>23</v>
      </c>
      <c r="C33">
        <v>300</v>
      </c>
      <c r="D33">
        <v>600</v>
      </c>
      <c r="E33" t="s">
        <v>24</v>
      </c>
    </row>
    <row r="34" spans="1:11" hidden="1" x14ac:dyDescent="0.25">
      <c r="A34" t="s">
        <v>3</v>
      </c>
    </row>
    <row r="35" spans="1:11" hidden="1" x14ac:dyDescent="0.25">
      <c r="A35" t="s">
        <v>4</v>
      </c>
      <c r="B35">
        <v>550</v>
      </c>
    </row>
    <row r="36" spans="1:11" hidden="1" x14ac:dyDescent="0.25">
      <c r="A36" t="s">
        <v>5</v>
      </c>
      <c r="B36">
        <v>350</v>
      </c>
    </row>
    <row r="37" spans="1:11" hidden="1" x14ac:dyDescent="0.25"/>
    <row r="38" spans="1:11" hidden="1" x14ac:dyDescent="0.25">
      <c r="B38" s="4" t="s">
        <v>6</v>
      </c>
      <c r="C38" s="4">
        <f>B35-C33</f>
        <v>250</v>
      </c>
      <c r="D38" s="4">
        <f>D33-B35</f>
        <v>50</v>
      </c>
      <c r="E38" s="4"/>
      <c r="J38" t="s">
        <v>21</v>
      </c>
    </row>
    <row r="39" spans="1:11" hidden="1" x14ac:dyDescent="0.25">
      <c r="B39" s="5" t="s">
        <v>1</v>
      </c>
      <c r="C39" s="5">
        <f>C38*C32</f>
        <v>25</v>
      </c>
      <c r="D39" s="5">
        <f>D38*D32</f>
        <v>20</v>
      </c>
      <c r="E39" s="4"/>
      <c r="K39" t="s">
        <v>22</v>
      </c>
    </row>
    <row r="40" spans="1:11" hidden="1" x14ac:dyDescent="0.25">
      <c r="B40" s="4" t="s">
        <v>7</v>
      </c>
      <c r="C40" s="4"/>
      <c r="D40" s="8">
        <f>C39+D39</f>
        <v>45</v>
      </c>
      <c r="E40" s="4"/>
      <c r="K40" t="s">
        <v>25</v>
      </c>
    </row>
    <row r="41" spans="1:11" hidden="1" x14ac:dyDescent="0.25">
      <c r="B41" s="4" t="s">
        <v>8</v>
      </c>
      <c r="C41" s="4"/>
      <c r="D41" s="6">
        <f>D40/(C38+D38)</f>
        <v>0.15</v>
      </c>
      <c r="E41" s="4" t="s">
        <v>9</v>
      </c>
    </row>
    <row r="42" spans="1:11" hidden="1" x14ac:dyDescent="0.25">
      <c r="B42" s="4"/>
      <c r="C42" s="6">
        <f>C38/(600-300)</f>
        <v>0.83333333333333337</v>
      </c>
      <c r="D42" s="6">
        <f>D38/(600-300)</f>
        <v>0.16666666666666666</v>
      </c>
      <c r="E42" s="4" t="s">
        <v>18</v>
      </c>
    </row>
    <row r="43" spans="1:11" hidden="1" x14ac:dyDescent="0.25">
      <c r="B43" s="4"/>
      <c r="C43" s="4"/>
      <c r="D43" s="4"/>
      <c r="E43" s="4"/>
    </row>
    <row r="44" spans="1:11" hidden="1" x14ac:dyDescent="0.25"/>
    <row r="45" spans="1:11" hidden="1" x14ac:dyDescent="0.25">
      <c r="B45" s="4" t="s">
        <v>6</v>
      </c>
      <c r="C45" s="4">
        <f>B36-C33</f>
        <v>50</v>
      </c>
      <c r="D45" s="4">
        <f>D33-B36</f>
        <v>250</v>
      </c>
      <c r="E45" s="4"/>
    </row>
    <row r="46" spans="1:11" hidden="1" x14ac:dyDescent="0.25">
      <c r="B46" s="5" t="s">
        <v>1</v>
      </c>
      <c r="C46" s="5">
        <f>C45*C32</f>
        <v>5</v>
      </c>
      <c r="D46" s="5">
        <f>D45*D32</f>
        <v>100</v>
      </c>
      <c r="E46" s="4"/>
    </row>
    <row r="47" spans="1:11" hidden="1" x14ac:dyDescent="0.25">
      <c r="B47" s="4" t="s">
        <v>7</v>
      </c>
      <c r="C47" s="4"/>
      <c r="D47" s="8">
        <f>C46+D46</f>
        <v>105</v>
      </c>
      <c r="E47" s="4"/>
    </row>
    <row r="48" spans="1:11" hidden="1" x14ac:dyDescent="0.25">
      <c r="B48" s="4" t="s">
        <v>8</v>
      </c>
      <c r="C48" s="4"/>
      <c r="D48" s="6">
        <f>D47/(C45+D45)</f>
        <v>0.35</v>
      </c>
      <c r="E48" s="4" t="s">
        <v>10</v>
      </c>
    </row>
    <row r="49" spans="2:6" hidden="1" x14ac:dyDescent="0.25">
      <c r="B49" s="4"/>
      <c r="C49" s="6">
        <f>C45/(600-300)</f>
        <v>0.16666666666666666</v>
      </c>
      <c r="D49" s="6">
        <f>D45/(600-300)</f>
        <v>0.83333333333333337</v>
      </c>
      <c r="E49" s="4" t="s">
        <v>18</v>
      </c>
    </row>
    <row r="50" spans="2:6" hidden="1" x14ac:dyDescent="0.25"/>
    <row r="51" spans="2:6" hidden="1" x14ac:dyDescent="0.25">
      <c r="B51" s="9" t="s">
        <v>29</v>
      </c>
      <c r="F51" s="3">
        <f>D48/D41-1</f>
        <v>1.3333333333333335</v>
      </c>
    </row>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List1</vt:lpstr>
    </vt:vector>
  </TitlesOfParts>
  <Company>Ekonomicko-správní fakulta Masarykovy univerzity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CIKT</dc:creator>
  <cp:lastModifiedBy>Oleksandra Lemeshko</cp:lastModifiedBy>
  <dcterms:created xsi:type="dcterms:W3CDTF">2019-02-28T17:44:53Z</dcterms:created>
  <dcterms:modified xsi:type="dcterms:W3CDTF">2023-02-16T15:14:21Z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