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nmuni.sharepoint.com/teams/ModernizacenplnametodvukyjednotnhomatematickhozkladuESFvpedm/Sdilene dokumenty/General/BPM_STAE Statistika pro ekonomy/Přednášky/Excel k přednáškám/"/>
    </mc:Choice>
  </mc:AlternateContent>
  <xr:revisionPtr revIDLastSave="39" documentId="8_{261A053C-A4A6-47D6-9067-41B1A56257DE}" xr6:coauthVersionLast="47" xr6:coauthVersionMax="47" xr10:uidLastSave="{BE9CDD5E-769C-43FC-A165-8F6147C216E2}"/>
  <bookViews>
    <workbookView xWindow="53880" yWindow="-525" windowWidth="29040" windowHeight="15840" xr2:uid="{1A69DC4C-21B5-46DC-99DC-A155AF577CF0}"/>
  </bookViews>
  <sheets>
    <sheet name="Příklad 1" sheetId="1" r:id="rId1"/>
    <sheet name="Příklad 2" sheetId="2" r:id="rId2"/>
    <sheet name="Příklad 3" sheetId="3" r:id="rId3"/>
    <sheet name="Příklad 2 - pokračování" sheetId="4" r:id="rId4"/>
    <sheet name="Příklad 5" sheetId="5" r:id="rId5"/>
  </sheets>
  <definedNames>
    <definedName name="_xlchart.v1.0" hidden="1">'Příklad 1'!$D$3:$D$7</definedName>
    <definedName name="_xlchart.v1.1" hidden="1">'Příklad 1'!$G$2</definedName>
    <definedName name="_xlchart.v1.2" hidden="1">'Příklad 1'!$G$3:$G$7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 a="1"/>
  <c r="E3" i="5" s="1"/>
  <c r="F3" i="5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20" i="2"/>
  <c r="F21" i="2"/>
  <c r="F22" i="2"/>
  <c r="F23" i="2"/>
  <c r="F19" i="2"/>
  <c r="F18" i="2"/>
  <c r="E20" i="2"/>
  <c r="E21" i="2"/>
  <c r="E22" i="2"/>
  <c r="E23" i="2"/>
  <c r="E19" i="2"/>
  <c r="E18" i="2"/>
  <c r="I9" i="4"/>
  <c r="I6" i="4"/>
  <c r="I7" i="4" s="1"/>
  <c r="I8" i="4" s="1"/>
  <c r="I5" i="4"/>
  <c r="I4" i="4"/>
  <c r="H6" i="4"/>
  <c r="H7" i="4"/>
  <c r="H8" i="4"/>
  <c r="H9" i="4"/>
  <c r="H5" i="4"/>
  <c r="H4" i="4"/>
  <c r="D3" i="1" a="1"/>
  <c r="D3" i="1" s="1"/>
  <c r="E3" i="1" s="1"/>
  <c r="E4" i="1"/>
  <c r="E5" i="1"/>
  <c r="E6" i="1"/>
  <c r="E7" i="1"/>
  <c r="E5" i="3" a="1"/>
  <c r="E5" i="3" s="1"/>
  <c r="F5" i="3" s="1"/>
  <c r="F6" i="3"/>
  <c r="F7" i="3"/>
  <c r="F8" i="3"/>
  <c r="F9" i="3"/>
  <c r="F10" i="3"/>
  <c r="F11" i="3" l="1"/>
  <c r="G5" i="3" l="1"/>
  <c r="H5" i="3" s="1"/>
  <c r="G8" i="3" l="1"/>
  <c r="H8" i="3" s="1"/>
  <c r="G6" i="3"/>
  <c r="H6" i="3" s="1"/>
  <c r="G10" i="3"/>
  <c r="H10" i="3" s="1"/>
  <c r="G9" i="3"/>
  <c r="H9" i="3" s="1"/>
  <c r="G7" i="3"/>
  <c r="H7" i="3" s="1"/>
  <c r="G18" i="2" l="1"/>
  <c r="G19" i="2"/>
  <c r="F6" i="2"/>
  <c r="F5" i="2"/>
  <c r="F4" i="2"/>
  <c r="F3" i="2"/>
  <c r="E8" i="1" l="1"/>
  <c r="H18" i="2" l="1" a="1"/>
  <c r="G20" i="2"/>
  <c r="F4" i="1"/>
  <c r="G4" i="1" s="1"/>
  <c r="F5" i="1"/>
  <c r="G5" i="1" s="1"/>
  <c r="F6" i="1"/>
  <c r="G6" i="1" s="1"/>
  <c r="F7" i="1"/>
  <c r="G7" i="1" s="1"/>
  <c r="F3" i="1"/>
  <c r="G3" i="1" s="1"/>
  <c r="H18" i="2" l="1"/>
  <c r="G21" i="2"/>
  <c r="H24" i="2" l="1"/>
  <c r="G22" i="2"/>
  <c r="G23" i="2"/>
  <c r="I19" i="2" l="1"/>
  <c r="J19" i="2" s="1"/>
  <c r="I21" i="2"/>
  <c r="J21" i="2" s="1"/>
  <c r="I20" i="2"/>
  <c r="J20" i="2" s="1"/>
  <c r="I22" i="2"/>
  <c r="J22" i="2" s="1"/>
  <c r="I23" i="2"/>
  <c r="J23" i="2" s="1"/>
  <c r="I18" i="2"/>
  <c r="J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Reichel</author>
  </authors>
  <commentList>
    <comment ref="D3" authorId="0" shapeId="0" xr:uid="{53E02EDF-A62F-4C01-9A37-7428B1F390BE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Krok 1.
=UNIQUE(A2:A31)
</t>
        </r>
      </text>
    </comment>
    <comment ref="E3" authorId="0" shapeId="0" xr:uid="{4B88EEAE-81DC-4A92-AE9E-5BE738592EDD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Krok 2.
=COUNTIF($A$2:$A$31;D3)
+Protáhnout
</t>
        </r>
      </text>
    </comment>
    <comment ref="F3" authorId="0" shapeId="0" xr:uid="{5657925F-A584-4FF3-ACBE-052614D97D27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Krok 4.
=E3/$E$8
+protáhnout
</t>
        </r>
      </text>
    </comment>
    <comment ref="G3" authorId="0" shapeId="0" xr:uid="{E3FA191B-6C3B-4569-A3D0-C5CB6D5FDE87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Krok 5.
=F3
+protáhnout 
+kliknout v záhlaví na procenta</t>
        </r>
      </text>
    </comment>
    <comment ref="E8" authorId="0" shapeId="0" xr:uid="{B4A90A54-A9F9-4012-AA7E-4F645593FF98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Krok 3.
=SUMA(E3:E7)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Reichel Vlastimil</author>
  </authors>
  <commentList>
    <comment ref="F3" authorId="0" shapeId="0" xr:uid="{80A1099D-A15D-44CD-A4E7-479F71BFE772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=MIN(C2:C31)</t>
        </r>
      </text>
    </comment>
    <comment ref="F4" authorId="0" shapeId="0" xr:uid="{5428BE7D-E2D4-4F22-A1F0-16F5892E4628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=MAX(C2:C31)</t>
        </r>
      </text>
    </comment>
    <comment ref="E18" authorId="0" shapeId="0" xr:uid="{6282C4B3-F3CB-4B39-A4EB-2BD9451CB960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=F10</t>
        </r>
      </text>
    </comment>
    <comment ref="F18" authorId="0" shapeId="0" xr:uid="{CA0E2A08-9F84-4B69-86D3-6F53659B311A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=F11</t>
        </r>
      </text>
    </comment>
    <comment ref="G18" authorId="0" shapeId="0" xr:uid="{92F10C5D-461E-411E-9FE6-49E9B52F94D2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=(E18+F18)/2</t>
        </r>
      </text>
    </comment>
    <comment ref="H18" authorId="0" shapeId="0" xr:uid="{991108EE-420B-4A3D-842F-96AD7E7156A7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=FREQUENCY(C2:C31;F18:F22)</t>
        </r>
      </text>
    </comment>
    <comment ref="E19" authorId="0" shapeId="0" xr:uid="{AF33F6AF-F218-4A47-ACF3-800DEBA6259B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=E18+$F$9</t>
        </r>
      </text>
    </comment>
    <comment ref="F19" authorId="0" shapeId="0" xr:uid="{52D6B9C1-C8A8-4CE5-806F-D00790CCF529}">
      <text>
        <r>
          <rPr>
            <b/>
            <sz val="9"/>
            <color indexed="81"/>
            <rFont val="Tahoma"/>
            <charset val="1"/>
          </rPr>
          <t>Reichel Vlastimil:</t>
        </r>
        <r>
          <rPr>
            <sz val="9"/>
            <color indexed="81"/>
            <rFont val="Tahoma"/>
            <charset val="1"/>
          </rPr>
          <t xml:space="preserve">
=F18+$F$9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Reichel</author>
  </authors>
  <commentList>
    <comment ref="E5" authorId="0" shapeId="0" xr:uid="{0CDAE694-2161-4211-B3AD-B84A0BA6013C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=SORT(UNIQUE(A2:A41))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Reichel</author>
  </authors>
  <commentList>
    <comment ref="E3" authorId="0" shapeId="0" xr:uid="{4CA9AC9C-3394-45B0-A252-0ECA950269B8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=SORT(UNIQUE(A2:A34))</t>
        </r>
      </text>
    </comment>
    <comment ref="F3" authorId="0" shapeId="0" xr:uid="{551531A1-02D1-498A-A450-6C08E3139869}">
      <text>
        <r>
          <rPr>
            <b/>
            <sz val="9"/>
            <color indexed="81"/>
            <rFont val="Tahoma"/>
            <family val="2"/>
            <charset val="238"/>
          </rPr>
          <t>Reichel:</t>
        </r>
        <r>
          <rPr>
            <sz val="9"/>
            <color indexed="81"/>
            <rFont val="Tahoma"/>
            <family val="2"/>
            <charset val="238"/>
          </rPr>
          <t xml:space="preserve">
=COUNTIF($A$2:$A$34;E3)
+protáhnout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<sst xmlns="http://schemas.openxmlformats.org/spreadsheetml/2006/main" count="102" uniqueCount="60">
  <si>
    <t>glazed</t>
  </si>
  <si>
    <t>filled</t>
  </si>
  <si>
    <t>other</t>
  </si>
  <si>
    <t>plain</t>
  </si>
  <si>
    <t>frosted</t>
  </si>
  <si>
    <t>Typ Koblihy:</t>
  </si>
  <si>
    <t>Typ koblihy</t>
  </si>
  <si>
    <t>Četnost</t>
  </si>
  <si>
    <t>Relativní četnost</t>
  </si>
  <si>
    <t>Procentní zastoupení</t>
  </si>
  <si>
    <t>Suma:</t>
  </si>
  <si>
    <t xml:space="preserve"> Arizona Diamondbacks</t>
  </si>
  <si>
    <t xml:space="preserve"> Atlanta Braves</t>
  </si>
  <si>
    <t xml:space="preserve"> Baltimore Orioles</t>
  </si>
  <si>
    <t xml:space="preserve"> Boston Red Sox</t>
  </si>
  <si>
    <t xml:space="preserve"> Chicago Cubs</t>
  </si>
  <si>
    <t xml:space="preserve"> Chicago White Sox</t>
  </si>
  <si>
    <t xml:space="preserve"> Cincinnati Reds</t>
  </si>
  <si>
    <t xml:space="preserve"> Cleveland Indians</t>
  </si>
  <si>
    <t xml:space="preserve"> Colorado Rockies</t>
  </si>
  <si>
    <t xml:space="preserve"> Detroit Tigers</t>
  </si>
  <si>
    <t xml:space="preserve"> Houston Astros</t>
  </si>
  <si>
    <t xml:space="preserve"> Kansas City Royals</t>
  </si>
  <si>
    <t xml:space="preserve"> Los Angeles Angels of Anaheim</t>
  </si>
  <si>
    <t xml:space="preserve"> Los Angeles Dodgers</t>
  </si>
  <si>
    <t xml:space="preserve"> Miami Marlins</t>
  </si>
  <si>
    <t xml:space="preserve"> Milwaukee Brewers</t>
  </si>
  <si>
    <t xml:space="preserve"> Minnesota Twins</t>
  </si>
  <si>
    <t xml:space="preserve"> New York Mets</t>
  </si>
  <si>
    <t xml:space="preserve"> New York Yankees</t>
  </si>
  <si>
    <t xml:space="preserve"> Oakland Athletics</t>
  </si>
  <si>
    <t xml:space="preserve"> Philadelphia Phillies</t>
  </si>
  <si>
    <t xml:space="preserve"> Pittsburgh Pirates</t>
  </si>
  <si>
    <t xml:space="preserve"> San Diego Padres</t>
  </si>
  <si>
    <t xml:space="preserve"> San Francisco Giants</t>
  </si>
  <si>
    <t xml:space="preserve"> Seattle Mariners</t>
  </si>
  <si>
    <t xml:space="preserve"> Tampa Bay Rays</t>
  </si>
  <si>
    <t xml:space="preserve"> Texas Rangers</t>
  </si>
  <si>
    <t xml:space="preserve"> Toronto Blue Jays</t>
  </si>
  <si>
    <t xml:space="preserve"> Washington Nationals</t>
  </si>
  <si>
    <t xml:space="preserve"> St. Louis Cardinals</t>
  </si>
  <si>
    <t>Tým</t>
  </si>
  <si>
    <t>Hodnota
v mil. $</t>
  </si>
  <si>
    <t>Min</t>
  </si>
  <si>
    <t>Max</t>
  </si>
  <si>
    <t>Rozpětí</t>
  </si>
  <si>
    <t>Počet tříd</t>
  </si>
  <si>
    <t>Šířka intervalu</t>
  </si>
  <si>
    <t>Dolní Mez</t>
  </si>
  <si>
    <t>Horní Mez</t>
  </si>
  <si>
    <t>Střed třídy</t>
  </si>
  <si>
    <t>Četnosti</t>
  </si>
  <si>
    <t>Vlastněná
vozidla</t>
  </si>
  <si>
    <t>SUMA:</t>
  </si>
  <si>
    <t>Kumulativní 
relativní četnost</t>
  </si>
  <si>
    <t>Kumulativní 
procentní zastoupení</t>
  </si>
  <si>
    <t>Volíme:</t>
  </si>
  <si>
    <t>Dolní hranice 1. třídy:</t>
  </si>
  <si>
    <t>Horní hranice 1. třídy:</t>
  </si>
  <si>
    <t>Věk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</si>
</sst>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1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9" fontId="0" fillId="0" borderId="6" xfId="1" applyFon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9" fontId="0" fillId="0" borderId="9" xfId="1" applyFont="1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wrapText="1"/>
    </xf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2" fillId="0" borderId="1" xfId="0" applyFont="1" applyBorder="1" applyAlignment="1">
      <alignment wrapText="1"/>
    </xf>
    <xf numFmtId="0" fontId="0" fillId="2" borderId="10" xfId="0" applyFill="1" applyBorder="1"/>
    <xf numFmtId="0" fontId="0" fillId="0" borderId="11" xfId="0" applyBorder="1"/>
    <xf numFmtId="9" fontId="0" fillId="0" borderId="12" xfId="1" applyFont="1" applyBorder="1"/>
    <xf numFmtId="164" fontId="0" fillId="2" borderId="0" xfId="0" applyNumberFormat="1" applyFill="1"/>
    <xf numFmtId="9" fontId="0" fillId="2" borderId="6" xfId="1" applyFont="1" applyFill="1" applyBorder="1"/>
    <xf numFmtId="164" fontId="0" fillId="2" borderId="8" xfId="0" applyNumberFormat="1" applyFill="1" applyBorder="1"/>
    <xf numFmtId="9" fontId="0" fillId="2" borderId="9" xfId="1" applyFont="1" applyFill="1" applyBorder="1"/>
    <xf numFmtId="0" fontId="0" fillId="2" borderId="4" xfId="0" applyFill="1" applyBorder="1"/>
    <xf numFmtId="0" fontId="0" fillId="0" borderId="5" xfId="0" applyBorder="1"/>
    <xf numFmtId="164" fontId="0" fillId="2" borderId="10" xfId="0" applyNumberFormat="1" applyFill="1" applyBorder="1"/>
    <xf numFmtId="9" fontId="0" fillId="2" borderId="12" xfId="1" applyFon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9" xfId="0" applyBorder="1"/>
    <xf numFmtId="0" fontId="0" fillId="2" borderId="11" xfId="0" applyFill="1" applyBorder="1"/>
    <xf numFmtId="164" fontId="0" fillId="0" borderId="11" xfId="0" applyNumberFormat="1" applyBorder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'Příklad 1'!$G$2</c:f>
              <c:strCache>
                <c:ptCount val="1"/>
                <c:pt idx="0">
                  <c:v>Procentní zastoupení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3-4BFD-A755-1F8440D436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F3-4BFD-A755-1F8440D436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F3-4BFD-A755-1F8440D436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F3-4BFD-A755-1F8440D436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F3-4BFD-A755-1F8440D436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'Příklad 1'!$D$3:$D$7</c:f>
              <c:strCache>
                <c:ptCount val="5"/>
                <c:pt idx="0">
                  <c:v>glazed</c:v>
                </c:pt>
                <c:pt idx="1">
                  <c:v>filled</c:v>
                </c:pt>
                <c:pt idx="2">
                  <c:v>frosted</c:v>
                </c:pt>
                <c:pt idx="3">
                  <c:v>plain</c:v>
                </c:pt>
                <c:pt idx="4">
                  <c:v>other</c:v>
                </c:pt>
              </c:strCache>
            </c:strRef>
          </c:cat>
          <c:val>
            <c:numRef>
              <c:f>'Příklad 1'!$G$3:$G$7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0.23333333333333334</c:v>
                </c:pt>
                <c:pt idx="2">
                  <c:v>0.16666666666666666</c:v>
                </c:pt>
                <c:pt idx="3">
                  <c:v>0.1</c:v>
                </c:pt>
                <c:pt idx="4">
                  <c:v>0.23333333333333334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7-47A8-B08C-9BE6609195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'Příklad 1'!$G$2</c:f>
              <c:strCache>
                <c:ptCount val="1"/>
                <c:pt idx="0">
                  <c:v>Procentní zastoupení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'Příklad 1'!$D$3:$D$7</c:f>
              <c:strCache>
                <c:ptCount val="5"/>
                <c:pt idx="0">
                  <c:v>glazed</c:v>
                </c:pt>
                <c:pt idx="1">
                  <c:v>filled</c:v>
                </c:pt>
                <c:pt idx="2">
                  <c:v>frosted</c:v>
                </c:pt>
                <c:pt idx="3">
                  <c:v>plain</c:v>
                </c:pt>
                <c:pt idx="4">
                  <c:v>other</c:v>
                </c:pt>
              </c:strCache>
            </c:strRef>
          </c:cat>
          <c:val>
            <c:numRef>
              <c:f>'Příklad 1'!$G$3:$G$7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0.23333333333333334</c:v>
                </c:pt>
                <c:pt idx="2">
                  <c:v>0.16666666666666666</c:v>
                </c:pt>
                <c:pt idx="3">
                  <c:v>0.1</c:v>
                </c:pt>
                <c:pt idx="4">
                  <c:v>0.23333333333333334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A-4EFF-918E-1B28A4D7FF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3173087"/>
        <c:axId val="803173567"/>
      </c:barChart>
      <c:catAx>
        <c:axId val="80317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3173567"/>
        <c:crosses val="autoZero"/>
        <c:auto val="1"/>
        <c:lblAlgn val="ctr"/>
        <c:lblOffset val="100"/>
        <c:noMultiLvlLbl val="0"/>
      </c:catAx>
      <c:valAx>
        <c:axId val="80317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3173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'Příklad 2'!$I$17</c:f>
              <c:strCache>
                <c:ptCount val="1"/>
                <c:pt idx="0">
                  <c:v>Relativní četnost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'Příklad 2'!$G$18:$G$23</c:f>
              <c:numCache>
                <c:formatCode>General</c:formatCode>
                <c:ptCount val="6"/>
                <c:pt idx="0">
                  <c:v>825.5</c:v>
                </c:pt>
                <c:pt idx="1">
                  <c:v>1275.5</c:v>
                </c:pt>
                <c:pt idx="2">
                  <c:v>1725.5</c:v>
                </c:pt>
                <c:pt idx="3">
                  <c:v>2175.5</c:v>
                </c:pt>
                <c:pt idx="4">
                  <c:v>2625.5</c:v>
                </c:pt>
                <c:pt idx="5">
                  <c:v>3075.5</c:v>
                </c:pt>
              </c:numCache>
            </c:numRef>
          </c:cat>
          <c:val>
            <c:numRef>
              <c:f>'Příklad 2'!$I$18:$I$23</c:f>
              <c:numCache>
                <c:formatCode>0.000</c:formatCode>
                <c:ptCount val="6"/>
                <c:pt idx="0">
                  <c:v>0.53333333333333333</c:v>
                </c:pt>
                <c:pt idx="1">
                  <c:v>0.3</c:v>
                </c:pt>
                <c:pt idx="2">
                  <c:v>3.3333333333333333E-2</c:v>
                </c:pt>
                <c:pt idx="3">
                  <c:v>0.1</c:v>
                </c:pt>
                <c:pt idx="4">
                  <c:v>0</c:v>
                </c:pt>
                <c:pt idx="5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D-44AB-8E74-599846D0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05458607"/>
        <c:axId val="805458127"/>
      </c:barChart>
      <c:catAx>
        <c:axId val="80545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>
            <a:outerShdw blurRad="50800" dir="5400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5458127"/>
        <c:crosses val="autoZero"/>
        <c:auto val="1"/>
        <c:lblAlgn val="ctr"/>
        <c:lblOffset val="100"/>
        <c:noMultiLvlLbl val="0"/>
      </c:catAx>
      <c:valAx>
        <c:axId val="80545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5458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'Příklad 2'!$J$17</c:f>
              <c:strCache>
                <c:ptCount val="1"/>
                <c:pt idx="0">
                  <c:v>Procentní zastoupení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alpha val="58000"/>
                </a:schemeClr>
              </a:solidFill>
            </a:ln>
            <a:effectLst/>
          </c:spPr>
          <c:invertIfNegative val="0"/>
          <c:cat>
            <c:numRef>
              <c:f>'Příklad 2'!$G$18:$G$23</c:f>
              <c:numCache>
                <c:formatCode>General</c:formatCode>
                <c:ptCount val="6"/>
                <c:pt idx="0">
                  <c:v>825.5</c:v>
                </c:pt>
                <c:pt idx="1">
                  <c:v>1275.5</c:v>
                </c:pt>
                <c:pt idx="2">
                  <c:v>1725.5</c:v>
                </c:pt>
                <c:pt idx="3">
                  <c:v>2175.5</c:v>
                </c:pt>
                <c:pt idx="4">
                  <c:v>2625.5</c:v>
                </c:pt>
                <c:pt idx="5">
                  <c:v>3075.5</c:v>
                </c:pt>
              </c:numCache>
            </c:numRef>
          </c:cat>
          <c:val>
            <c:numRef>
              <c:f>'Příklad 2'!$J$18:$J$23</c:f>
              <c:numCache>
                <c:formatCode>0%</c:formatCode>
                <c:ptCount val="6"/>
                <c:pt idx="0">
                  <c:v>0.53333333333333333</c:v>
                </c:pt>
                <c:pt idx="1">
                  <c:v>0.3</c:v>
                </c:pt>
                <c:pt idx="2">
                  <c:v>3.3333333333333333E-2</c:v>
                </c:pt>
                <c:pt idx="3">
                  <c:v>0.1</c:v>
                </c:pt>
                <c:pt idx="4">
                  <c:v>0</c:v>
                </c:pt>
                <c:pt idx="5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D-43FB-B64E-644F4387A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98474351"/>
        <c:axId val="798470511"/>
      </c:barChart>
      <c:catAx>
        <c:axId val="79847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98470511"/>
        <c:crosses val="autoZero"/>
        <c:auto val="1"/>
        <c:lblAlgn val="ctr"/>
        <c:lblOffset val="100"/>
        <c:noMultiLvlLbl val="0"/>
      </c:catAx>
      <c:valAx>
        <c:axId val="79847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9847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</a:t>
            </a:r>
            <a:r>
              <a:rPr lang="cs-CZ"/>
              <a:t>olygon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'Příklad 2'!$J$17</c:f>
              <c:strCache>
                <c:ptCount val="1"/>
                <c:pt idx="0">
                  <c:v>Procentní zastoupení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'Příklad 2'!$G$17:$G$23</c15:sqref>
                  </c15:fullRef>
                </c:ext>
              </c:extLst>
              <c:f>'Příklad 2'!$G$18:$G$23</c:f>
              <c:strCache>
                <c:ptCount val="6"/>
                <c:pt idx="0">
                  <c:v>825.5</c:v>
                </c:pt>
                <c:pt idx="1">
                  <c:v>1275.5</c:v>
                </c:pt>
                <c:pt idx="2">
                  <c:v>1725.5</c:v>
                </c:pt>
                <c:pt idx="3">
                  <c:v>2175.5</c:v>
                </c:pt>
                <c:pt idx="4">
                  <c:v>2625.5</c:v>
                </c:pt>
                <c:pt idx="5">
                  <c:v>3075.5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'Příklad 2'!$J$18:$J$23</c15:sqref>
                  </c15:fullRef>
                </c:ext>
              </c:extLst>
              <c:f>'Příklad 2'!$J$19:$J$23</c:f>
              <c:numCache>
                <c:formatCode>0%</c:formatCode>
                <c:ptCount val="5"/>
                <c:pt idx="0">
                  <c:v>0.3</c:v>
                </c:pt>
                <c:pt idx="1">
                  <c:v>3.3333333333333333E-2</c:v>
                </c:pt>
                <c:pt idx="2">
                  <c:v>0.1</c:v>
                </c:pt>
                <c:pt idx="3">
                  <c:v>0</c:v>
                </c:pt>
                <c:pt idx="4">
                  <c:v>3.3333333333333333E-2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B-422E-B01C-1DA370BBE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283695"/>
        <c:axId val="1012269295"/>
      </c:lineChart>
      <c:catAx>
        <c:axId val="101228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2269295"/>
        <c:crosses val="autoZero"/>
        <c:auto val="1"/>
        <c:lblAlgn val="ctr"/>
        <c:lblOffset val="100"/>
        <c:noMultiLvlLbl val="0"/>
      </c:catAx>
      <c:valAx>
        <c:axId val="101226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228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Vlastněná</a:t>
            </a:r>
            <a:r>
              <a:rPr lang="cs-CZ" baseline="0"/>
              <a:t> vozidla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'Příklad 3'!$E$5:$E$10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'Příklad 3'!$F$5:$F$10</c:f>
              <c:numCache>
                <c:formatCode>General</c:formatCode>
                <c:ptCount val="6"/>
                <c:pt idx="0">
                  <c:v>2</c:v>
                </c:pt>
                <c:pt idx="1">
                  <c:v>18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7-402E-BFB2-FD8B583C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468207"/>
        <c:axId val="805464847"/>
      </c:barChart>
      <c:catAx>
        <c:axId val="80546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5464847"/>
        <c:crosses val="autoZero"/>
        <c:auto val="1"/>
        <c:lblAlgn val="ctr"/>
        <c:lblOffset val="100"/>
        <c:noMultiLvlLbl val="0"/>
      </c:catAx>
      <c:valAx>
        <c:axId val="80546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5468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Bodový graf - věk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'Příklad 5'!$E$3:$E$16</c:f>
              <c:numCache>
                <c:formatCode>General</c:formatCode>
                <c:ptCount val="1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27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37</c:v>
                </c:pt>
                <c:pt idx="12">
                  <c:v>38</c:v>
                </c:pt>
                <c:pt idx="13">
                  <c:v>49</c:v>
                </c:pt>
              </c:numCache>
            </c:numRef>
          </c:xVal>
          <c:yVal>
            <c:numRef>
              <c:f>'Příklad 5'!$F$3:$F$16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F-43EC-91BD-63A16D45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194895"/>
        <c:axId val="1408203055"/>
      </c:scatterChart>
      <c:valAx>
        <c:axId val="1408194895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8203055"/>
        <c:crosses val="autoZero"/>
        <c:crossBetween val="midCat"/>
      </c:valAx>
      <c:valAx>
        <c:axId val="140820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8194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clusteredColumn" uniqueId="{D69656B7-FE24-4579-837C-BAC438FCCFB9}">
          <cx:tx>
            <cx:txData>
              <cx:f>_xlchart.v1.1</cx:f>
              <cx:v>Procentní zastoupení</cx:v>
            </cx:txData>
          </cx:tx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FE116FFD-0641-4C78-B4F1-A72EBB11B557}">
          <cx:axisId val="2"/>
        </cx:series>
      </cx:plotAreaRegion>
      <cx:axis id="0">
        <cx:catScaling gapWidth="2.19000006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263525</xdr:colOff>
      <xdr:row>9</xdr:row>
      <xdr:rowOff>19050</xdr:rowOff>
    </xdr:from>
    <xdr:to>
      <xdr:col>6</xdr:col>
      <xdr:colOff>1222375</xdr:colOff>
      <xdr:row>24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A868C48-2826-D1A5-EC23-F8EDB19FA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79375</xdr:colOff>
      <xdr:row>9</xdr:row>
      <xdr:rowOff>19050</xdr:rowOff>
    </xdr:from>
    <xdr:to>
      <xdr:col>14</xdr:col>
      <xdr:colOff>384175</xdr:colOff>
      <xdr:row>24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C48B3B3-AFF7-D00E-D0C0-5A123EA71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396874</xdr:colOff>
      <xdr:row>9</xdr:row>
      <xdr:rowOff>12700</xdr:rowOff>
    </xdr:from>
    <xdr:to>
      <xdr:col>22</xdr:col>
      <xdr:colOff>552449</xdr:colOff>
      <xdr:row>24</xdr:row>
      <xdr:rowOff>44450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67DA022F-2405-833E-071B-AC41FB3AEC9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60199" y="1765300"/>
              <a:ext cx="5032375" cy="2889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32</xdr:row>
      <xdr:rowOff>88900</xdr:rowOff>
    </xdr:from>
    <xdr:to>
      <xdr:col>10</xdr:col>
      <xdr:colOff>581025</xdr:colOff>
      <xdr:row>47</xdr:row>
      <xdr:rowOff>69850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24D497A-85DF-CAB0-4F3D-C7CFFD34F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32</xdr:row>
      <xdr:rowOff>101600</xdr:rowOff>
    </xdr:from>
    <xdr:to>
      <xdr:col>18</xdr:col>
      <xdr:colOff>333375</xdr:colOff>
      <xdr:row>47</xdr:row>
      <xdr:rowOff>82550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21C7635-9695-7013-3615-9A8A01F9D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130175</xdr:colOff>
      <xdr:row>32</xdr:row>
      <xdr:rowOff>88900</xdr:rowOff>
    </xdr:from>
    <xdr:to>
      <xdr:col>5</xdr:col>
      <xdr:colOff>200025</xdr:colOff>
      <xdr:row>47</xdr:row>
      <xdr:rowOff>69850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3E44099-D210-E369-B284-306FA1AE1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9</xdr:col>
      <xdr:colOff>285750</xdr:colOff>
      <xdr:row>26</xdr:row>
      <xdr:rowOff>165100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D486A3A-91D5-BE3E-AD2D-74FF098AC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606425</xdr:colOff>
      <xdr:row>1</xdr:row>
      <xdr:rowOff>177800</xdr:rowOff>
    </xdr:from>
    <xdr:to>
      <xdr:col>14</xdr:col>
      <xdr:colOff>301625</xdr:colOff>
      <xdr:row>16</xdr:row>
      <xdr:rowOff>158750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558F99D-89DC-0CDB-CC64-CF454084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5329-9E0B-462A-A08B-66921FE93769}">
  <dimension ref="A1:M31"/>
  <sheetViews>
    <sheetView tabSelected="1" workbookViewId="0">
      <selection activeCell="H35" sqref="H35"/>
    </sheetView>
  </sheetViews>
  <sheetFormatPr defaultRowHeight="15" x14ac:dyDescent="0.25"/>
  <cols>
    <col min="4" max="4" width="12.42578125" customWidth="1"/>
    <col min="5" max="5" width="13" customWidth="1"/>
    <col min="6" max="6" width="17.5703125" customWidth="1"/>
    <col min="7" max="7" width="19.5703125" customWidth="1"/>
    <col min="10" max="10" width="11.140625" customWidth="1"/>
    <col min="12" max="12" width="13.5703125" customWidth="1"/>
    <col min="13" max="13" width="19.140625" customWidth="1"/>
  </cols>
  <sheetData>
    <row r="1" spans="1:13" ht="15.75" thickBot="1" x14ac:dyDescent="0.3">
      <c r="A1" s="1" t="s">
        <v>5</v>
      </c>
    </row>
    <row r="2" spans="1:13" ht="15.75" thickBot="1" x14ac:dyDescent="0.3">
      <c r="A2" t="s">
        <v>0</v>
      </c>
      <c r="D2" s="4" t="s">
        <v>6</v>
      </c>
      <c r="E2" s="5" t="s">
        <v>7</v>
      </c>
      <c r="F2" s="5" t="s">
        <v>8</v>
      </c>
      <c r="G2" s="6" t="s">
        <v>9</v>
      </c>
    </row>
    <row r="3" spans="1:13" x14ac:dyDescent="0.25">
      <c r="A3" t="s">
        <v>1</v>
      </c>
      <c r="D3" s="17" t="str" cm="1">
        <f t="array" ref="D3:D7">_xlfn.UNIQUE(A2:A31)</f>
        <v>glazed</v>
      </c>
      <c r="E3" s="18">
        <f>COUNTIF($A$2:$A$31,D3)</f>
        <v>8</v>
      </c>
      <c r="F3" s="25">
        <f>E3/$E$8</f>
        <v>0.26666666666666666</v>
      </c>
      <c r="G3" s="26">
        <f>F3</f>
        <v>0.26666666666666666</v>
      </c>
      <c r="L3" s="2"/>
      <c r="M3" s="3"/>
    </row>
    <row r="4" spans="1:13" x14ac:dyDescent="0.25">
      <c r="A4" t="s">
        <v>0</v>
      </c>
      <c r="D4" s="17" t="str">
        <v>filled</v>
      </c>
      <c r="E4" s="18">
        <f t="shared" ref="E4:E6" si="0">COUNTIF($A$2:$A$31,D4)</f>
        <v>7</v>
      </c>
      <c r="F4" s="25">
        <f>E4/$E$8</f>
        <v>0.23333333333333334</v>
      </c>
      <c r="G4" s="26">
        <f t="shared" ref="G4:G7" si="1">F4</f>
        <v>0.23333333333333334</v>
      </c>
      <c r="L4" s="2"/>
      <c r="M4" s="3"/>
    </row>
    <row r="5" spans="1:13" x14ac:dyDescent="0.25">
      <c r="A5" t="s">
        <v>4</v>
      </c>
      <c r="D5" s="17" t="str">
        <v>frosted</v>
      </c>
      <c r="E5" s="18">
        <f t="shared" si="0"/>
        <v>5</v>
      </c>
      <c r="F5" s="25">
        <f>E5/$E$8</f>
        <v>0.16666666666666666</v>
      </c>
      <c r="G5" s="26">
        <f t="shared" si="1"/>
        <v>0.16666666666666666</v>
      </c>
      <c r="L5" s="2"/>
      <c r="M5" s="3"/>
    </row>
    <row r="6" spans="1:13" x14ac:dyDescent="0.25">
      <c r="A6" t="s">
        <v>4</v>
      </c>
      <c r="D6" s="17" t="str">
        <v>plain</v>
      </c>
      <c r="E6" s="18">
        <f t="shared" si="0"/>
        <v>3</v>
      </c>
      <c r="F6" s="25">
        <f>E6/$E$8</f>
        <v>0.1</v>
      </c>
      <c r="G6" s="26">
        <f t="shared" si="1"/>
        <v>0.1</v>
      </c>
      <c r="L6" s="2"/>
      <c r="M6" s="3"/>
    </row>
    <row r="7" spans="1:13" ht="15.75" thickBot="1" x14ac:dyDescent="0.3">
      <c r="A7" t="s">
        <v>1</v>
      </c>
      <c r="D7" s="19" t="str">
        <v>other</v>
      </c>
      <c r="E7" s="20">
        <f>COUNTIF($A$2:$A$31,D7)</f>
        <v>7</v>
      </c>
      <c r="F7" s="27">
        <f>E7/$E$8</f>
        <v>0.23333333333333334</v>
      </c>
      <c r="G7" s="28">
        <f t="shared" si="1"/>
        <v>0.23333333333333334</v>
      </c>
      <c r="L7" s="2"/>
      <c r="M7" s="3"/>
    </row>
    <row r="8" spans="1:13" ht="15.75" thickBot="1" x14ac:dyDescent="0.3">
      <c r="A8" t="s">
        <v>1</v>
      </c>
      <c r="D8" s="12" t="s">
        <v>10</v>
      </c>
      <c r="E8" s="29">
        <f>SUM(E3:E7)</f>
        <v>30</v>
      </c>
    </row>
    <row r="9" spans="1:13" x14ac:dyDescent="0.25">
      <c r="A9" t="s">
        <v>3</v>
      </c>
    </row>
    <row r="10" spans="1:13" x14ac:dyDescent="0.25">
      <c r="A10" t="s">
        <v>3</v>
      </c>
    </row>
    <row r="11" spans="1:13" x14ac:dyDescent="0.25">
      <c r="A11" t="s">
        <v>2</v>
      </c>
    </row>
    <row r="12" spans="1:13" x14ac:dyDescent="0.25">
      <c r="A12" t="s">
        <v>0</v>
      </c>
    </row>
    <row r="13" spans="1:13" x14ac:dyDescent="0.25">
      <c r="A13" t="s">
        <v>2</v>
      </c>
    </row>
    <row r="14" spans="1:13" x14ac:dyDescent="0.25">
      <c r="A14" t="s">
        <v>0</v>
      </c>
    </row>
    <row r="15" spans="1:13" x14ac:dyDescent="0.25">
      <c r="A15" t="s">
        <v>4</v>
      </c>
    </row>
    <row r="16" spans="1:13" x14ac:dyDescent="0.25">
      <c r="A16" t="s">
        <v>0</v>
      </c>
    </row>
    <row r="17" spans="1:1" x14ac:dyDescent="0.25">
      <c r="A17" t="s">
        <v>2</v>
      </c>
    </row>
    <row r="18" spans="1:1" x14ac:dyDescent="0.25">
      <c r="A18" t="s">
        <v>1</v>
      </c>
    </row>
    <row r="19" spans="1:1" x14ac:dyDescent="0.25">
      <c r="A19" t="s">
        <v>2</v>
      </c>
    </row>
    <row r="20" spans="1:1" x14ac:dyDescent="0.25">
      <c r="A20" t="s">
        <v>2</v>
      </c>
    </row>
    <row r="21" spans="1:1" x14ac:dyDescent="0.25">
      <c r="A21" t="s">
        <v>4</v>
      </c>
    </row>
    <row r="22" spans="1:1" x14ac:dyDescent="0.25">
      <c r="A22" t="s">
        <v>3</v>
      </c>
    </row>
    <row r="23" spans="1:1" x14ac:dyDescent="0.25">
      <c r="A23" t="s">
        <v>0</v>
      </c>
    </row>
    <row r="24" spans="1:1" x14ac:dyDescent="0.25">
      <c r="A24" t="s">
        <v>0</v>
      </c>
    </row>
    <row r="25" spans="1:1" x14ac:dyDescent="0.25">
      <c r="A25" t="s">
        <v>2</v>
      </c>
    </row>
    <row r="26" spans="1:1" x14ac:dyDescent="0.25">
      <c r="A26" t="s">
        <v>0</v>
      </c>
    </row>
    <row r="27" spans="1:1" x14ac:dyDescent="0.25">
      <c r="A27" t="s">
        <v>2</v>
      </c>
    </row>
    <row r="28" spans="1:1" x14ac:dyDescent="0.25">
      <c r="A28" t="s">
        <v>4</v>
      </c>
    </row>
    <row r="29" spans="1:1" x14ac:dyDescent="0.25">
      <c r="A29" t="s">
        <v>1</v>
      </c>
    </row>
    <row r="30" spans="1:1" x14ac:dyDescent="0.25">
      <c r="A30" t="s">
        <v>1</v>
      </c>
    </row>
    <row r="31" spans="1:1" x14ac:dyDescent="0.25">
      <c r="A31" t="s">
        <v>1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6B6E-7F67-4ED7-893B-E0D27F1AE4FE}">
  <dimension ref="A1:J31"/>
  <sheetViews>
    <sheetView zoomScale="86" workbookViewId="0">
      <selection activeCell="E29" sqref="E29"/>
    </sheetView>
  </sheetViews>
  <sheetFormatPr defaultRowHeight="15" x14ac:dyDescent="0.25"/>
  <cols>
    <col min="2" max="2" width="26.140625" bestFit="1" customWidth="1"/>
    <col min="5" max="5" width="20.140625" bestFit="1" customWidth="1"/>
    <col min="7" max="7" width="9.42578125" bestFit="1" customWidth="1"/>
    <col min="9" max="9" width="15" bestFit="1" customWidth="1"/>
    <col min="10" max="10" width="18.5703125" bestFit="1" customWidth="1"/>
  </cols>
  <sheetData>
    <row r="1" spans="1:6" ht="30" x14ac:dyDescent="0.25">
      <c r="A1" s="14"/>
      <c r="B1" s="1" t="s">
        <v>41</v>
      </c>
      <c r="C1" s="16" t="s">
        <v>42</v>
      </c>
    </row>
    <row r="2" spans="1:6" x14ac:dyDescent="0.25">
      <c r="A2" s="15">
        <v>1</v>
      </c>
      <c r="B2" t="s">
        <v>11</v>
      </c>
      <c r="C2">
        <v>840</v>
      </c>
      <c r="E2" t="s">
        <v>46</v>
      </c>
      <c r="F2" s="40">
        <v>6</v>
      </c>
    </row>
    <row r="3" spans="1:6" x14ac:dyDescent="0.25">
      <c r="A3" s="15">
        <v>2</v>
      </c>
      <c r="B3" t="s">
        <v>12</v>
      </c>
      <c r="C3">
        <v>1150</v>
      </c>
      <c r="E3" t="s">
        <v>43</v>
      </c>
      <c r="F3" s="18">
        <f>MIN(C2:C31)</f>
        <v>605</v>
      </c>
    </row>
    <row r="4" spans="1:6" x14ac:dyDescent="0.25">
      <c r="A4" s="15">
        <v>3</v>
      </c>
      <c r="B4" t="s">
        <v>13</v>
      </c>
      <c r="C4">
        <v>1000</v>
      </c>
      <c r="E4" t="s">
        <v>44</v>
      </c>
      <c r="F4" s="18">
        <f>MAX(C2:C31)</f>
        <v>3200</v>
      </c>
    </row>
    <row r="5" spans="1:6" x14ac:dyDescent="0.25">
      <c r="A5" s="15">
        <v>4</v>
      </c>
      <c r="B5" t="s">
        <v>14</v>
      </c>
      <c r="C5">
        <v>2100</v>
      </c>
      <c r="E5" t="s">
        <v>45</v>
      </c>
      <c r="F5">
        <f>F4-F3</f>
        <v>2595</v>
      </c>
    </row>
    <row r="6" spans="1:6" x14ac:dyDescent="0.25">
      <c r="A6" s="15">
        <v>5</v>
      </c>
      <c r="B6" t="s">
        <v>15</v>
      </c>
      <c r="C6">
        <v>1800</v>
      </c>
      <c r="E6" t="s">
        <v>47</v>
      </c>
      <c r="F6">
        <f>F5/F2</f>
        <v>432.5</v>
      </c>
    </row>
    <row r="7" spans="1:6" x14ac:dyDescent="0.25">
      <c r="A7" s="15">
        <v>6</v>
      </c>
      <c r="B7" t="s">
        <v>16</v>
      </c>
      <c r="C7">
        <v>975</v>
      </c>
    </row>
    <row r="8" spans="1:6" x14ac:dyDescent="0.25">
      <c r="A8" s="15">
        <v>7</v>
      </c>
      <c r="B8" t="s">
        <v>17</v>
      </c>
      <c r="C8">
        <v>885</v>
      </c>
      <c r="F8" s="1" t="s">
        <v>56</v>
      </c>
    </row>
    <row r="9" spans="1:6" x14ac:dyDescent="0.25">
      <c r="A9" s="15">
        <v>8</v>
      </c>
      <c r="B9" t="s">
        <v>18</v>
      </c>
      <c r="C9">
        <v>825</v>
      </c>
      <c r="E9" t="s">
        <v>47</v>
      </c>
      <c r="F9" s="18">
        <v>450</v>
      </c>
    </row>
    <row r="10" spans="1:6" x14ac:dyDescent="0.25">
      <c r="A10" s="15">
        <v>9</v>
      </c>
      <c r="B10" t="s">
        <v>19</v>
      </c>
      <c r="C10">
        <v>855</v>
      </c>
      <c r="E10" t="s">
        <v>57</v>
      </c>
      <c r="F10" s="18">
        <v>601</v>
      </c>
    </row>
    <row r="11" spans="1:6" x14ac:dyDescent="0.25">
      <c r="A11" s="15">
        <v>10</v>
      </c>
      <c r="B11" t="s">
        <v>20</v>
      </c>
      <c r="C11">
        <v>1125</v>
      </c>
      <c r="E11" t="s">
        <v>58</v>
      </c>
      <c r="F11" s="18">
        <v>1050</v>
      </c>
    </row>
    <row r="12" spans="1:6" x14ac:dyDescent="0.25">
      <c r="A12" s="15">
        <v>11</v>
      </c>
      <c r="B12" t="s">
        <v>21</v>
      </c>
      <c r="C12">
        <v>800</v>
      </c>
    </row>
    <row r="13" spans="1:6" x14ac:dyDescent="0.25">
      <c r="A13" s="15">
        <v>12</v>
      </c>
      <c r="B13" t="s">
        <v>22</v>
      </c>
      <c r="C13">
        <v>700</v>
      </c>
    </row>
    <row r="14" spans="1:6" x14ac:dyDescent="0.25">
      <c r="A14" s="15">
        <v>13</v>
      </c>
      <c r="B14" t="s">
        <v>23</v>
      </c>
      <c r="C14">
        <v>1300</v>
      </c>
    </row>
    <row r="15" spans="1:6" x14ac:dyDescent="0.25">
      <c r="A15" s="15">
        <v>14</v>
      </c>
      <c r="B15" t="s">
        <v>24</v>
      </c>
      <c r="C15">
        <v>2400</v>
      </c>
    </row>
    <row r="16" spans="1:6" ht="15.75" thickBot="1" x14ac:dyDescent="0.3">
      <c r="A16" s="15">
        <v>15</v>
      </c>
      <c r="B16" t="s">
        <v>25</v>
      </c>
      <c r="C16">
        <v>650</v>
      </c>
    </row>
    <row r="17" spans="1:10" ht="15.75" thickBot="1" x14ac:dyDescent="0.3">
      <c r="A17" s="15">
        <v>16</v>
      </c>
      <c r="B17" t="s">
        <v>26</v>
      </c>
      <c r="C17">
        <v>875</v>
      </c>
      <c r="E17" s="4" t="s">
        <v>48</v>
      </c>
      <c r="F17" s="5" t="s">
        <v>49</v>
      </c>
      <c r="G17" s="5" t="s">
        <v>50</v>
      </c>
      <c r="H17" s="5" t="s">
        <v>51</v>
      </c>
      <c r="I17" s="5" t="s">
        <v>8</v>
      </c>
      <c r="J17" s="6" t="s">
        <v>9</v>
      </c>
    </row>
    <row r="18" spans="1:10" x14ac:dyDescent="0.25">
      <c r="A18" s="15">
        <v>17</v>
      </c>
      <c r="B18" t="s">
        <v>27</v>
      </c>
      <c r="C18">
        <v>895</v>
      </c>
      <c r="E18" s="22">
        <f>F10</f>
        <v>601</v>
      </c>
      <c r="F18" s="38">
        <f>F11</f>
        <v>1050</v>
      </c>
      <c r="G18" s="38">
        <f>(E18+F18)/2</f>
        <v>825.5</v>
      </c>
      <c r="H18" s="38" cm="1">
        <f t="array" ref="H18:H23">FREQUENCY(C2:C31,F18:F22)</f>
        <v>16</v>
      </c>
      <c r="I18" s="39">
        <f t="shared" ref="I18:I23" si="0">H18/$H$24</f>
        <v>0.53333333333333333</v>
      </c>
      <c r="J18" s="24">
        <f>I18</f>
        <v>0.53333333333333333</v>
      </c>
    </row>
    <row r="19" spans="1:10" x14ac:dyDescent="0.25">
      <c r="A19" s="15">
        <v>18</v>
      </c>
      <c r="B19" t="s">
        <v>28</v>
      </c>
      <c r="C19">
        <v>1350</v>
      </c>
      <c r="E19" s="17">
        <f>E18+$F$9</f>
        <v>1051</v>
      </c>
      <c r="F19" s="18">
        <f>F18+$F$9</f>
        <v>1500</v>
      </c>
      <c r="G19" s="18">
        <f t="shared" ref="G19:G23" si="1">(E19+F19)/2</f>
        <v>1275.5</v>
      </c>
      <c r="H19" s="18">
        <v>9</v>
      </c>
      <c r="I19" s="2">
        <f t="shared" si="0"/>
        <v>0.3</v>
      </c>
      <c r="J19" s="7">
        <f t="shared" ref="J19:J23" si="2">I19</f>
        <v>0.3</v>
      </c>
    </row>
    <row r="20" spans="1:10" x14ac:dyDescent="0.25">
      <c r="A20" s="15">
        <v>19</v>
      </c>
      <c r="B20" t="s">
        <v>29</v>
      </c>
      <c r="C20">
        <v>3200</v>
      </c>
      <c r="E20" s="17">
        <f t="shared" ref="E20:E23" si="3">E19+$F$9</f>
        <v>1501</v>
      </c>
      <c r="F20" s="18">
        <f t="shared" ref="F20:F23" si="4">F19+$F$9</f>
        <v>1950</v>
      </c>
      <c r="G20" s="18">
        <f t="shared" si="1"/>
        <v>1725.5</v>
      </c>
      <c r="H20" s="18">
        <v>1</v>
      </c>
      <c r="I20" s="2">
        <f t="shared" si="0"/>
        <v>3.3333333333333333E-2</v>
      </c>
      <c r="J20" s="7">
        <f t="shared" si="2"/>
        <v>3.3333333333333333E-2</v>
      </c>
    </row>
    <row r="21" spans="1:10" x14ac:dyDescent="0.25">
      <c r="A21" s="15">
        <v>20</v>
      </c>
      <c r="B21" t="s">
        <v>30</v>
      </c>
      <c r="C21">
        <v>725</v>
      </c>
      <c r="E21" s="17">
        <f t="shared" si="3"/>
        <v>1951</v>
      </c>
      <c r="F21" s="18">
        <f t="shared" si="4"/>
        <v>2400</v>
      </c>
      <c r="G21" s="18">
        <f t="shared" si="1"/>
        <v>2175.5</v>
      </c>
      <c r="H21" s="18">
        <v>3</v>
      </c>
      <c r="I21" s="2">
        <f t="shared" si="0"/>
        <v>0.1</v>
      </c>
      <c r="J21" s="7">
        <f t="shared" si="2"/>
        <v>0.1</v>
      </c>
    </row>
    <row r="22" spans="1:10" x14ac:dyDescent="0.25">
      <c r="A22" s="15">
        <v>21</v>
      </c>
      <c r="B22" t="s">
        <v>31</v>
      </c>
      <c r="C22">
        <v>1250</v>
      </c>
      <c r="E22" s="17">
        <f t="shared" si="3"/>
        <v>2401</v>
      </c>
      <c r="F22" s="18">
        <f t="shared" si="4"/>
        <v>2850</v>
      </c>
      <c r="G22" s="18">
        <f t="shared" si="1"/>
        <v>2625.5</v>
      </c>
      <c r="H22" s="18">
        <v>0</v>
      </c>
      <c r="I22" s="2">
        <f t="shared" si="0"/>
        <v>0</v>
      </c>
      <c r="J22" s="7">
        <f t="shared" si="2"/>
        <v>0</v>
      </c>
    </row>
    <row r="23" spans="1:10" ht="15.75" thickBot="1" x14ac:dyDescent="0.3">
      <c r="A23" s="15">
        <v>22</v>
      </c>
      <c r="B23" t="s">
        <v>32</v>
      </c>
      <c r="C23">
        <v>900</v>
      </c>
      <c r="E23" s="19">
        <f t="shared" si="3"/>
        <v>2851</v>
      </c>
      <c r="F23" s="20">
        <f t="shared" si="4"/>
        <v>3300</v>
      </c>
      <c r="G23" s="20">
        <f t="shared" si="1"/>
        <v>3075.5</v>
      </c>
      <c r="H23" s="20">
        <v>1</v>
      </c>
      <c r="I23" s="10">
        <f t="shared" si="0"/>
        <v>3.3333333333333333E-2</v>
      </c>
      <c r="J23" s="11">
        <f t="shared" si="2"/>
        <v>3.3333333333333333E-2</v>
      </c>
    </row>
    <row r="24" spans="1:10" ht="15.75" thickBot="1" x14ac:dyDescent="0.3">
      <c r="A24" s="15">
        <v>23</v>
      </c>
      <c r="B24" t="s">
        <v>33</v>
      </c>
      <c r="C24">
        <v>890</v>
      </c>
      <c r="G24" s="8" t="s">
        <v>10</v>
      </c>
      <c r="H24" s="37">
        <f>SUM(_xlfn.ANCHORARRAY(H18))</f>
        <v>30</v>
      </c>
    </row>
    <row r="25" spans="1:10" x14ac:dyDescent="0.25">
      <c r="A25" s="15">
        <v>24</v>
      </c>
      <c r="B25" t="s">
        <v>34</v>
      </c>
      <c r="C25">
        <v>2000</v>
      </c>
    </row>
    <row r="26" spans="1:10" x14ac:dyDescent="0.25">
      <c r="A26" s="15">
        <v>25</v>
      </c>
      <c r="B26" t="s">
        <v>35</v>
      </c>
      <c r="C26">
        <v>1100</v>
      </c>
    </row>
    <row r="27" spans="1:10" x14ac:dyDescent="0.25">
      <c r="A27" s="15">
        <v>26</v>
      </c>
      <c r="B27" t="s">
        <v>40</v>
      </c>
      <c r="C27">
        <v>1400</v>
      </c>
    </row>
    <row r="28" spans="1:10" x14ac:dyDescent="0.25">
      <c r="A28" s="15">
        <v>27</v>
      </c>
      <c r="B28" t="s">
        <v>36</v>
      </c>
      <c r="C28">
        <v>605</v>
      </c>
    </row>
    <row r="29" spans="1:10" x14ac:dyDescent="0.25">
      <c r="A29" s="15">
        <v>28</v>
      </c>
      <c r="B29" t="s">
        <v>37</v>
      </c>
      <c r="C29">
        <v>1220</v>
      </c>
    </row>
    <row r="30" spans="1:10" x14ac:dyDescent="0.25">
      <c r="A30" s="15">
        <v>29</v>
      </c>
      <c r="B30" t="s">
        <v>38</v>
      </c>
      <c r="C30">
        <v>870</v>
      </c>
    </row>
    <row r="31" spans="1:10" x14ac:dyDescent="0.25">
      <c r="A31" s="15">
        <v>30</v>
      </c>
      <c r="B31" t="s">
        <v>39</v>
      </c>
      <c r="C31">
        <v>1280</v>
      </c>
    </row>
  </sheetData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676D-837B-4267-A7A2-3338B301AD3B}">
  <dimension ref="A1:H41"/>
  <sheetViews>
    <sheetView workbookViewId="0">
      <selection activeCell="M9" sqref="M9"/>
    </sheetView>
  </sheetViews>
  <sheetFormatPr defaultRowHeight="15" x14ac:dyDescent="0.25"/>
  <cols>
    <col min="1" max="1" width="11.140625" customWidth="1"/>
    <col min="5" max="5" width="10.28515625" bestFit="1" customWidth="1"/>
    <col min="7" max="7" width="15" bestFit="1" customWidth="1"/>
    <col min="8" max="8" width="18.5703125" bestFit="1" customWidth="1"/>
  </cols>
  <sheetData>
    <row r="1" spans="1:8" ht="30" x14ac:dyDescent="0.25">
      <c r="A1" s="16" t="s">
        <v>52</v>
      </c>
    </row>
    <row r="2" spans="1:8" x14ac:dyDescent="0.25">
      <c r="A2">
        <v>5</v>
      </c>
    </row>
    <row r="3" spans="1:8" ht="15.75" thickBot="1" x14ac:dyDescent="0.3">
      <c r="A3">
        <v>1</v>
      </c>
    </row>
    <row r="4" spans="1:8" ht="30.75" thickBot="1" x14ac:dyDescent="0.3">
      <c r="A4">
        <v>1</v>
      </c>
      <c r="E4" s="21" t="s">
        <v>52</v>
      </c>
      <c r="F4" s="5" t="s">
        <v>7</v>
      </c>
      <c r="G4" s="5" t="s">
        <v>8</v>
      </c>
      <c r="H4" s="6" t="s">
        <v>9</v>
      </c>
    </row>
    <row r="5" spans="1:8" x14ac:dyDescent="0.25">
      <c r="A5">
        <v>2</v>
      </c>
      <c r="E5" s="22" cm="1">
        <f t="array" ref="E5:E10">_xlfn._xlws.SORT(_xlfn.UNIQUE(A2:A41))</f>
        <v>0</v>
      </c>
      <c r="F5" s="23">
        <f>COUNTIF($A$2:$A$41,E5)</f>
        <v>2</v>
      </c>
      <c r="G5" s="23">
        <f>F5/$F$11</f>
        <v>0.05</v>
      </c>
      <c r="H5" s="24">
        <f>G5</f>
        <v>0.05</v>
      </c>
    </row>
    <row r="6" spans="1:8" x14ac:dyDescent="0.25">
      <c r="A6">
        <v>0</v>
      </c>
      <c r="E6" s="17">
        <v>1</v>
      </c>
      <c r="F6">
        <f t="shared" ref="F6:F10" si="0">COUNTIF($A$2:$A$41,E6)</f>
        <v>18</v>
      </c>
      <c r="G6">
        <f t="shared" ref="G6:G10" si="1">F6/$F$11</f>
        <v>0.45</v>
      </c>
      <c r="H6" s="7">
        <f t="shared" ref="H6:H10" si="2">G6</f>
        <v>0.45</v>
      </c>
    </row>
    <row r="7" spans="1:8" x14ac:dyDescent="0.25">
      <c r="A7">
        <v>1</v>
      </c>
      <c r="E7" s="17">
        <v>2</v>
      </c>
      <c r="F7">
        <f t="shared" si="0"/>
        <v>10</v>
      </c>
      <c r="G7">
        <f t="shared" si="1"/>
        <v>0.25</v>
      </c>
      <c r="H7" s="7">
        <f t="shared" si="2"/>
        <v>0.25</v>
      </c>
    </row>
    <row r="8" spans="1:8" x14ac:dyDescent="0.25">
      <c r="A8">
        <v>1</v>
      </c>
      <c r="E8" s="17">
        <v>3</v>
      </c>
      <c r="F8">
        <f t="shared" si="0"/>
        <v>5</v>
      </c>
      <c r="G8">
        <f t="shared" si="1"/>
        <v>0.125</v>
      </c>
      <c r="H8" s="7">
        <f t="shared" si="2"/>
        <v>0.125</v>
      </c>
    </row>
    <row r="9" spans="1:8" x14ac:dyDescent="0.25">
      <c r="A9">
        <v>2</v>
      </c>
      <c r="E9" s="17">
        <v>4</v>
      </c>
      <c r="F9">
        <f t="shared" si="0"/>
        <v>3</v>
      </c>
      <c r="G9">
        <f t="shared" si="1"/>
        <v>7.4999999999999997E-2</v>
      </c>
      <c r="H9" s="7">
        <f t="shared" si="2"/>
        <v>7.4999999999999997E-2</v>
      </c>
    </row>
    <row r="10" spans="1:8" ht="15.75" thickBot="1" x14ac:dyDescent="0.3">
      <c r="A10">
        <v>1</v>
      </c>
      <c r="E10" s="19">
        <v>5</v>
      </c>
      <c r="F10" s="9">
        <f t="shared" si="0"/>
        <v>2</v>
      </c>
      <c r="G10" s="9">
        <f t="shared" si="1"/>
        <v>0.05</v>
      </c>
      <c r="H10" s="11">
        <f t="shared" si="2"/>
        <v>0.05</v>
      </c>
    </row>
    <row r="11" spans="1:8" ht="15.75" thickBot="1" x14ac:dyDescent="0.3">
      <c r="A11">
        <v>1</v>
      </c>
      <c r="E11" s="12" t="s">
        <v>53</v>
      </c>
      <c r="F11" s="13">
        <f>SUM(F5:F10)</f>
        <v>40</v>
      </c>
    </row>
    <row r="12" spans="1:8" x14ac:dyDescent="0.25">
      <c r="A12">
        <v>1</v>
      </c>
    </row>
    <row r="13" spans="1:8" x14ac:dyDescent="0.25">
      <c r="A13">
        <v>3</v>
      </c>
    </row>
    <row r="14" spans="1:8" x14ac:dyDescent="0.25">
      <c r="A14">
        <v>3</v>
      </c>
    </row>
    <row r="15" spans="1:8" x14ac:dyDescent="0.25">
      <c r="A15">
        <v>0</v>
      </c>
    </row>
    <row r="16" spans="1:8" x14ac:dyDescent="0.25">
      <c r="A16">
        <v>2</v>
      </c>
    </row>
    <row r="17" spans="1:1" x14ac:dyDescent="0.25">
      <c r="A17">
        <v>5</v>
      </c>
    </row>
    <row r="18" spans="1:1" x14ac:dyDescent="0.25">
      <c r="A18">
        <v>1</v>
      </c>
    </row>
    <row r="19" spans="1:1" x14ac:dyDescent="0.25">
      <c r="A19">
        <v>2</v>
      </c>
    </row>
    <row r="20" spans="1:1" x14ac:dyDescent="0.25">
      <c r="A20">
        <v>3</v>
      </c>
    </row>
    <row r="21" spans="1:1" x14ac:dyDescent="0.25">
      <c r="A21">
        <v>4</v>
      </c>
    </row>
    <row r="22" spans="1:1" x14ac:dyDescent="0.25">
      <c r="A22">
        <v>2</v>
      </c>
    </row>
    <row r="23" spans="1:1" x14ac:dyDescent="0.25">
      <c r="A23">
        <v>1</v>
      </c>
    </row>
    <row r="24" spans="1:1" x14ac:dyDescent="0.25">
      <c r="A24">
        <v>2</v>
      </c>
    </row>
    <row r="25" spans="1:1" x14ac:dyDescent="0.25">
      <c r="A25">
        <v>2</v>
      </c>
    </row>
    <row r="26" spans="1:1" x14ac:dyDescent="0.25">
      <c r="A26">
        <v>1</v>
      </c>
    </row>
    <row r="27" spans="1:1" x14ac:dyDescent="0.25">
      <c r="A27">
        <v>2</v>
      </c>
    </row>
    <row r="28" spans="1:1" x14ac:dyDescent="0.25">
      <c r="A28">
        <v>1</v>
      </c>
    </row>
    <row r="29" spans="1:1" x14ac:dyDescent="0.25">
      <c r="A29">
        <v>1</v>
      </c>
    </row>
    <row r="30" spans="1:1" x14ac:dyDescent="0.25">
      <c r="A30">
        <v>1</v>
      </c>
    </row>
    <row r="31" spans="1:1" x14ac:dyDescent="0.25">
      <c r="A31">
        <v>1</v>
      </c>
    </row>
    <row r="32" spans="1:1" x14ac:dyDescent="0.25">
      <c r="A32">
        <v>4</v>
      </c>
    </row>
    <row r="33" spans="1:1" x14ac:dyDescent="0.25">
      <c r="A33">
        <v>2</v>
      </c>
    </row>
    <row r="34" spans="1:1" x14ac:dyDescent="0.25">
      <c r="A34">
        <v>1</v>
      </c>
    </row>
    <row r="35" spans="1:1" x14ac:dyDescent="0.25">
      <c r="A35">
        <v>1</v>
      </c>
    </row>
    <row r="36" spans="1:1" x14ac:dyDescent="0.25">
      <c r="A36">
        <v>2</v>
      </c>
    </row>
    <row r="37" spans="1:1" x14ac:dyDescent="0.25">
      <c r="A37">
        <v>1</v>
      </c>
    </row>
    <row r="38" spans="1:1" x14ac:dyDescent="0.25">
      <c r="A38">
        <v>4</v>
      </c>
    </row>
    <row r="39" spans="1:1" x14ac:dyDescent="0.25">
      <c r="A39">
        <v>1</v>
      </c>
    </row>
    <row r="40" spans="1:1" x14ac:dyDescent="0.25">
      <c r="A40">
        <v>3</v>
      </c>
    </row>
    <row r="41" spans="1:1" x14ac:dyDescent="0.25">
      <c r="A41">
        <v>3</v>
      </c>
    </row>
  </sheetData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FC12-D46A-4E04-9589-F424FE7A1D9F}">
  <dimension ref="B2:I10"/>
  <sheetViews>
    <sheetView workbookViewId="0">
      <selection activeCell="I16" sqref="I16"/>
    </sheetView>
  </sheetViews>
  <sheetFormatPr defaultRowHeight="15" x14ac:dyDescent="0.25"/>
  <cols>
    <col min="3" max="3" width="9" bestFit="1" customWidth="1"/>
    <col min="4" max="4" width="9.42578125" bestFit="1" customWidth="1"/>
    <col min="5" max="5" width="7.85546875" bestFit="1" customWidth="1"/>
    <col min="6" max="6" width="15" bestFit="1" customWidth="1"/>
    <col min="7" max="7" width="18.5703125" bestFit="1" customWidth="1"/>
    <col min="8" max="8" width="14.42578125" bestFit="1" customWidth="1"/>
    <col min="9" max="9" width="18.5703125" bestFit="1" customWidth="1"/>
  </cols>
  <sheetData>
    <row r="2" spans="2:9" ht="15.75" thickBot="1" x14ac:dyDescent="0.3"/>
    <row r="3" spans="2:9" ht="45.75" thickBot="1" x14ac:dyDescent="0.3">
      <c r="B3" s="4" t="s">
        <v>48</v>
      </c>
      <c r="C3" s="5" t="s">
        <v>49</v>
      </c>
      <c r="D3" s="5" t="s">
        <v>50</v>
      </c>
      <c r="E3" s="5" t="s">
        <v>51</v>
      </c>
      <c r="F3" s="5" t="s">
        <v>8</v>
      </c>
      <c r="G3" s="6" t="s">
        <v>9</v>
      </c>
      <c r="H3" s="35" t="s">
        <v>54</v>
      </c>
      <c r="I3" s="36" t="s">
        <v>55</v>
      </c>
    </row>
    <row r="4" spans="2:9" x14ac:dyDescent="0.25">
      <c r="B4" s="30">
        <v>601</v>
      </c>
      <c r="C4">
        <v>1050</v>
      </c>
      <c r="D4">
        <v>825.5</v>
      </c>
      <c r="E4">
        <v>16</v>
      </c>
      <c r="F4" s="2">
        <v>0.53333333333333333</v>
      </c>
      <c r="G4" s="7">
        <v>0.53333333333333333</v>
      </c>
      <c r="H4" s="31">
        <f>F4</f>
        <v>0.53333333333333333</v>
      </c>
      <c r="I4" s="32">
        <f>G4</f>
        <v>0.53333333333333333</v>
      </c>
    </row>
    <row r="5" spans="2:9" x14ac:dyDescent="0.25">
      <c r="B5" s="30">
        <v>1051</v>
      </c>
      <c r="C5">
        <v>1500</v>
      </c>
      <c r="D5">
        <v>1275.5</v>
      </c>
      <c r="E5">
        <v>9</v>
      </c>
      <c r="F5" s="2">
        <v>0.3</v>
      </c>
      <c r="G5" s="7">
        <v>0.3</v>
      </c>
      <c r="H5" s="33">
        <f>H4+F5</f>
        <v>0.83333333333333326</v>
      </c>
      <c r="I5" s="26">
        <f>I4+G5</f>
        <v>0.83333333333333326</v>
      </c>
    </row>
    <row r="6" spans="2:9" x14ac:dyDescent="0.25">
      <c r="B6" s="30">
        <v>1501</v>
      </c>
      <c r="C6">
        <v>1950</v>
      </c>
      <c r="D6">
        <v>1725.5</v>
      </c>
      <c r="E6">
        <v>1</v>
      </c>
      <c r="F6" s="2">
        <v>3.3333333333333333E-2</v>
      </c>
      <c r="G6" s="7">
        <v>3.3333333333333333E-2</v>
      </c>
      <c r="H6" s="33">
        <f t="shared" ref="H6:H9" si="0">H5+F6</f>
        <v>0.86666666666666659</v>
      </c>
      <c r="I6" s="26">
        <f t="shared" ref="I6:I8" si="1">I5+G6</f>
        <v>0.86666666666666659</v>
      </c>
    </row>
    <row r="7" spans="2:9" x14ac:dyDescent="0.25">
      <c r="B7" s="30">
        <v>1951</v>
      </c>
      <c r="C7">
        <v>2400</v>
      </c>
      <c r="D7">
        <v>2175.5</v>
      </c>
      <c r="E7">
        <v>3</v>
      </c>
      <c r="F7" s="2">
        <v>0.1</v>
      </c>
      <c r="G7" s="7">
        <v>0.1</v>
      </c>
      <c r="H7" s="33">
        <f t="shared" si="0"/>
        <v>0.96666666666666656</v>
      </c>
      <c r="I7" s="26">
        <f t="shared" si="1"/>
        <v>0.96666666666666656</v>
      </c>
    </row>
    <row r="8" spans="2:9" x14ac:dyDescent="0.25">
      <c r="B8" s="30">
        <v>2401</v>
      </c>
      <c r="C8">
        <v>2850</v>
      </c>
      <c r="D8">
        <v>2625.5</v>
      </c>
      <c r="E8">
        <v>0</v>
      </c>
      <c r="F8" s="2">
        <v>0</v>
      </c>
      <c r="G8" s="7">
        <v>0</v>
      </c>
      <c r="H8" s="33">
        <f t="shared" si="0"/>
        <v>0.96666666666666656</v>
      </c>
      <c r="I8" s="26">
        <f t="shared" si="1"/>
        <v>0.96666666666666656</v>
      </c>
    </row>
    <row r="9" spans="2:9" ht="15.75" thickBot="1" x14ac:dyDescent="0.3">
      <c r="B9" s="8">
        <v>2851</v>
      </c>
      <c r="C9" s="9">
        <v>3300</v>
      </c>
      <c r="D9" s="9">
        <v>3075.5</v>
      </c>
      <c r="E9" s="9">
        <v>1</v>
      </c>
      <c r="F9" s="10">
        <v>3.3333333333333333E-2</v>
      </c>
      <c r="G9" s="11">
        <v>3.3333333333333333E-2</v>
      </c>
      <c r="H9" s="34">
        <f t="shared" si="0"/>
        <v>0.99999999999999989</v>
      </c>
      <c r="I9" s="28">
        <f>I8+G9</f>
        <v>0.99999999999999989</v>
      </c>
    </row>
    <row r="10" spans="2:9" ht="15.75" thickBot="1" x14ac:dyDescent="0.3">
      <c r="D10" s="12" t="s">
        <v>10</v>
      </c>
      <c r="E10" s="13">
        <v>30</v>
      </c>
      <c r="H10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4520-7021-4D95-8594-47958052BB30}">
  <dimension ref="A1:F34"/>
  <sheetViews>
    <sheetView workbookViewId="0">
      <selection activeCell="L26" sqref="L26"/>
    </sheetView>
  </sheetViews>
  <sheetFormatPr defaultRowHeight="15" x14ac:dyDescent="0.25"/>
  <sheetData>
    <row r="1" spans="1:6" x14ac:dyDescent="0.25">
      <c r="A1" s="1" t="s">
        <v>59</v>
      </c>
    </row>
    <row r="2" spans="1:6" x14ac:dyDescent="0.25">
      <c r="A2">
        <v>34</v>
      </c>
      <c r="E2" s="1" t="s">
        <v>59</v>
      </c>
      <c r="F2" s="1" t="s">
        <v>7</v>
      </c>
    </row>
    <row r="3" spans="1:6" x14ac:dyDescent="0.25">
      <c r="A3">
        <v>21</v>
      </c>
      <c r="E3" s="18" cm="1">
        <f t="array" ref="E3:E16">_xlfn._xlws.SORT(_xlfn.UNIQUE(A2:A34))</f>
        <v>19</v>
      </c>
      <c r="F3" s="18">
        <f>COUNTIF($A$2:$A$34,E3)</f>
        <v>2</v>
      </c>
    </row>
    <row r="4" spans="1:6" x14ac:dyDescent="0.25">
      <c r="A4">
        <v>49</v>
      </c>
      <c r="E4" s="18">
        <v>20</v>
      </c>
      <c r="F4" s="18">
        <f t="shared" ref="F4:F16" si="0">COUNTIF($A$2:$A$34,E4)</f>
        <v>3</v>
      </c>
    </row>
    <row r="5" spans="1:6" x14ac:dyDescent="0.25">
      <c r="A5">
        <v>37</v>
      </c>
      <c r="E5" s="18">
        <v>21</v>
      </c>
      <c r="F5" s="18">
        <f t="shared" si="0"/>
        <v>5</v>
      </c>
    </row>
    <row r="6" spans="1:6" x14ac:dyDescent="0.25">
      <c r="A6">
        <v>23</v>
      </c>
      <c r="E6" s="18">
        <v>22</v>
      </c>
      <c r="F6" s="18">
        <f t="shared" si="0"/>
        <v>3</v>
      </c>
    </row>
    <row r="7" spans="1:6" x14ac:dyDescent="0.25">
      <c r="A7">
        <v>22</v>
      </c>
      <c r="E7" s="18">
        <v>23</v>
      </c>
      <c r="F7" s="18">
        <f t="shared" si="0"/>
        <v>4</v>
      </c>
    </row>
    <row r="8" spans="1:6" x14ac:dyDescent="0.25">
      <c r="A8">
        <v>33</v>
      </c>
      <c r="E8" s="18">
        <v>24</v>
      </c>
      <c r="F8" s="18">
        <f t="shared" si="0"/>
        <v>1</v>
      </c>
    </row>
    <row r="9" spans="1:6" x14ac:dyDescent="0.25">
      <c r="A9">
        <v>23</v>
      </c>
      <c r="E9" s="18">
        <v>27</v>
      </c>
      <c r="F9" s="18">
        <f t="shared" si="0"/>
        <v>2</v>
      </c>
    </row>
    <row r="10" spans="1:6" x14ac:dyDescent="0.25">
      <c r="A10">
        <v>21</v>
      </c>
      <c r="E10" s="18">
        <v>31</v>
      </c>
      <c r="F10" s="18">
        <f t="shared" si="0"/>
        <v>3</v>
      </c>
    </row>
    <row r="11" spans="1:6" x14ac:dyDescent="0.25">
      <c r="A11">
        <v>20</v>
      </c>
      <c r="E11" s="18">
        <v>32</v>
      </c>
      <c r="F11" s="18">
        <f t="shared" si="0"/>
        <v>1</v>
      </c>
    </row>
    <row r="12" spans="1:6" x14ac:dyDescent="0.25">
      <c r="A12">
        <v>19</v>
      </c>
      <c r="E12" s="18">
        <v>33</v>
      </c>
      <c r="F12" s="18">
        <f t="shared" si="0"/>
        <v>4</v>
      </c>
    </row>
    <row r="13" spans="1:6" x14ac:dyDescent="0.25">
      <c r="A13">
        <v>33</v>
      </c>
      <c r="E13" s="18">
        <v>34</v>
      </c>
      <c r="F13" s="18">
        <f t="shared" si="0"/>
        <v>2</v>
      </c>
    </row>
    <row r="14" spans="1:6" x14ac:dyDescent="0.25">
      <c r="A14">
        <v>23</v>
      </c>
      <c r="E14" s="18">
        <v>37</v>
      </c>
      <c r="F14" s="18">
        <f t="shared" si="0"/>
        <v>1</v>
      </c>
    </row>
    <row r="15" spans="1:6" x14ac:dyDescent="0.25">
      <c r="A15">
        <v>38</v>
      </c>
      <c r="E15" s="18">
        <v>38</v>
      </c>
      <c r="F15" s="18">
        <f t="shared" si="0"/>
        <v>1</v>
      </c>
    </row>
    <row r="16" spans="1:6" x14ac:dyDescent="0.25">
      <c r="A16">
        <v>32</v>
      </c>
      <c r="E16" s="18">
        <v>49</v>
      </c>
      <c r="F16" s="18">
        <f t="shared" si="0"/>
        <v>1</v>
      </c>
    </row>
    <row r="17" spans="1:1" x14ac:dyDescent="0.25">
      <c r="A17">
        <v>31</v>
      </c>
    </row>
    <row r="18" spans="1:1" x14ac:dyDescent="0.25">
      <c r="A18">
        <v>22</v>
      </c>
    </row>
    <row r="19" spans="1:1" x14ac:dyDescent="0.25">
      <c r="A19">
        <v>20</v>
      </c>
    </row>
    <row r="20" spans="1:1" x14ac:dyDescent="0.25">
      <c r="A20">
        <v>24</v>
      </c>
    </row>
    <row r="21" spans="1:1" x14ac:dyDescent="0.25">
      <c r="A21">
        <v>27</v>
      </c>
    </row>
    <row r="22" spans="1:1" x14ac:dyDescent="0.25">
      <c r="A22">
        <v>33</v>
      </c>
    </row>
    <row r="23" spans="1:1" x14ac:dyDescent="0.25">
      <c r="A23">
        <v>19</v>
      </c>
    </row>
    <row r="24" spans="1:1" x14ac:dyDescent="0.25">
      <c r="A24">
        <v>23</v>
      </c>
    </row>
    <row r="25" spans="1:1" x14ac:dyDescent="0.25">
      <c r="A25">
        <v>21</v>
      </c>
    </row>
    <row r="26" spans="1:1" x14ac:dyDescent="0.25">
      <c r="A26">
        <v>31</v>
      </c>
    </row>
    <row r="27" spans="1:1" x14ac:dyDescent="0.25">
      <c r="A27">
        <v>31</v>
      </c>
    </row>
    <row r="28" spans="1:1" x14ac:dyDescent="0.25">
      <c r="A28">
        <v>22</v>
      </c>
    </row>
    <row r="29" spans="1:1" x14ac:dyDescent="0.25">
      <c r="A29">
        <v>20</v>
      </c>
    </row>
    <row r="30" spans="1:1" x14ac:dyDescent="0.25">
      <c r="A30">
        <v>34</v>
      </c>
    </row>
    <row r="31" spans="1:1" x14ac:dyDescent="0.25">
      <c r="A31">
        <v>21</v>
      </c>
    </row>
    <row r="32" spans="1:1" x14ac:dyDescent="0.25">
      <c r="A32">
        <v>33</v>
      </c>
    </row>
    <row r="33" spans="1:1" x14ac:dyDescent="0.25">
      <c r="A33">
        <v>27</v>
      </c>
    </row>
    <row r="34" spans="1:1" x14ac:dyDescent="0.25">
      <c r="A34">
        <v>21</v>
      </c>
    </row>
  </sheetData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e09e2f-63fa-4236-bc52-de58f94906f8" xsi:nil="true"/>
    <lcf76f155ced4ddcb4097134ff3c332f xmlns="25906582-f8c1-4a92-91ed-baf751e04f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C599BD88DF2141B88AE098740484CE" ma:contentTypeVersion="11" ma:contentTypeDescription="Vytvoří nový dokument" ma:contentTypeScope="" ma:versionID="a81965f8edac77b33c6165c4b995b85a">
  <xsd:schema xmlns:xsd="http://www.w3.org/2001/XMLSchema" xmlns:xs="http://www.w3.org/2001/XMLSchema" xmlns:p="http://schemas.microsoft.com/office/2006/metadata/properties" xmlns:ns2="25906582-f8c1-4a92-91ed-baf751e04fd3" xmlns:ns3="ffe09e2f-63fa-4236-bc52-de58f94906f8" targetNamespace="http://schemas.microsoft.com/office/2006/metadata/properties" ma:root="true" ma:fieldsID="2dc51c673a4cec191ac8eeda617108a0" ns2:_="" ns3:_="">
    <xsd:import namespace="25906582-f8c1-4a92-91ed-baf751e04fd3"/>
    <xsd:import namespace="ffe09e2f-63fa-4236-bc52-de58f9490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06582-f8c1-4a92-91ed-baf751e04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09e2f-63fa-4236-bc52-de58f94906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60254f-acd7-48d9-9b13-612550d5c1bb}" ma:internalName="TaxCatchAll" ma:showField="CatchAllData" ma:web="ffe09e2f-63fa-4236-bc52-de58f9490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3799D-090E-414B-B65D-3112C04C91B0}">
  <ds:schemaRefs>
    <ds:schemaRef ds:uri="http://schemas.microsoft.com/office/2006/metadata/properties"/>
    <ds:schemaRef ds:uri="http://schemas.microsoft.com/office/infopath/2007/PartnerControls"/>
    <ds:schemaRef ds:uri="ffe09e2f-63fa-4236-bc52-de58f94906f8"/>
    <ds:schemaRef ds:uri="25906582-f8c1-4a92-91ed-baf751e04fd3"/>
  </ds:schemaRefs>
</ds:datastoreItem>
</file>

<file path=customXml/itemProps2.xml><?xml version="1.0" encoding="utf-8"?>
<ds:datastoreItem xmlns:ds="http://schemas.openxmlformats.org/officeDocument/2006/customXml" ds:itemID="{43C3AE7D-D908-4A6D-AF39-E59C60C067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5A08FE-B908-4A00-A9A3-E2B42A2D9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06582-f8c1-4a92-91ed-baf751e04fd3"/>
    <ds:schemaRef ds:uri="ffe09e2f-63fa-4236-bc52-de58f9490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Příklad 1</vt:lpstr>
      <vt:lpstr>Příklad 2</vt:lpstr>
      <vt:lpstr>Příklad 3</vt:lpstr>
      <vt:lpstr>Příklad 2 - pokračování</vt:lpstr>
      <vt:lpstr>Příklad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Reichel</dc:creator>
  <cp:lastModifiedBy>Vlastimil Reichel</cp:lastModifiedBy>
  <dcterms:created xsi:type="dcterms:W3CDTF">2024-09-30T14:39:03Z</dcterms:created>
  <dcterms:modified xsi:type="dcterms:W3CDTF">2024-10-01T07:42:08Z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0x01010088C599BD88DF2141B88AE098740484CE</vt:lpwstr>
  </property>
</Properties>
</file>