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C:\Users\annez\Desktop\"/>
    </mc:Choice>
  </mc:AlternateContent>
  <xr:revisionPtr revIDLastSave="124" documentId="13_ncr:1_{575D9E00-F22F-4862-A695-E1F46426B989}" xr6:coauthVersionLast="47" xr6:coauthVersionMax="47" xr10:uidLastSave="{4E963B62-A331-41FB-9C76-7443DAD655B7}"/>
  <bookViews>
    <workbookView xWindow="-108" yWindow="-108" windowWidth="23256" windowHeight="12456" firstSheet="7" xr2:uid="{1923E20C-B758-4FCD-8CE4-8E39CD97CADA}"/>
  </bookViews>
  <sheets>
    <sheet name="Příklad 1" sheetId="1" r:id="rId1"/>
    <sheet name="Příklad 2" sheetId="2" r:id="rId2"/>
    <sheet name="Příklad 3" sheetId="12" r:id="rId3"/>
    <sheet name="Příklad 4" sheetId="3" r:id="rId4"/>
    <sheet name="Příklad 5" sheetId="4" r:id="rId5"/>
    <sheet name="Příklad 6" sheetId="5" r:id="rId6"/>
    <sheet name="Příklad 7" sheetId="6" r:id="rId7"/>
    <sheet name="Příklad 8" sheetId="7" r:id="rId8"/>
    <sheet name="Příklad 9" sheetId="13" r:id="rId9"/>
    <sheet name="Příklad 11" sheetId="8" r:id="rId10"/>
    <sheet name="Příklad 12" sheetId="9" r:id="rId11"/>
    <sheet name="Příklad 13" sheetId="10" r:id="rId12"/>
    <sheet name="Příklad 14" sheetId="11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3" l="1"/>
  <c r="G9" i="13"/>
  <c r="I9" i="13"/>
  <c r="K9" i="13"/>
  <c r="G7" i="13"/>
  <c r="I7" i="13"/>
  <c r="K7" i="13"/>
  <c r="F7" i="13"/>
  <c r="F4" i="13"/>
  <c r="F5" i="13"/>
  <c r="G5" i="13"/>
  <c r="I5" i="13"/>
  <c r="K5" i="13"/>
  <c r="G4" i="13"/>
  <c r="I4" i="13"/>
  <c r="K4" i="13"/>
  <c r="D4" i="1"/>
  <c r="C3" i="13"/>
  <c r="F11" i="12"/>
  <c r="F8" i="12"/>
  <c r="F4" i="12"/>
  <c r="F6" i="6"/>
  <c r="C5" i="8"/>
  <c r="F4" i="3"/>
  <c r="F9" i="7"/>
  <c r="F7" i="4"/>
  <c r="F11" i="7"/>
  <c r="F9" i="11"/>
  <c r="F17" i="11"/>
  <c r="F13" i="11"/>
  <c r="G9" i="11"/>
  <c r="C4" i="11"/>
  <c r="F14" i="11" s="1"/>
  <c r="F19" i="10"/>
  <c r="F18" i="10"/>
  <c r="F14" i="10"/>
  <c r="F10" i="10"/>
  <c r="G10" i="10" s="1"/>
  <c r="C4" i="10"/>
  <c r="F11" i="10" s="1"/>
  <c r="G11" i="10" s="1"/>
  <c r="F27" i="9"/>
  <c r="F25" i="9"/>
  <c r="F23" i="9"/>
  <c r="F22" i="9"/>
  <c r="F19" i="9"/>
  <c r="F18" i="9"/>
  <c r="F15" i="9"/>
  <c r="F14" i="9"/>
  <c r="G11" i="9"/>
  <c r="G10" i="9"/>
  <c r="F11" i="9"/>
  <c r="F10" i="9"/>
  <c r="F4" i="9"/>
  <c r="C6" i="9"/>
  <c r="C4" i="9"/>
  <c r="F5" i="8"/>
  <c r="F5" i="7"/>
  <c r="F6" i="7"/>
  <c r="F7" i="7"/>
  <c r="F4" i="7"/>
  <c r="F4" i="5"/>
  <c r="F4" i="6"/>
  <c r="F5" i="5"/>
  <c r="F7" i="5" s="1"/>
  <c r="F5" i="4"/>
  <c r="F4" i="4"/>
  <c r="F6" i="3"/>
  <c r="E15" i="2"/>
  <c r="D11" i="2"/>
  <c r="E11" i="2"/>
  <c r="G11" i="2"/>
  <c r="I11" i="2"/>
  <c r="E9" i="2"/>
  <c r="G9" i="2"/>
  <c r="I9" i="2"/>
  <c r="D9" i="2"/>
  <c r="D5" i="2"/>
  <c r="E5" i="2"/>
  <c r="G5" i="2"/>
  <c r="I5" i="2"/>
  <c r="D7" i="2"/>
  <c r="E7" i="2"/>
  <c r="G7" i="2"/>
  <c r="I7" i="2"/>
  <c r="E4" i="2"/>
  <c r="G4" i="2"/>
  <c r="I4" i="2"/>
  <c r="D4" i="2"/>
  <c r="D5" i="1"/>
  <c r="E5" i="1"/>
  <c r="G5" i="1"/>
  <c r="I5" i="1"/>
  <c r="E4" i="1"/>
  <c r="G4" i="1"/>
  <c r="I4" i="1"/>
  <c r="I7" i="1"/>
  <c r="G7" i="1"/>
  <c r="D7" i="1"/>
  <c r="E7" i="1"/>
  <c r="D9" i="1"/>
  <c r="E9" i="1"/>
  <c r="G9" i="1"/>
  <c r="I9" i="1"/>
  <c r="F10" i="11" l="1"/>
  <c r="G10" i="11" s="1"/>
  <c r="F20" i="11"/>
  <c r="F22" i="11" s="1"/>
  <c r="F15" i="10"/>
  <c r="F23" i="10" s="1"/>
  <c r="F22" i="10" l="1"/>
  <c r="F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7" authorId="0" shapeId="0" xr:uid="{59A0BE12-79F4-43EB-8773-7F8120BDF112}">
      <text>
        <r>
          <rPr>
            <sz val="9"/>
            <color indexed="81"/>
            <rFont val="Tahoma"/>
            <charset val="1"/>
          </rPr>
          <t xml:space="preserve">Rozdíl ve výsledku oproti přednášce je způsoben vložením přesných hodnot z do funkce (nezaokrouhlené pouze na 2 desetinná místa)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9" authorId="0" shapeId="0" xr:uid="{BC4F52BE-2955-4899-AE45-EB043D482FA2}">
      <text>
        <r>
          <rPr>
            <sz val="9"/>
            <color indexed="81"/>
            <rFont val="Tahoma"/>
            <charset val="1"/>
          </rPr>
          <t>Rozdíl ve výsledcích oproti přednášce je způsoben vložením přesných hodnot z do funkce (nezaokrouhlené pouze na 2 desetinná místa)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5" authorId="0" shapeId="0" xr:uid="{36D1E101-BA3E-4442-8710-53BF322A8B90}">
      <text>
        <r>
          <rPr>
            <sz val="9"/>
            <color indexed="81"/>
            <rFont val="Tahoma"/>
            <charset val="1"/>
          </rPr>
          <t xml:space="preserve">Rozdíl ve výsledku oproti přednášce je způsoben vložením přesných hodnot z do funkce (nezaokrouhlené pouze na 2 desetinná místa)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25" authorId="0" shapeId="0" xr:uid="{318F140F-5B31-4D6A-9C29-6B8437251C9F}">
      <text>
        <r>
          <rPr>
            <sz val="9"/>
            <color indexed="81"/>
            <rFont val="Tahoma"/>
            <charset val="1"/>
          </rPr>
          <t xml:space="preserve">Rozdíl ve výsledcích oproti přednášce je způsoben vložením přesných hodnot z do funkce (nezaokrouhlené pouze na 2 desetinná místa)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25" authorId="0" shapeId="0" xr:uid="{CE1672CA-706E-4BD5-8214-39B6CF089C6F}">
      <text>
        <r>
          <rPr>
            <sz val="9"/>
            <color indexed="81"/>
            <rFont val="Tahoma"/>
            <charset val="1"/>
          </rPr>
          <t xml:space="preserve">Rozdíl ve výsledku oproti přednášce je způsoben vložením přesných hodnot z do funkce (nezaokrouhlené pouze na 2 desetinná místa)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 Žáčková</author>
  </authors>
  <commentList>
    <comment ref="F22" authorId="0" shapeId="0" xr:uid="{899BDECB-67FC-4548-B35E-0F86AC4FCAB1}">
      <text>
        <r>
          <rPr>
            <sz val="9"/>
            <color indexed="81"/>
            <rFont val="Tahoma"/>
            <charset val="1"/>
          </rPr>
          <t xml:space="preserve">Rozdíl ve výsledku oproti přednášce je způsoben vložením přesných hodnot z do funkce (nezaokrouhlené pouze na 2 desetinná místa)
</t>
        </r>
      </text>
    </comment>
  </commentList>
</comments>
</file>

<file path=xl/sharedStrings.xml><?xml version="1.0" encoding="utf-8"?>
<sst xmlns="http://schemas.openxmlformats.org/spreadsheetml/2006/main" count="198" uniqueCount="43">
  <si>
    <t xml:space="preserve">Plocha pod křivkou standardizovaného normálního rozdělení </t>
  </si>
  <si>
    <t>z</t>
  </si>
  <si>
    <t>…</t>
  </si>
  <si>
    <t>Obsah plochy od z = -2.17 do z = 0.00</t>
  </si>
  <si>
    <t>a)</t>
  </si>
  <si>
    <t>z1</t>
  </si>
  <si>
    <t>P(-1.56 &lt; z &lt; 2.31)</t>
  </si>
  <si>
    <t>z2</t>
  </si>
  <si>
    <t>b)</t>
  </si>
  <si>
    <t>P(z &gt; -0.75)</t>
  </si>
  <si>
    <t>c)</t>
  </si>
  <si>
    <t>P(z &lt; -5.35)</t>
  </si>
  <si>
    <t>μ</t>
  </si>
  <si>
    <t>σ</t>
  </si>
  <si>
    <t>x</t>
  </si>
  <si>
    <t>P(x&lt;55) = P(z&lt;0.5)</t>
  </si>
  <si>
    <t>x1</t>
  </si>
  <si>
    <t>x2</t>
  </si>
  <si>
    <t>P(30 &lt;= x &lt;= 39) = P(-2.50 &lt;= z &lt;= -1.38)</t>
  </si>
  <si>
    <t>x3</t>
  </si>
  <si>
    <t>z3</t>
  </si>
  <si>
    <t>x4</t>
  </si>
  <si>
    <t>z4</t>
  </si>
  <si>
    <t>P(11.97 &lt;= x &lt;= 11.99) = P(-2.00 &lt;= z &lt;= -0.67)</t>
  </si>
  <si>
    <t>P(12.02 &lt;= x &lt;= 12.07) = P(1.33 &lt;= z &lt;= 4.67)</t>
  </si>
  <si>
    <t>...</t>
  </si>
  <si>
    <t>n</t>
  </si>
  <si>
    <t>p</t>
  </si>
  <si>
    <t>Řešení přesné</t>
  </si>
  <si>
    <t>q</t>
  </si>
  <si>
    <t>P(19)</t>
  </si>
  <si>
    <t>n-x</t>
  </si>
  <si>
    <t>Řešení aproximací</t>
  </si>
  <si>
    <t>i) ověření</t>
  </si>
  <si>
    <t>np</t>
  </si>
  <si>
    <t>nq</t>
  </si>
  <si>
    <t>ii) výpočet μ a σ</t>
  </si>
  <si>
    <t>iii) oprava na spojitost</t>
  </si>
  <si>
    <t>iv) výpočet pst</t>
  </si>
  <si>
    <t>P(18.5 &lt;= x &lt;= 19.5) = P(1.28 &lt;= z &lt;= 1.64)</t>
  </si>
  <si>
    <t>chyba aproximace</t>
  </si>
  <si>
    <t>P(107.5 &lt;= x &lt;= 122.5) = P(-2.20 &lt;= z &lt;= -0.59)</t>
  </si>
  <si>
    <t>P(x &gt;= 499.5) = P(z &gt;= 0.83)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</si>
</sst>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11"/>
      <color theme="1"/>
      <name val="Aptos Narrow"/>
      <family val="2"/>
      <charset val="238"/>
      <scheme val="minor"/>
    </font>
    <font>
      <b/>
      <sz val="11"/>
      <color rgb="FF242424"/>
      <name val="Aptos Narrow"/>
      <charset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3" borderId="0" xfId="0" applyFill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4" borderId="0" xfId="0" applyFill="1"/>
    <xf numFmtId="2" fontId="0" fillId="4" borderId="0" xfId="0" applyNumberFormat="1" applyFill="1"/>
    <xf numFmtId="164" fontId="1" fillId="5" borderId="5" xfId="0" applyNumberFormat="1" applyFont="1" applyFill="1" applyBorder="1"/>
    <xf numFmtId="164" fontId="1" fillId="6" borderId="0" xfId="0" applyNumberFormat="1" applyFont="1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1" fillId="0" borderId="16" xfId="0" applyFont="1" applyBorder="1"/>
    <xf numFmtId="0" fontId="0" fillId="2" borderId="17" xfId="0" applyFill="1" applyBorder="1"/>
    <xf numFmtId="164" fontId="3" fillId="2" borderId="1" xfId="0" applyNumberFormat="1" applyFont="1" applyFill="1" applyBorder="1"/>
    <xf numFmtId="164" fontId="0" fillId="2" borderId="17" xfId="0" applyNumberFormat="1" applyFill="1" applyBorder="1"/>
    <xf numFmtId="0" fontId="0" fillId="0" borderId="10" xfId="0" applyBorder="1"/>
    <xf numFmtId="0" fontId="1" fillId="0" borderId="2" xfId="0" applyFont="1" applyBorder="1"/>
    <xf numFmtId="2" fontId="0" fillId="2" borderId="4" xfId="0" applyNumberFormat="1" applyFill="1" applyBorder="1"/>
    <xf numFmtId="0" fontId="1" fillId="0" borderId="7" xfId="0" applyFont="1" applyBorder="1"/>
    <xf numFmtId="2" fontId="0" fillId="2" borderId="9" xfId="0" applyNumberFormat="1" applyFill="1" applyBorder="1"/>
    <xf numFmtId="2" fontId="0" fillId="2" borderId="17" xfId="0" applyNumberFormat="1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9" xfId="0" applyFill="1" applyBorder="1"/>
    <xf numFmtId="164" fontId="0" fillId="2" borderId="9" xfId="0" applyNumberFormat="1" applyFill="1" applyBorder="1"/>
    <xf numFmtId="164" fontId="0" fillId="7" borderId="17" xfId="0" applyNumberFormat="1" applyFill="1" applyBorder="1"/>
    <xf numFmtId="0" fontId="0" fillId="0" borderId="18" xfId="0" applyFont="1" applyBorder="1"/>
    <xf numFmtId="0" fontId="0" fillId="0" borderId="19" xfId="0" applyBorder="1"/>
    <xf numFmtId="0" fontId="0" fillId="0" borderId="20" xfId="0" applyFont="1" applyBorder="1"/>
    <xf numFmtId="0" fontId="0" fillId="0" borderId="21" xfId="0" applyBorder="1"/>
    <xf numFmtId="0" fontId="6" fillId="0" borderId="22" xfId="0" applyFont="1" applyBorder="1"/>
    <xf numFmtId="0" fontId="5" fillId="0" borderId="22" xfId="0" applyFont="1" applyBorder="1"/>
    <xf numFmtId="164" fontId="0" fillId="2" borderId="23" xfId="0" applyNumberFormat="1" applyFill="1" applyBorder="1"/>
    <xf numFmtId="0" fontId="0" fillId="0" borderId="20" xfId="0" applyBorder="1"/>
    <xf numFmtId="0" fontId="0" fillId="2" borderId="23" xfId="0" applyFill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0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6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032F-6097-45C7-8CB6-5B5D80C5DDB0}">
  <dimension ref="C2:I9"/>
  <sheetViews>
    <sheetView tabSelected="1" workbookViewId="0">
      <selection activeCell="D20" sqref="D20"/>
    </sheetView>
  </sheetViews>
  <sheetFormatPr defaultRowHeight="14.45"/>
  <sheetData>
    <row r="2" spans="3:9">
      <c r="D2" s="1" t="s">
        <v>0</v>
      </c>
    </row>
    <row r="3" spans="3:9" ht="15" thickBot="1">
      <c r="C3" s="1" t="s">
        <v>1</v>
      </c>
      <c r="D3" s="2">
        <v>0</v>
      </c>
      <c r="E3" s="2">
        <v>0.01</v>
      </c>
      <c r="F3" t="s">
        <v>2</v>
      </c>
      <c r="G3" s="8">
        <v>0.05</v>
      </c>
      <c r="H3" t="s">
        <v>2</v>
      </c>
      <c r="I3">
        <v>0.09</v>
      </c>
    </row>
    <row r="4" spans="3:9">
      <c r="C4">
        <v>-3.4</v>
      </c>
      <c r="D4" s="9">
        <f>NORMSDIST($C4-D$3)</f>
        <v>3.369292656768808E-4</v>
      </c>
      <c r="E4" s="10">
        <f t="shared" ref="E4:I5" si="0">NORMSDIST($C4-E$3)</f>
        <v>3.2481439741887806E-4</v>
      </c>
      <c r="F4" s="3" t="s">
        <v>2</v>
      </c>
      <c r="G4" s="10">
        <f t="shared" si="0"/>
        <v>2.8029327681617738E-4</v>
      </c>
      <c r="H4" s="3" t="s">
        <v>2</v>
      </c>
      <c r="I4" s="11">
        <f t="shared" si="0"/>
        <v>2.4151027356783598E-4</v>
      </c>
    </row>
    <row r="5" spans="3:9">
      <c r="C5">
        <v>-3.3</v>
      </c>
      <c r="D5" s="12">
        <f>NORMSDIST($C5-D$3)</f>
        <v>4.8342414238377744E-4</v>
      </c>
      <c r="E5" s="13">
        <f t="shared" si="0"/>
        <v>4.6647985610754901E-4</v>
      </c>
      <c r="F5" t="s">
        <v>2</v>
      </c>
      <c r="G5" s="13">
        <f t="shared" si="0"/>
        <v>4.0405780186402156E-4</v>
      </c>
      <c r="H5" t="s">
        <v>2</v>
      </c>
      <c r="I5" s="14">
        <f t="shared" si="0"/>
        <v>3.4946311833797158E-4</v>
      </c>
    </row>
    <row r="6" spans="3:9">
      <c r="C6" t="s">
        <v>2</v>
      </c>
      <c r="D6" s="12" t="s">
        <v>2</v>
      </c>
      <c r="E6" s="13" t="s">
        <v>2</v>
      </c>
      <c r="F6" s="13" t="s">
        <v>2</v>
      </c>
      <c r="G6" s="13" t="s">
        <v>2</v>
      </c>
      <c r="H6" s="13" t="s">
        <v>2</v>
      </c>
      <c r="I6" s="14" t="s">
        <v>2</v>
      </c>
    </row>
    <row r="7" spans="3:9">
      <c r="C7" s="8">
        <v>1.9</v>
      </c>
      <c r="D7" s="12">
        <f t="shared" ref="D7:D9" si="1">NORMSDIST($C7+D$3)</f>
        <v>0.97128344018399815</v>
      </c>
      <c r="E7" s="13">
        <f t="shared" ref="E7:I9" si="2">NORMSDIST($C7+E$3)</f>
        <v>0.97193339334022744</v>
      </c>
      <c r="F7" s="13" t="s">
        <v>2</v>
      </c>
      <c r="G7" s="21">
        <f>NORMSDIST($C7+G$3)</f>
        <v>0.97441194047836144</v>
      </c>
      <c r="H7" s="13" t="s">
        <v>2</v>
      </c>
      <c r="I7" s="14">
        <f>NORMSDIST($C7+I$3)</f>
        <v>0.97670453224978815</v>
      </c>
    </row>
    <row r="8" spans="3:9">
      <c r="C8" t="s">
        <v>2</v>
      </c>
      <c r="D8" s="12" t="s">
        <v>2</v>
      </c>
      <c r="E8" s="13" t="s">
        <v>2</v>
      </c>
      <c r="F8" s="13" t="s">
        <v>2</v>
      </c>
      <c r="G8" s="13" t="s">
        <v>2</v>
      </c>
      <c r="H8" s="13" t="s">
        <v>2</v>
      </c>
      <c r="I8" s="14" t="s">
        <v>2</v>
      </c>
    </row>
    <row r="9" spans="3:9" ht="15" thickBot="1">
      <c r="C9">
        <v>3.4</v>
      </c>
      <c r="D9" s="15">
        <f t="shared" si="1"/>
        <v>0.99966307073432314</v>
      </c>
      <c r="E9" s="16">
        <f t="shared" si="2"/>
        <v>0.99967518560258117</v>
      </c>
      <c r="F9" s="16" t="s">
        <v>2</v>
      </c>
      <c r="G9" s="16">
        <f t="shared" si="2"/>
        <v>0.99971970672318378</v>
      </c>
      <c r="H9" s="16" t="s">
        <v>2</v>
      </c>
      <c r="I9" s="17">
        <f t="shared" si="2"/>
        <v>0.99975848972643211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2923-A99A-4B18-8896-42DE50CACDD9}">
  <dimension ref="B2:F5"/>
  <sheetViews>
    <sheetView workbookViewId="0">
      <selection activeCell="J18" sqref="J18"/>
    </sheetView>
  </sheetViews>
  <sheetFormatPr defaultRowHeight="14.45"/>
  <cols>
    <col min="3" max="3" width="9.28515625" bestFit="1" customWidth="1"/>
  </cols>
  <sheetData>
    <row r="2" spans="2:6">
      <c r="B2" s="25" t="s">
        <v>12</v>
      </c>
      <c r="C2" s="26">
        <v>54</v>
      </c>
    </row>
    <row r="3" spans="2:6">
      <c r="B3" s="23" t="s">
        <v>13</v>
      </c>
      <c r="C3" s="24">
        <v>8</v>
      </c>
    </row>
    <row r="4" spans="2:6" ht="15" thickBot="1"/>
    <row r="5" spans="2:6" ht="15" thickBot="1">
      <c r="B5" s="28" t="s">
        <v>1</v>
      </c>
      <c r="C5" s="37">
        <f>NORMSINV(0.01)</f>
        <v>-2.3263478740408408</v>
      </c>
      <c r="E5" s="28" t="s">
        <v>14</v>
      </c>
      <c r="F5" s="37">
        <f>C2+C5*C3</f>
        <v>35.389217007673274</v>
      </c>
    </row>
  </sheetData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B14B-7B8C-46A9-817B-B5520416DA05}">
  <dimension ref="B2:G27"/>
  <sheetViews>
    <sheetView topLeftCell="B1" workbookViewId="0">
      <selection activeCell="H16" sqref="H16"/>
    </sheetView>
  </sheetViews>
  <sheetFormatPr defaultRowHeight="14.45"/>
  <cols>
    <col min="5" max="5" width="37.7109375" bestFit="1" customWidth="1"/>
    <col min="6" max="6" width="18.7109375" bestFit="1" customWidth="1"/>
    <col min="7" max="7" width="19.7109375" customWidth="1"/>
  </cols>
  <sheetData>
    <row r="2" spans="2:7">
      <c r="B2" t="s">
        <v>26</v>
      </c>
      <c r="C2">
        <v>30</v>
      </c>
    </row>
    <row r="3" spans="2:7" ht="15" thickBot="1">
      <c r="B3" t="s">
        <v>27</v>
      </c>
      <c r="C3">
        <v>0.5</v>
      </c>
      <c r="E3" t="s">
        <v>28</v>
      </c>
    </row>
    <row r="4" spans="2:7" ht="15" thickBot="1">
      <c r="B4" t="s">
        <v>29</v>
      </c>
      <c r="C4">
        <f>1-C3</f>
        <v>0.5</v>
      </c>
      <c r="E4" s="28" t="s">
        <v>30</v>
      </c>
      <c r="F4" s="31">
        <f>_xlfn.BINOM.DIST(C5,C2,C3,0)</f>
        <v>5.0875637680292116E-2</v>
      </c>
    </row>
    <row r="5" spans="2:7">
      <c r="B5" t="s">
        <v>14</v>
      </c>
      <c r="C5">
        <v>19</v>
      </c>
    </row>
    <row r="6" spans="2:7">
      <c r="B6" t="s">
        <v>31</v>
      </c>
      <c r="C6">
        <f>C2-C5</f>
        <v>11</v>
      </c>
    </row>
    <row r="7" spans="2:7">
      <c r="E7" t="s">
        <v>32</v>
      </c>
    </row>
    <row r="9" spans="2:7" ht="15" thickBot="1">
      <c r="E9" t="s">
        <v>33</v>
      </c>
    </row>
    <row r="10" spans="2:7">
      <c r="E10" s="33" t="s">
        <v>34</v>
      </c>
      <c r="F10" s="38">
        <f>C2*C3</f>
        <v>15</v>
      </c>
      <c r="G10" s="4" t="str">
        <f>IF(F10&gt;5,"aproximace možná","aproximace nemožná")</f>
        <v>aproximace možná</v>
      </c>
    </row>
    <row r="11" spans="2:7" ht="15" thickBot="1">
      <c r="E11" s="35" t="s">
        <v>35</v>
      </c>
      <c r="F11" s="39">
        <f>C2*C4</f>
        <v>15</v>
      </c>
      <c r="G11" s="7" t="str">
        <f>IF(F11&gt;5,"aproximace možná","aproximace nemožná")</f>
        <v>aproximace možná</v>
      </c>
    </row>
    <row r="13" spans="2:7" ht="15" thickBot="1">
      <c r="E13" t="s">
        <v>36</v>
      </c>
    </row>
    <row r="14" spans="2:7">
      <c r="E14" s="33" t="s">
        <v>12</v>
      </c>
      <c r="F14" s="40">
        <f>C2*C3</f>
        <v>15</v>
      </c>
    </row>
    <row r="15" spans="2:7" ht="15" thickBot="1">
      <c r="E15" s="35" t="s">
        <v>13</v>
      </c>
      <c r="F15" s="42">
        <f>SQRT(C2*C3*C4)</f>
        <v>2.7386127875258306</v>
      </c>
    </row>
    <row r="17" spans="5:6" ht="15" thickBot="1">
      <c r="E17" t="s">
        <v>37</v>
      </c>
    </row>
    <row r="18" spans="5:6">
      <c r="E18" s="33" t="s">
        <v>16</v>
      </c>
      <c r="F18" s="40">
        <f>C5-0.5</f>
        <v>18.5</v>
      </c>
    </row>
    <row r="19" spans="5:6" ht="15" thickBot="1">
      <c r="E19" s="35" t="s">
        <v>17</v>
      </c>
      <c r="F19" s="41">
        <f>C5+0.5</f>
        <v>19.5</v>
      </c>
    </row>
    <row r="21" spans="5:6" ht="15" thickBot="1">
      <c r="E21" t="s">
        <v>38</v>
      </c>
    </row>
    <row r="22" spans="5:6">
      <c r="E22" s="33" t="s">
        <v>5</v>
      </c>
      <c r="F22" s="34">
        <f>(F18-$F$14)/$F$15</f>
        <v>1.2780193008453875</v>
      </c>
    </row>
    <row r="23" spans="5:6" ht="15" thickBot="1">
      <c r="E23" s="35" t="s">
        <v>7</v>
      </c>
      <c r="F23" s="36">
        <f>(F19-$F$14)/$F$15</f>
        <v>1.6431676725154982</v>
      </c>
    </row>
    <row r="24" spans="5:6" ht="15" thickBot="1"/>
    <row r="25" spans="5:6" ht="15" thickBot="1">
      <c r="E25" s="28" t="s">
        <v>39</v>
      </c>
      <c r="F25" s="31">
        <f>NORMSDIST(F23)-NORMSDIST(F22)</f>
        <v>5.0447187247716685E-2</v>
      </c>
    </row>
    <row r="26" spans="5:6" ht="15" thickBot="1"/>
    <row r="27" spans="5:6" ht="15" thickBot="1">
      <c r="E27" s="28" t="s">
        <v>40</v>
      </c>
      <c r="F27" s="43">
        <f>F4-F25</f>
        <v>4.284504325754307E-4</v>
      </c>
    </row>
  </sheetData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1BD5-A381-4B20-AC91-5688F5A8FBDD}">
  <dimension ref="B2:G25"/>
  <sheetViews>
    <sheetView topLeftCell="B1" workbookViewId="0">
      <selection activeCell="F25" sqref="F25"/>
    </sheetView>
  </sheetViews>
  <sheetFormatPr defaultRowHeight="14.45"/>
  <cols>
    <col min="5" max="5" width="38.28515625" bestFit="1" customWidth="1"/>
    <col min="6" max="6" width="10.85546875" customWidth="1"/>
    <col min="7" max="7" width="20.85546875" customWidth="1"/>
  </cols>
  <sheetData>
    <row r="2" spans="2:7">
      <c r="B2" t="s">
        <v>26</v>
      </c>
      <c r="C2">
        <v>400</v>
      </c>
    </row>
    <row r="3" spans="2:7">
      <c r="B3" t="s">
        <v>27</v>
      </c>
      <c r="C3">
        <v>0.32</v>
      </c>
    </row>
    <row r="4" spans="2:7">
      <c r="B4" t="s">
        <v>29</v>
      </c>
      <c r="C4">
        <f>1-C3</f>
        <v>0.67999999999999994</v>
      </c>
    </row>
    <row r="5" spans="2:7">
      <c r="B5" t="s">
        <v>16</v>
      </c>
      <c r="C5">
        <v>108</v>
      </c>
    </row>
    <row r="6" spans="2:7">
      <c r="B6" t="s">
        <v>17</v>
      </c>
      <c r="C6">
        <v>122</v>
      </c>
    </row>
    <row r="7" spans="2:7">
      <c r="E7" t="s">
        <v>32</v>
      </c>
    </row>
    <row r="9" spans="2:7" ht="15" thickBot="1">
      <c r="E9" t="s">
        <v>33</v>
      </c>
    </row>
    <row r="10" spans="2:7">
      <c r="E10" s="33" t="s">
        <v>34</v>
      </c>
      <c r="F10" s="38">
        <f>C2*C3</f>
        <v>128</v>
      </c>
      <c r="G10" s="4" t="str">
        <f>IF(F10&gt;5,"aproximace možná","aproximace nemožná")</f>
        <v>aproximace možná</v>
      </c>
    </row>
    <row r="11" spans="2:7" ht="15" thickBot="1">
      <c r="E11" s="35" t="s">
        <v>35</v>
      </c>
      <c r="F11" s="39">
        <f>C2*C4</f>
        <v>272</v>
      </c>
      <c r="G11" s="7" t="str">
        <f>IF(F11&gt;5,"aproximace možná","aproximace nemožná")</f>
        <v>aproximace možná</v>
      </c>
    </row>
    <row r="13" spans="2:7" ht="15" thickBot="1">
      <c r="E13" t="s">
        <v>36</v>
      </c>
    </row>
    <row r="14" spans="2:7">
      <c r="E14" s="33" t="s">
        <v>12</v>
      </c>
      <c r="F14" s="40">
        <f>C2*C3</f>
        <v>128</v>
      </c>
    </row>
    <row r="15" spans="2:7" ht="15" thickBot="1">
      <c r="E15" s="35" t="s">
        <v>13</v>
      </c>
      <c r="F15" s="42">
        <f>SQRT(C2*C3*C4)</f>
        <v>9.3295230317524798</v>
      </c>
    </row>
    <row r="17" spans="5:6" ht="15" thickBot="1">
      <c r="E17" t="s">
        <v>37</v>
      </c>
    </row>
    <row r="18" spans="5:6">
      <c r="E18" s="33" t="s">
        <v>16</v>
      </c>
      <c r="F18" s="40">
        <f>C5-0.5</f>
        <v>107.5</v>
      </c>
    </row>
    <row r="19" spans="5:6" ht="15" thickBot="1">
      <c r="E19" s="35" t="s">
        <v>17</v>
      </c>
      <c r="F19" s="41">
        <f>C6+0.5</f>
        <v>122.5</v>
      </c>
    </row>
    <row r="21" spans="5:6" ht="15" thickBot="1">
      <c r="E21" t="s">
        <v>38</v>
      </c>
    </row>
    <row r="22" spans="5:6">
      <c r="E22" s="33" t="s">
        <v>5</v>
      </c>
      <c r="F22" s="34">
        <f>(F18-$F$14)/$F$15</f>
        <v>-2.1973256221383948</v>
      </c>
    </row>
    <row r="23" spans="5:6" ht="15" thickBot="1">
      <c r="E23" s="35" t="s">
        <v>7</v>
      </c>
      <c r="F23" s="36">
        <f>(F19-$F$14)/$F$15</f>
        <v>-0.5895263864273742</v>
      </c>
    </row>
    <row r="24" spans="5:6" ht="15" thickBot="1"/>
    <row r="25" spans="5:6" ht="15" thickBot="1">
      <c r="E25" s="28" t="s">
        <v>41</v>
      </c>
      <c r="F25" s="31">
        <f>NORMSDIST(F23)-NORMSDIST(F22)</f>
        <v>0.26375550894097805</v>
      </c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12712-87EE-42E8-9F68-BE4FE77BB1D7}">
  <dimension ref="B2:G22"/>
  <sheetViews>
    <sheetView topLeftCell="B1" workbookViewId="0">
      <selection activeCell="G28" sqref="G28"/>
    </sheetView>
  </sheetViews>
  <sheetFormatPr defaultRowHeight="14.45"/>
  <cols>
    <col min="5" max="5" width="38.28515625" bestFit="1" customWidth="1"/>
    <col min="6" max="6" width="8.28515625" bestFit="1" customWidth="1"/>
    <col min="7" max="7" width="20.5703125" customWidth="1"/>
  </cols>
  <sheetData>
    <row r="2" spans="2:7">
      <c r="B2" t="s">
        <v>26</v>
      </c>
      <c r="C2">
        <v>800</v>
      </c>
    </row>
    <row r="3" spans="2:7">
      <c r="B3" t="s">
        <v>27</v>
      </c>
      <c r="C3">
        <v>0.61</v>
      </c>
    </row>
    <row r="4" spans="2:7">
      <c r="B4" t="s">
        <v>29</v>
      </c>
      <c r="C4">
        <f>1-C3</f>
        <v>0.39</v>
      </c>
    </row>
    <row r="5" spans="2:7">
      <c r="B5" t="s">
        <v>14</v>
      </c>
      <c r="C5">
        <v>500</v>
      </c>
    </row>
    <row r="6" spans="2:7">
      <c r="E6" t="s">
        <v>32</v>
      </c>
    </row>
    <row r="8" spans="2:7" ht="15" thickBot="1">
      <c r="E8" t="s">
        <v>33</v>
      </c>
    </row>
    <row r="9" spans="2:7">
      <c r="E9" s="33" t="s">
        <v>34</v>
      </c>
      <c r="F9" s="38">
        <f>C2*C3</f>
        <v>488</v>
      </c>
      <c r="G9" s="4" t="str">
        <f>IF(F9&gt;5,"aproximace možná","aproximace nemožná")</f>
        <v>aproximace možná</v>
      </c>
    </row>
    <row r="10" spans="2:7" ht="15" thickBot="1">
      <c r="E10" s="35" t="s">
        <v>35</v>
      </c>
      <c r="F10" s="39">
        <f>C2*C4</f>
        <v>312</v>
      </c>
      <c r="G10" s="7" t="str">
        <f>IF(F10&gt;5,"aproximace možná","aproximace nemožná")</f>
        <v>aproximace možná</v>
      </c>
    </row>
    <row r="12" spans="2:7" ht="15" thickBot="1">
      <c r="E12" t="s">
        <v>36</v>
      </c>
    </row>
    <row r="13" spans="2:7">
      <c r="E13" s="33" t="s">
        <v>12</v>
      </c>
      <c r="F13" s="40">
        <f>C2*C3</f>
        <v>488</v>
      </c>
    </row>
    <row r="14" spans="2:7" ht="15" thickBot="1">
      <c r="E14" s="35" t="s">
        <v>13</v>
      </c>
      <c r="F14" s="42">
        <f>SQRT(C2*C3*C4)</f>
        <v>13.795651488784427</v>
      </c>
    </row>
    <row r="16" spans="2:7" ht="15" thickBot="1">
      <c r="E16" t="s">
        <v>37</v>
      </c>
    </row>
    <row r="17" spans="5:6" ht="15" thickBot="1">
      <c r="E17" s="28" t="s">
        <v>16</v>
      </c>
      <c r="F17" s="29">
        <f>C5-0.5</f>
        <v>499.5</v>
      </c>
    </row>
    <row r="19" spans="5:6" ht="15" thickBot="1">
      <c r="E19" t="s">
        <v>38</v>
      </c>
    </row>
    <row r="20" spans="5:6" ht="15" thickBot="1">
      <c r="E20" s="28" t="s">
        <v>5</v>
      </c>
      <c r="F20" s="37">
        <f>(F17-$F$13)/$F$14</f>
        <v>0.83359600736139616</v>
      </c>
    </row>
    <row r="21" spans="5:6" ht="15" thickBot="1"/>
    <row r="22" spans="5:6" ht="15" thickBot="1">
      <c r="E22" s="28" t="s">
        <v>42</v>
      </c>
      <c r="F22" s="31">
        <f>1 - NORMSDIST(F20)</f>
        <v>0.20225433814072014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E3C5-1C83-4770-BC38-A5675C928E7F}">
  <dimension ref="C2:I15"/>
  <sheetViews>
    <sheetView workbookViewId="0">
      <selection activeCell="J24" sqref="J24"/>
    </sheetView>
  </sheetViews>
  <sheetFormatPr defaultRowHeight="14.45"/>
  <sheetData>
    <row r="2" spans="3:9">
      <c r="D2" s="1" t="s">
        <v>0</v>
      </c>
    </row>
    <row r="3" spans="3:9" ht="15" thickBot="1">
      <c r="C3" s="1" t="s">
        <v>1</v>
      </c>
      <c r="D3" s="19">
        <v>0</v>
      </c>
      <c r="E3" s="2">
        <v>0.01</v>
      </c>
      <c r="F3" t="s">
        <v>2</v>
      </c>
      <c r="G3" s="8">
        <v>7.0000000000000007E-2</v>
      </c>
      <c r="H3" t="s">
        <v>2</v>
      </c>
      <c r="I3">
        <v>0.09</v>
      </c>
    </row>
    <row r="4" spans="3:9">
      <c r="C4">
        <v>-3.4</v>
      </c>
      <c r="D4" s="9">
        <f>NORMSDIST($C4-D$3)</f>
        <v>3.369292656768808E-4</v>
      </c>
      <c r="E4" s="10">
        <f t="shared" ref="E4:I7" si="0">NORMSDIST($C4-E$3)</f>
        <v>3.2481439741887806E-4</v>
      </c>
      <c r="F4" s="10" t="s">
        <v>2</v>
      </c>
      <c r="G4" s="10">
        <f t="shared" si="0"/>
        <v>2.6022918242746669E-4</v>
      </c>
      <c r="H4" s="10" t="s">
        <v>2</v>
      </c>
      <c r="I4" s="11">
        <f t="shared" si="0"/>
        <v>2.4151027356783598E-4</v>
      </c>
    </row>
    <row r="5" spans="3:9">
      <c r="C5">
        <v>-3.3</v>
      </c>
      <c r="D5" s="12">
        <f t="shared" ref="D5:D7" si="1">NORMSDIST($C5-D$3)</f>
        <v>4.8342414238377744E-4</v>
      </c>
      <c r="E5" s="13">
        <f t="shared" si="0"/>
        <v>4.6647985610754901E-4</v>
      </c>
      <c r="F5" s="13" t="s">
        <v>2</v>
      </c>
      <c r="G5" s="13">
        <f t="shared" si="0"/>
        <v>3.7584091840008391E-4</v>
      </c>
      <c r="H5" s="13" t="s">
        <v>2</v>
      </c>
      <c r="I5" s="14">
        <f t="shared" si="0"/>
        <v>3.4946311833797158E-4</v>
      </c>
    </row>
    <row r="6" spans="3:9">
      <c r="C6" t="s">
        <v>2</v>
      </c>
      <c r="D6" s="12" t="s">
        <v>2</v>
      </c>
      <c r="E6" s="13" t="s">
        <v>2</v>
      </c>
      <c r="F6" s="13" t="s">
        <v>2</v>
      </c>
      <c r="G6" s="13" t="s">
        <v>2</v>
      </c>
      <c r="H6" s="13" t="s">
        <v>2</v>
      </c>
      <c r="I6" s="14" t="s">
        <v>2</v>
      </c>
    </row>
    <row r="7" spans="3:9">
      <c r="C7" s="8">
        <v>-2.1</v>
      </c>
      <c r="D7" s="12">
        <f t="shared" si="1"/>
        <v>1.7864420562816546E-2</v>
      </c>
      <c r="E7" s="13">
        <f t="shared" si="0"/>
        <v>1.7429177937657091E-2</v>
      </c>
      <c r="F7" s="13" t="s">
        <v>2</v>
      </c>
      <c r="G7" s="21">
        <f t="shared" si="0"/>
        <v>1.5003422973732208E-2</v>
      </c>
      <c r="H7" s="13" t="s">
        <v>2</v>
      </c>
      <c r="I7" s="14">
        <f t="shared" si="0"/>
        <v>1.4262118410668875E-2</v>
      </c>
    </row>
    <row r="8" spans="3:9">
      <c r="C8" t="s">
        <v>2</v>
      </c>
      <c r="D8" s="5" t="s">
        <v>2</v>
      </c>
      <c r="E8" t="s">
        <v>2</v>
      </c>
      <c r="F8" t="s">
        <v>2</v>
      </c>
      <c r="G8" t="s">
        <v>2</v>
      </c>
      <c r="H8" t="s">
        <v>2</v>
      </c>
      <c r="I8" s="6" t="s">
        <v>2</v>
      </c>
    </row>
    <row r="9" spans="3:9">
      <c r="C9" s="18">
        <v>0</v>
      </c>
      <c r="D9" s="20">
        <f>NORMSDIST($C9+D$3)</f>
        <v>0.5</v>
      </c>
      <c r="E9" s="13">
        <f t="shared" ref="E9:I11" si="2">NORMSDIST($C9+E$3)</f>
        <v>0.5039893563146316</v>
      </c>
      <c r="F9" s="13" t="s">
        <v>2</v>
      </c>
      <c r="G9" s="13">
        <f t="shared" si="2"/>
        <v>0.52790317018052113</v>
      </c>
      <c r="H9" s="13" t="s">
        <v>2</v>
      </c>
      <c r="I9" s="14">
        <f t="shared" si="2"/>
        <v>0.53585639258517204</v>
      </c>
    </row>
    <row r="10" spans="3:9">
      <c r="C10" t="s">
        <v>2</v>
      </c>
      <c r="D10" s="12" t="s">
        <v>2</v>
      </c>
      <c r="E10" s="13" t="s">
        <v>2</v>
      </c>
      <c r="F10" s="13" t="s">
        <v>2</v>
      </c>
      <c r="G10" s="13" t="s">
        <v>2</v>
      </c>
      <c r="H10" s="13" t="s">
        <v>2</v>
      </c>
      <c r="I10" s="14" t="s">
        <v>2</v>
      </c>
    </row>
    <row r="11" spans="3:9" ht="15" thickBot="1">
      <c r="C11">
        <v>3.4</v>
      </c>
      <c r="D11" s="15">
        <f t="shared" ref="D11" si="3">NORMSDIST($C11+D$3)</f>
        <v>0.99966307073432314</v>
      </c>
      <c r="E11" s="16">
        <f t="shared" si="2"/>
        <v>0.99967518560258117</v>
      </c>
      <c r="F11" s="16" t="s">
        <v>2</v>
      </c>
      <c r="G11" s="16">
        <f t="shared" si="2"/>
        <v>0.99973977081757248</v>
      </c>
      <c r="H11" s="16" t="s">
        <v>2</v>
      </c>
      <c r="I11" s="17">
        <f t="shared" si="2"/>
        <v>0.99975848972643211</v>
      </c>
    </row>
    <row r="14" spans="3:9" ht="15" thickBot="1">
      <c r="E14" s="1" t="s">
        <v>3</v>
      </c>
      <c r="F14" s="1"/>
      <c r="G14" s="1"/>
    </row>
    <row r="15" spans="3:9" ht="15" thickBot="1">
      <c r="E15" s="30">
        <f>D9-G7</f>
        <v>0.48499657702626781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A870-218F-4816-A044-AF23C3D5D6B5}">
  <dimension ref="B3:F11"/>
  <sheetViews>
    <sheetView workbookViewId="0">
      <selection activeCell="E15" sqref="E15"/>
    </sheetView>
  </sheetViews>
  <sheetFormatPr defaultRowHeight="15"/>
  <cols>
    <col min="2" max="2" width="12.5703125" customWidth="1"/>
    <col min="5" max="5" width="16.5703125" bestFit="1" customWidth="1"/>
    <col min="6" max="6" width="10.42578125" bestFit="1" customWidth="1"/>
  </cols>
  <sheetData>
    <row r="3" spans="2:6">
      <c r="B3" t="s">
        <v>4</v>
      </c>
    </row>
    <row r="4" spans="2:6">
      <c r="B4" s="46" t="s">
        <v>5</v>
      </c>
      <c r="C4" s="47">
        <v>-1.56</v>
      </c>
      <c r="E4" s="48" t="s">
        <v>6</v>
      </c>
      <c r="F4" s="50">
        <f>NORMSDIST(C5)-NORMSDIST(C4)</f>
        <v>0.93017598234325594</v>
      </c>
    </row>
    <row r="5" spans="2:6">
      <c r="B5" s="44" t="s">
        <v>7</v>
      </c>
      <c r="C5" s="45">
        <v>2.31</v>
      </c>
      <c r="F5" s="13"/>
    </row>
    <row r="6" spans="2:6">
      <c r="F6" s="13"/>
    </row>
    <row r="7" spans="2:6">
      <c r="B7" t="s">
        <v>8</v>
      </c>
      <c r="F7" s="13"/>
    </row>
    <row r="8" spans="2:6">
      <c r="B8" s="51" t="s">
        <v>1</v>
      </c>
      <c r="C8" s="47">
        <v>-0.75</v>
      </c>
      <c r="E8" s="49" t="s">
        <v>9</v>
      </c>
      <c r="F8" s="50">
        <f>1 - NORMSDIST(C8)</f>
        <v>0.77337264762313174</v>
      </c>
    </row>
    <row r="9" spans="2:6">
      <c r="F9" s="13"/>
    </row>
    <row r="10" spans="2:6">
      <c r="B10" t="s">
        <v>10</v>
      </c>
      <c r="F10" s="13"/>
    </row>
    <row r="11" spans="2:6">
      <c r="B11" s="51" t="s">
        <v>1</v>
      </c>
      <c r="C11" s="47">
        <v>-5.35</v>
      </c>
      <c r="E11" s="49" t="s">
        <v>11</v>
      </c>
      <c r="F11" s="50">
        <f>NORMSDIST(C11)</f>
        <v>4.3977115940058841E-8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E26-60BB-4461-AD23-1DB082ECB87E}">
  <dimension ref="B2:F6"/>
  <sheetViews>
    <sheetView workbookViewId="0">
      <selection activeCell="H5" sqref="H5"/>
    </sheetView>
  </sheetViews>
  <sheetFormatPr defaultRowHeight="14.45"/>
  <cols>
    <col min="5" max="5" width="16" bestFit="1" customWidth="1"/>
  </cols>
  <sheetData>
    <row r="2" spans="2:6">
      <c r="B2" s="25" t="s">
        <v>12</v>
      </c>
      <c r="C2" s="26">
        <v>50</v>
      </c>
    </row>
    <row r="3" spans="2:6" ht="15" thickBot="1">
      <c r="B3" s="23" t="s">
        <v>13</v>
      </c>
      <c r="C3" s="24">
        <v>10</v>
      </c>
    </row>
    <row r="4" spans="2:6" ht="15" thickBot="1">
      <c r="B4" s="27" t="s">
        <v>14</v>
      </c>
      <c r="C4" s="26">
        <v>55</v>
      </c>
      <c r="E4" s="28" t="s">
        <v>1</v>
      </c>
      <c r="F4" s="29">
        <f>(C4-C2)/C3</f>
        <v>0.5</v>
      </c>
    </row>
    <row r="5" spans="2:6" ht="15" thickBot="1"/>
    <row r="6" spans="2:6" ht="15" thickBot="1">
      <c r="E6" s="28" t="s">
        <v>15</v>
      </c>
      <c r="F6" s="31">
        <f>NORMSDIST(F4)</f>
        <v>0.69146246127401312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F441-1DF2-4947-8AC8-83BAD01CB372}">
  <dimension ref="B2:F7"/>
  <sheetViews>
    <sheetView workbookViewId="0">
      <selection activeCell="F7" sqref="F7"/>
    </sheetView>
  </sheetViews>
  <sheetFormatPr defaultRowHeight="14.45"/>
  <cols>
    <col min="5" max="5" width="35.7109375" bestFit="1" customWidth="1"/>
    <col min="6" max="6" width="8.85546875" customWidth="1"/>
  </cols>
  <sheetData>
    <row r="2" spans="2:6">
      <c r="B2" s="25" t="s">
        <v>12</v>
      </c>
      <c r="C2" s="26">
        <v>50</v>
      </c>
    </row>
    <row r="3" spans="2:6" ht="15" thickBot="1">
      <c r="B3" s="23" t="s">
        <v>13</v>
      </c>
      <c r="C3" s="24">
        <v>8</v>
      </c>
    </row>
    <row r="4" spans="2:6">
      <c r="B4" s="32" t="s">
        <v>16</v>
      </c>
      <c r="C4" s="22">
        <v>30</v>
      </c>
      <c r="E4" s="33" t="s">
        <v>5</v>
      </c>
      <c r="F4" s="34">
        <f>(C4-$C$2)/$C$3</f>
        <v>-2.5</v>
      </c>
    </row>
    <row r="5" spans="2:6" ht="15" thickBot="1">
      <c r="B5" s="27" t="s">
        <v>17</v>
      </c>
      <c r="C5" s="26">
        <v>39</v>
      </c>
      <c r="E5" s="35" t="s">
        <v>7</v>
      </c>
      <c r="F5" s="36">
        <f>(C5-$C$2)/$C$3</f>
        <v>-1.375</v>
      </c>
    </row>
    <row r="6" spans="2:6" ht="15" thickBot="1"/>
    <row r="7" spans="2:6" ht="15" thickBot="1">
      <c r="E7" s="28" t="s">
        <v>18</v>
      </c>
      <c r="F7" s="31">
        <f>NORMSDIST(F5)-NORMSDIST(F4)</f>
        <v>7.8356057025559561E-2</v>
      </c>
    </row>
  </sheetData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CC68-6634-490F-A942-627BDAC7D3F6}">
  <dimension ref="B2:F7"/>
  <sheetViews>
    <sheetView workbookViewId="0">
      <selection activeCell="L9" sqref="L9"/>
    </sheetView>
  </sheetViews>
  <sheetFormatPr defaultRowHeight="14.45"/>
  <cols>
    <col min="5" max="5" width="33" bestFit="1" customWidth="1"/>
  </cols>
  <sheetData>
    <row r="2" spans="2:6">
      <c r="B2" s="25" t="s">
        <v>12</v>
      </c>
      <c r="C2" s="26">
        <v>196000</v>
      </c>
    </row>
    <row r="3" spans="2:6" ht="15" thickBot="1">
      <c r="B3" s="23" t="s">
        <v>13</v>
      </c>
      <c r="C3" s="24">
        <v>20000</v>
      </c>
    </row>
    <row r="4" spans="2:6">
      <c r="B4" s="32" t="s">
        <v>16</v>
      </c>
      <c r="C4" s="22">
        <v>169400</v>
      </c>
      <c r="E4" s="33" t="s">
        <v>5</v>
      </c>
      <c r="F4" s="34">
        <f>(C4-$C$2)/$C$3</f>
        <v>-1.33</v>
      </c>
    </row>
    <row r="5" spans="2:6" ht="15" thickBot="1">
      <c r="B5" s="27" t="s">
        <v>17</v>
      </c>
      <c r="C5" s="26">
        <v>206800</v>
      </c>
      <c r="E5" s="35" t="s">
        <v>7</v>
      </c>
      <c r="F5" s="36">
        <f>(C5-$C$2)/$C$3</f>
        <v>0.54</v>
      </c>
    </row>
    <row r="6" spans="2:6" ht="15" thickBot="1"/>
    <row r="7" spans="2:6" ht="15" thickBot="1">
      <c r="E7" s="28" t="s">
        <v>18</v>
      </c>
      <c r="F7" s="31">
        <f>NORMSDIST(F5)-NORMSDIST(F4)</f>
        <v>0.61364234813402119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FEAD-AFB0-4950-B1D7-5B666144B09B}">
  <dimension ref="B2:F6"/>
  <sheetViews>
    <sheetView workbookViewId="0">
      <selection activeCell="F6" sqref="F6"/>
    </sheetView>
  </sheetViews>
  <sheetFormatPr defaultRowHeight="14.45"/>
  <cols>
    <col min="5" max="5" width="16" bestFit="1" customWidth="1"/>
  </cols>
  <sheetData>
    <row r="2" spans="2:6">
      <c r="B2" s="25" t="s">
        <v>12</v>
      </c>
      <c r="C2" s="26">
        <v>55</v>
      </c>
    </row>
    <row r="3" spans="2:6" ht="15" thickBot="1">
      <c r="B3" s="23" t="s">
        <v>13</v>
      </c>
      <c r="C3" s="24">
        <v>4</v>
      </c>
    </row>
    <row r="4" spans="2:6" ht="15" thickBot="1">
      <c r="B4" s="27" t="s">
        <v>14</v>
      </c>
      <c r="C4" s="26">
        <v>60</v>
      </c>
      <c r="E4" s="28" t="s">
        <v>1</v>
      </c>
      <c r="F4" s="29">
        <f>(C4-C2)/C3</f>
        <v>1.25</v>
      </c>
    </row>
    <row r="5" spans="2:6" ht="15" thickBot="1"/>
    <row r="6" spans="2:6" ht="15" thickBot="1">
      <c r="E6" s="28" t="s">
        <v>15</v>
      </c>
      <c r="F6" s="31">
        <f>NORMSDIST(F4)</f>
        <v>0.89435022633314476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F571-6011-42F4-952E-B92B4AB4ACEB}">
  <dimension ref="B2:F11"/>
  <sheetViews>
    <sheetView workbookViewId="0">
      <selection activeCell="F11" sqref="F11"/>
    </sheetView>
  </sheetViews>
  <sheetFormatPr defaultRowHeight="14.45"/>
  <cols>
    <col min="5" max="5" width="41.42578125" bestFit="1" customWidth="1"/>
  </cols>
  <sheetData>
    <row r="2" spans="2:6">
      <c r="B2" s="25" t="s">
        <v>12</v>
      </c>
      <c r="C2" s="26">
        <v>12</v>
      </c>
    </row>
    <row r="3" spans="2:6" ht="15" thickBot="1">
      <c r="B3" s="23" t="s">
        <v>13</v>
      </c>
      <c r="C3" s="24">
        <v>1.4999999999999999E-2</v>
      </c>
    </row>
    <row r="4" spans="2:6" ht="15" thickBot="1">
      <c r="B4" s="32" t="s">
        <v>16</v>
      </c>
      <c r="C4" s="22">
        <v>11.97</v>
      </c>
      <c r="E4" s="28" t="s">
        <v>5</v>
      </c>
      <c r="F4" s="37">
        <f>(C4-$C$2)/$C$3</f>
        <v>-1.9999999999999574</v>
      </c>
    </row>
    <row r="5" spans="2:6" ht="15" thickBot="1">
      <c r="B5" s="27" t="s">
        <v>17</v>
      </c>
      <c r="C5" s="26">
        <v>11.99</v>
      </c>
      <c r="E5" s="28" t="s">
        <v>7</v>
      </c>
      <c r="F5" s="37">
        <f t="shared" ref="F5:F7" si="0">(C5-$C$2)/$C$3</f>
        <v>-0.66666666666665253</v>
      </c>
    </row>
    <row r="6" spans="2:6" ht="15" thickBot="1">
      <c r="B6" s="32" t="s">
        <v>19</v>
      </c>
      <c r="C6" s="22">
        <v>12.02</v>
      </c>
      <c r="E6" s="28" t="s">
        <v>20</v>
      </c>
      <c r="F6" s="37">
        <f t="shared" si="0"/>
        <v>1.3333333333333051</v>
      </c>
    </row>
    <row r="7" spans="2:6" ht="15" thickBot="1">
      <c r="B7" s="27" t="s">
        <v>21</v>
      </c>
      <c r="C7" s="26">
        <v>12.07</v>
      </c>
      <c r="E7" s="28" t="s">
        <v>22</v>
      </c>
      <c r="F7" s="37">
        <f t="shared" si="0"/>
        <v>4.6666666666666856</v>
      </c>
    </row>
    <row r="8" spans="2:6" ht="15" thickBot="1"/>
    <row r="9" spans="2:6" ht="15" thickBot="1">
      <c r="D9" t="s">
        <v>4</v>
      </c>
      <c r="E9" s="28" t="s">
        <v>23</v>
      </c>
      <c r="F9" s="31">
        <f>NORMSDIST(F5)-NORMSDIST(F4)</f>
        <v>0.22974240559874584</v>
      </c>
    </row>
    <row r="10" spans="2:6" ht="15" thickBot="1"/>
    <row r="11" spans="2:6" ht="15" thickBot="1">
      <c r="D11" t="s">
        <v>8</v>
      </c>
      <c r="E11" s="28" t="s">
        <v>24</v>
      </c>
      <c r="F11" s="31">
        <f>NORMSDIST(F7)-NORMSDIST(F6)</f>
        <v>9.120968909913596E-2</v>
      </c>
    </row>
  </sheetData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90B2-3A38-4C4F-AC3A-58B71D08520F}">
  <dimension ref="B2:K9"/>
  <sheetViews>
    <sheetView workbookViewId="0">
      <selection activeCell="F18" sqref="F18"/>
    </sheetView>
  </sheetViews>
  <sheetFormatPr defaultRowHeight="15"/>
  <cols>
    <col min="6" max="7" width="11.42578125" bestFit="1" customWidth="1"/>
    <col min="9" max="9" width="11.42578125" bestFit="1" customWidth="1"/>
    <col min="11" max="11" width="11.42578125" bestFit="1" customWidth="1"/>
  </cols>
  <sheetData>
    <row r="2" spans="2:11">
      <c r="F2" s="1" t="s">
        <v>0</v>
      </c>
    </row>
    <row r="3" spans="2:11">
      <c r="B3" s="49" t="s">
        <v>1</v>
      </c>
      <c r="C3" s="52">
        <f>NORMSINV(0.9251)</f>
        <v>1.4402382675279641</v>
      </c>
      <c r="E3" s="1" t="s">
        <v>1</v>
      </c>
      <c r="F3" s="2">
        <v>0</v>
      </c>
      <c r="G3" s="2">
        <v>0.01</v>
      </c>
      <c r="H3" t="s">
        <v>2</v>
      </c>
      <c r="I3" s="8">
        <v>0.04</v>
      </c>
      <c r="J3" t="s">
        <v>2</v>
      </c>
      <c r="K3">
        <v>0.09</v>
      </c>
    </row>
    <row r="4" spans="2:11">
      <c r="E4">
        <v>-3.4</v>
      </c>
      <c r="F4" s="53">
        <f>NORMSDIST($E4-F$3)</f>
        <v>3.369292656768808E-4</v>
      </c>
      <c r="G4" s="54">
        <f t="shared" ref="G4:K5" si="0">NORMSDIST($E4-G$3)</f>
        <v>3.2481439741887806E-4</v>
      </c>
      <c r="H4" s="54" t="s">
        <v>2</v>
      </c>
      <c r="I4" s="54">
        <f t="shared" si="0"/>
        <v>2.908570932907428E-4</v>
      </c>
      <c r="J4" s="54" t="s">
        <v>2</v>
      </c>
      <c r="K4" s="55">
        <f t="shared" si="0"/>
        <v>2.4151027356783598E-4</v>
      </c>
    </row>
    <row r="5" spans="2:11">
      <c r="E5">
        <v>-3.3</v>
      </c>
      <c r="F5" s="56">
        <f>NORMSDIST($E5-F$3)</f>
        <v>4.8342414238377744E-4</v>
      </c>
      <c r="G5" s="57">
        <f t="shared" si="0"/>
        <v>4.6647985610754901E-4</v>
      </c>
      <c r="H5" s="57" t="s">
        <v>2</v>
      </c>
      <c r="I5" s="57">
        <f t="shared" si="0"/>
        <v>4.1889194945036979E-4</v>
      </c>
      <c r="J5" s="57" t="s">
        <v>2</v>
      </c>
      <c r="K5" s="58">
        <f t="shared" si="0"/>
        <v>3.4946311833797158E-4</v>
      </c>
    </row>
    <row r="6" spans="2:11">
      <c r="E6" t="s">
        <v>25</v>
      </c>
      <c r="F6" s="56" t="s">
        <v>25</v>
      </c>
      <c r="G6" s="57" t="s">
        <v>25</v>
      </c>
      <c r="H6" s="57" t="s">
        <v>2</v>
      </c>
      <c r="I6" s="57" t="s">
        <v>25</v>
      </c>
      <c r="J6" s="57" t="s">
        <v>2</v>
      </c>
      <c r="K6" s="58" t="s">
        <v>25</v>
      </c>
    </row>
    <row r="7" spans="2:11">
      <c r="E7" s="8">
        <v>1.4</v>
      </c>
      <c r="F7" s="56">
        <f>NORMSDIST($E7+F$3)</f>
        <v>0.91924334076622893</v>
      </c>
      <c r="G7" s="57">
        <f t="shared" ref="G7:K9" si="1">NORMSDIST($E7+G$3)</f>
        <v>0.92073015854660756</v>
      </c>
      <c r="H7" s="57" t="s">
        <v>2</v>
      </c>
      <c r="I7" s="62">
        <f t="shared" si="1"/>
        <v>0.92506630046567295</v>
      </c>
      <c r="J7" s="57" t="s">
        <v>2</v>
      </c>
      <c r="K7" s="58">
        <f t="shared" si="1"/>
        <v>0.93188788203327455</v>
      </c>
    </row>
    <row r="8" spans="2:11">
      <c r="E8" t="s">
        <v>25</v>
      </c>
      <c r="F8" s="56" t="s">
        <v>25</v>
      </c>
      <c r="G8" s="57" t="s">
        <v>25</v>
      </c>
      <c r="H8" s="57" t="s">
        <v>2</v>
      </c>
      <c r="I8" s="57" t="s">
        <v>25</v>
      </c>
      <c r="J8" s="57" t="s">
        <v>2</v>
      </c>
      <c r="K8" s="58" t="s">
        <v>25</v>
      </c>
    </row>
    <row r="9" spans="2:11">
      <c r="E9">
        <v>3.4</v>
      </c>
      <c r="F9" s="59">
        <f t="shared" ref="F8:F9" si="2">NORMSDIST($E9+F$3)</f>
        <v>0.99966307073432314</v>
      </c>
      <c r="G9" s="60">
        <f t="shared" si="1"/>
        <v>0.99967518560258117</v>
      </c>
      <c r="H9" s="60" t="s">
        <v>2</v>
      </c>
      <c r="I9" s="60">
        <f t="shared" si="1"/>
        <v>0.9997091429067092</v>
      </c>
      <c r="J9" s="60" t="s">
        <v>2</v>
      </c>
      <c r="K9" s="61">
        <f t="shared" si="1"/>
        <v>0.99975848972643211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Žáčková</dc:creator>
  <cp:keywords/>
  <dc:description/>
  <cp:lastModifiedBy>Aneta Žáčková</cp:lastModifiedBy>
  <cp:revision/>
  <dcterms:created xsi:type="dcterms:W3CDTF">2024-10-23T05:46:09Z</dcterms:created>
  <dcterms:modified xsi:type="dcterms:W3CDTF">2024-10-23T11:17:55Z</dcterms:modified>
  <cp:category/>
  <cp:contentStatus/>
</cp:coreProperties>
</file>