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CE922122-85AD-4AFE-BCA2-7B193BAE69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1" i="3" l="1"/>
  <c r="J42" i="3" s="1"/>
  <c r="J37" i="3"/>
  <c r="J38" i="3" s="1"/>
  <c r="J39" i="3" s="1"/>
  <c r="J40" i="3" s="1"/>
  <c r="G37" i="3"/>
  <c r="G38" i="3" s="1"/>
  <c r="G39" i="3" s="1"/>
  <c r="G40" i="3" s="1"/>
  <c r="G41" i="3" s="1"/>
  <c r="G42" i="3" s="1"/>
  <c r="G43" i="3" s="1"/>
  <c r="T51" i="3"/>
  <c r="S51" i="3"/>
  <c r="Q51" i="3"/>
  <c r="K51" i="3"/>
  <c r="O51" i="3"/>
  <c r="M51" i="3"/>
  <c r="U50" i="3"/>
  <c r="U40" i="3"/>
  <c r="U41" i="3"/>
  <c r="U42" i="3"/>
  <c r="U43" i="3"/>
  <c r="U44" i="3"/>
  <c r="U45" i="3"/>
  <c r="U46" i="3"/>
  <c r="U47" i="3"/>
  <c r="U48" i="3"/>
  <c r="U49" i="3"/>
  <c r="F46" i="3"/>
  <c r="U37" i="3"/>
  <c r="U38" i="3"/>
  <c r="U39" i="3"/>
  <c r="I38" i="3"/>
  <c r="F37" i="3"/>
  <c r="U35" i="3"/>
  <c r="I28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4" i="3"/>
  <c r="I13" i="3"/>
  <c r="J5" i="3"/>
  <c r="J6" i="3" s="1"/>
  <c r="J7" i="3" s="1"/>
  <c r="J8" i="3" s="1"/>
  <c r="J9" i="3" s="1"/>
  <c r="J10" i="3" s="1"/>
  <c r="J11" i="3" s="1"/>
  <c r="J12" i="3" s="1"/>
  <c r="G5" i="3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44" i="3" l="1"/>
  <c r="G45" i="3" s="1"/>
  <c r="G46" i="3" s="1"/>
  <c r="G47" i="3" s="1"/>
  <c r="G48" i="3" s="1"/>
  <c r="G49" i="3" s="1"/>
  <c r="G50" i="3" s="1"/>
  <c r="G51" i="3" s="1"/>
  <c r="J13" i="3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43" i="3" s="1"/>
  <c r="J44" i="3" s="1"/>
  <c r="J45" i="3" s="1"/>
  <c r="J46" i="3" s="1"/>
  <c r="J47" i="3" s="1"/>
  <c r="J48" i="3" s="1"/>
  <c r="J49" i="3" s="1"/>
  <c r="J50" i="3" s="1"/>
  <c r="J51" i="3" s="1"/>
</calcChain>
</file>

<file path=xl/sharedStrings.xml><?xml version="1.0" encoding="utf-8"?>
<sst xmlns="http://schemas.openxmlformats.org/spreadsheetml/2006/main" count="156" uniqueCount="131">
  <si>
    <t>Datum</t>
  </si>
  <si>
    <t>Číslo dokladu</t>
  </si>
  <si>
    <t>Text</t>
  </si>
  <si>
    <t>Peněžní prostředky</t>
  </si>
  <si>
    <t>Hotovost a ceniny</t>
  </si>
  <si>
    <t>U peněžního ústavu</t>
  </si>
  <si>
    <t>Příjem</t>
  </si>
  <si>
    <t>Výdej</t>
  </si>
  <si>
    <t>Zůstatek</t>
  </si>
  <si>
    <t xml:space="preserve">Příjem </t>
  </si>
  <si>
    <t xml:space="preserve">Výdej </t>
  </si>
  <si>
    <t>Průběžné položky</t>
  </si>
  <si>
    <t>Č. řádku</t>
  </si>
  <si>
    <t>Kód příjmu</t>
  </si>
  <si>
    <t>Kód výdaje</t>
  </si>
  <si>
    <t>Příjmy nezdaňované</t>
  </si>
  <si>
    <t>Příjmy zdaňované</t>
  </si>
  <si>
    <t>Výdaje na nezdaňovanou činnost</t>
  </si>
  <si>
    <t>Výdaje daňově uznatelné</t>
  </si>
  <si>
    <t>1.1.</t>
  </si>
  <si>
    <t>4.2.</t>
  </si>
  <si>
    <t>10.1.</t>
  </si>
  <si>
    <t>4.1.</t>
  </si>
  <si>
    <t>3.1.</t>
  </si>
  <si>
    <t>P02</t>
  </si>
  <si>
    <t>P03</t>
  </si>
  <si>
    <t>P06</t>
  </si>
  <si>
    <t>P07</t>
  </si>
  <si>
    <t>V01</t>
  </si>
  <si>
    <t>V02</t>
  </si>
  <si>
    <t>12.1.</t>
  </si>
  <si>
    <t>V03</t>
  </si>
  <si>
    <t>P04</t>
  </si>
  <si>
    <t>15.1.</t>
  </si>
  <si>
    <t>20.1.</t>
  </si>
  <si>
    <t>V04</t>
  </si>
  <si>
    <t>V05</t>
  </si>
  <si>
    <t>V06</t>
  </si>
  <si>
    <t>P05</t>
  </si>
  <si>
    <t>V07</t>
  </si>
  <si>
    <t>V08</t>
  </si>
  <si>
    <t>V09</t>
  </si>
  <si>
    <t>V10</t>
  </si>
  <si>
    <t>1: počáteční zůstatky</t>
  </si>
  <si>
    <t>2: přijatá dotace MŽP - provoz</t>
  </si>
  <si>
    <t>4: půlroční nájemné</t>
  </si>
  <si>
    <t>5: kancelářské potřeby</t>
  </si>
  <si>
    <t>6: převod z pokladny na BU</t>
  </si>
  <si>
    <t>7: převod z pokladny na BU</t>
  </si>
  <si>
    <t>8:</t>
  </si>
  <si>
    <t>10: szp ke mzdě (ec i tel)</t>
  </si>
  <si>
    <t>12: doprava přijatého daru</t>
  </si>
  <si>
    <t>13a: publikace: honorář autorovi</t>
  </si>
  <si>
    <t>13b: publikace: inzerce</t>
  </si>
  <si>
    <t>13b: publikace: tisk</t>
  </si>
  <si>
    <t>13c: publikace: reklama</t>
  </si>
  <si>
    <t>V11</t>
  </si>
  <si>
    <t>V12</t>
  </si>
  <si>
    <t>13e: záloha na poštovné</t>
  </si>
  <si>
    <t>V13</t>
  </si>
  <si>
    <t>13g: zúčtování zálohy</t>
  </si>
  <si>
    <t>13f: poštovné</t>
  </si>
  <si>
    <t>14: převod z BU do pokladny</t>
  </si>
  <si>
    <t>5.2.</t>
  </si>
  <si>
    <t>15:</t>
  </si>
  <si>
    <t>16: přijaté úhrady za publikace</t>
  </si>
  <si>
    <t>7.2.</t>
  </si>
  <si>
    <t>3: členské příspěvky (1000 x 500)</t>
  </si>
  <si>
    <t>P01</t>
  </si>
  <si>
    <t>11: záloha daně</t>
  </si>
  <si>
    <t>13d: převod z BU do pokladny</t>
  </si>
  <si>
    <t>31.1.</t>
  </si>
  <si>
    <t>17: mzda</t>
  </si>
  <si>
    <t>17: szp ke mzdě (ec i tel)</t>
  </si>
  <si>
    <t>17: záloha daně</t>
  </si>
  <si>
    <t>9: mzda zaměstnance</t>
  </si>
  <si>
    <t>V14</t>
  </si>
  <si>
    <t>V15</t>
  </si>
  <si>
    <t>V16</t>
  </si>
  <si>
    <t>10.2.</t>
  </si>
  <si>
    <t>P08</t>
  </si>
  <si>
    <t>18: přijatý dar od fyzické osoby</t>
  </si>
  <si>
    <t>12.2.</t>
  </si>
  <si>
    <t>19: půlroční nájemné</t>
  </si>
  <si>
    <t>V17</t>
  </si>
  <si>
    <t>15.2.</t>
  </si>
  <si>
    <t>P09</t>
  </si>
  <si>
    <t>20: přijatá dotace MMX - provoz (seminář)</t>
  </si>
  <si>
    <t>17.2.</t>
  </si>
  <si>
    <t>P10</t>
  </si>
  <si>
    <t>20.2.</t>
  </si>
  <si>
    <t>21a: účastnické poplatky do pokladny (210 x 300)</t>
  </si>
  <si>
    <t>P11</t>
  </si>
  <si>
    <t>21c: výtěžek sbírky předán do pokladny</t>
  </si>
  <si>
    <t>21b: účastnické poplatky na BU (105 x 300)</t>
  </si>
  <si>
    <t>P12</t>
  </si>
  <si>
    <t>V18</t>
  </si>
  <si>
    <t>25.2.</t>
  </si>
  <si>
    <t>V19</t>
  </si>
  <si>
    <t>V20</t>
  </si>
  <si>
    <t>21g: poštovné pozvánky a další korespondence</t>
  </si>
  <si>
    <t>21h:</t>
  </si>
  <si>
    <t>22: úhrada za seminář</t>
  </si>
  <si>
    <t>29.2.</t>
  </si>
  <si>
    <t>V21</t>
  </si>
  <si>
    <t>22: úhrada penále</t>
  </si>
  <si>
    <t>V22</t>
  </si>
  <si>
    <t>23: nákup pohonných hmot</t>
  </si>
  <si>
    <t>V23</t>
  </si>
  <si>
    <t>1.3.</t>
  </si>
  <si>
    <t>24a:</t>
  </si>
  <si>
    <t>24b: tržby za odprodaný šrot</t>
  </si>
  <si>
    <t>24b: výdaje na brigádu (doprava, občerstvení)</t>
  </si>
  <si>
    <t>V24</t>
  </si>
  <si>
    <t>V25</t>
  </si>
  <si>
    <t>2.3.</t>
  </si>
  <si>
    <t xml:space="preserve">25: nájemné drobné techniky </t>
  </si>
  <si>
    <t>P14</t>
  </si>
  <si>
    <t>P13</t>
  </si>
  <si>
    <t>5.3.</t>
  </si>
  <si>
    <t>26: zájezd pro členy (doprava, pojištění, průvodce)</t>
  </si>
  <si>
    <t>6.3.</t>
  </si>
  <si>
    <t>P15</t>
  </si>
  <si>
    <t>V26</t>
  </si>
  <si>
    <t>27: bankovní poplatky</t>
  </si>
  <si>
    <t>27: přijaté úroky</t>
  </si>
  <si>
    <t>9.3.</t>
  </si>
  <si>
    <t>V27</t>
  </si>
  <si>
    <t>21d: úhrada faktury za nájem sálu</t>
  </si>
  <si>
    <t>21e: výplata odměn za dohody (2 x 2125, 4 x 850)</t>
  </si>
  <si>
    <t>21f: srážková daň k dohodám (2 x 375, 4 x 150)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</si>
</sst>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 &quot;"/>
    <numFmt numFmtId="165" formatCode="#,##0.00&quot;   &quot;"/>
    <numFmt numFmtId="166" formatCode="\ @"/>
    <numFmt numFmtId="167" formatCode="#,##0&quot;   &quot;"/>
  </numFmts>
  <fonts count="8" x14ac:knownFonts="1">
    <font>
      <sz val="10"/>
      <name val="Arial CE"/>
      <charset val="238"/>
    </font>
    <font>
      <sz val="7"/>
      <name val="Arial CE"/>
      <family val="2"/>
      <charset val="238"/>
    </font>
    <font>
      <sz val="10"/>
      <color theme="0"/>
      <name val="Arial CE"/>
      <family val="2"/>
      <charset val="238"/>
    </font>
    <font>
      <b/>
      <sz val="10"/>
      <color theme="0"/>
      <name val="Arial CE"/>
      <family val="2"/>
      <charset val="238"/>
    </font>
    <font>
      <sz val="7"/>
      <color theme="1"/>
      <name val="Arial CE"/>
      <family val="2"/>
      <charset val="238"/>
    </font>
    <font>
      <sz val="10"/>
      <color theme="1"/>
      <name val="Arial CE"/>
      <family val="2"/>
      <charset val="238"/>
    </font>
    <font>
      <b/>
      <sz val="7"/>
      <color theme="1"/>
      <name val="Arial CE"/>
      <family val="2"/>
      <charset val="238"/>
    </font>
    <font>
      <sz val="10"/>
      <color rgb="FFFF0000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167" fontId="2" fillId="0" borderId="0" xfId="0" applyNumberFormat="1" applyFont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66" fontId="4" fillId="0" borderId="1" xfId="0" applyNumberFormat="1" applyFont="1" applyBorder="1"/>
    <xf numFmtId="165" fontId="4" fillId="0" borderId="1" xfId="0" applyNumberFormat="1" applyFont="1" applyBorder="1"/>
    <xf numFmtId="164" fontId="4" fillId="0" borderId="1" xfId="0" applyNumberFormat="1" applyFont="1" applyBorder="1"/>
    <xf numFmtId="0" fontId="4" fillId="6" borderId="1" xfId="0" applyFont="1" applyFill="1" applyBorder="1" applyAlignment="1">
      <alignment horizontal="center"/>
    </xf>
    <xf numFmtId="164" fontId="4" fillId="6" borderId="1" xfId="0" applyNumberFormat="1" applyFont="1" applyFill="1" applyBorder="1"/>
    <xf numFmtId="165" fontId="4" fillId="6" borderId="1" xfId="0" applyNumberFormat="1" applyFont="1" applyFill="1" applyBorder="1"/>
    <xf numFmtId="167" fontId="4" fillId="6" borderId="1" xfId="0" applyNumberFormat="1" applyFont="1" applyFill="1" applyBorder="1"/>
    <xf numFmtId="0" fontId="5" fillId="0" borderId="0" xfId="0" applyFont="1"/>
    <xf numFmtId="0" fontId="4" fillId="0" borderId="1" xfId="0" applyFont="1" applyBorder="1"/>
    <xf numFmtId="165" fontId="4" fillId="0" borderId="1" xfId="0" applyNumberFormat="1" applyFont="1" applyBorder="1" applyAlignment="1">
      <alignment horizontal="right"/>
    </xf>
    <xf numFmtId="0" fontId="4" fillId="6" borderId="1" xfId="0" applyFont="1" applyFill="1" applyBorder="1"/>
    <xf numFmtId="0" fontId="6" fillId="0" borderId="1" xfId="0" applyFont="1" applyBorder="1"/>
    <xf numFmtId="166" fontId="6" fillId="0" borderId="1" xfId="0" applyNumberFormat="1" applyFont="1" applyBorder="1"/>
    <xf numFmtId="165" fontId="6" fillId="0" borderId="1" xfId="0" applyNumberFormat="1" applyFont="1" applyBorder="1"/>
    <xf numFmtId="165" fontId="6" fillId="6" borderId="1" xfId="0" applyNumberFormat="1" applyFont="1" applyFill="1" applyBorder="1"/>
    <xf numFmtId="167" fontId="6" fillId="6" borderId="1" xfId="0" applyNumberFormat="1" applyFont="1" applyFill="1" applyBorder="1"/>
    <xf numFmtId="0" fontId="6" fillId="0" borderId="1" xfId="0" applyFont="1" applyBorder="1" applyAlignment="1">
      <alignment horizontal="right"/>
    </xf>
    <xf numFmtId="0" fontId="7" fillId="8" borderId="0" xfId="0" applyFont="1" applyFill="1"/>
    <xf numFmtId="14" fontId="4" fillId="0" borderId="1" xfId="0" applyNumberFormat="1" applyFont="1" applyBorder="1" applyAlignment="1">
      <alignment horizontal="right"/>
    </xf>
    <xf numFmtId="0" fontId="7" fillId="0" borderId="0" xfId="0" applyFont="1"/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1"/>
  <sheetViews>
    <sheetView tabSelected="1" zoomScale="120" zoomScaleNormal="120" workbookViewId="0">
      <selection activeCell="D11" sqref="D11"/>
    </sheetView>
  </sheetViews>
  <sheetFormatPr defaultColWidth="9.140625" defaultRowHeight="12.75" x14ac:dyDescent="0.2"/>
  <cols>
    <col min="1" max="1" width="2.5703125" customWidth="1"/>
    <col min="2" max="2" width="4.85546875" style="4" customWidth="1"/>
    <col min="3" max="3" width="6.5703125" style="4" customWidth="1"/>
    <col min="4" max="4" width="32" style="4" bestFit="1" customWidth="1"/>
    <col min="5" max="6" width="9.7109375" style="4" customWidth="1"/>
    <col min="7" max="7" width="9.140625" style="4" customWidth="1"/>
    <col min="8" max="9" width="9.7109375" style="4" customWidth="1"/>
    <col min="10" max="10" width="9.140625" style="4" customWidth="1"/>
    <col min="11" max="11" width="10.42578125" style="4" customWidth="1"/>
    <col min="12" max="12" width="5.7109375" style="4" customWidth="1"/>
    <col min="13" max="13" width="9.7109375" style="4" customWidth="1"/>
    <col min="14" max="14" width="5.7109375" style="4" customWidth="1"/>
    <col min="15" max="15" width="9.7109375" style="4" customWidth="1"/>
    <col min="16" max="16" width="5.7109375" style="4" customWidth="1"/>
    <col min="17" max="17" width="9.7109375" style="4" customWidth="1"/>
    <col min="18" max="18" width="5.7109375" style="6" customWidth="1"/>
    <col min="19" max="20" width="9.7109375" style="4" customWidth="1"/>
    <col min="21" max="16384" width="9.140625" style="4"/>
  </cols>
  <sheetData>
    <row r="1" spans="1:21" customFormat="1" ht="12.75" customHeight="1" x14ac:dyDescent="0.2">
      <c r="A1" s="40" t="s">
        <v>12</v>
      </c>
      <c r="B1" s="41" t="s">
        <v>0</v>
      </c>
      <c r="C1" s="42" t="s">
        <v>1</v>
      </c>
      <c r="D1" s="41" t="s">
        <v>2</v>
      </c>
      <c r="E1" s="34" t="s">
        <v>3</v>
      </c>
      <c r="F1" s="34"/>
      <c r="G1" s="34"/>
      <c r="H1" s="34"/>
      <c r="I1" s="34"/>
      <c r="J1" s="34"/>
      <c r="K1" s="36" t="s">
        <v>15</v>
      </c>
      <c r="L1" s="36" t="s">
        <v>13</v>
      </c>
      <c r="M1" s="29" t="s">
        <v>16</v>
      </c>
      <c r="N1" s="29" t="s">
        <v>13</v>
      </c>
      <c r="O1" s="36" t="s">
        <v>17</v>
      </c>
      <c r="P1" s="36" t="s">
        <v>14</v>
      </c>
      <c r="Q1" s="29" t="s">
        <v>18</v>
      </c>
      <c r="R1" s="29" t="s">
        <v>14</v>
      </c>
      <c r="S1" s="34" t="s">
        <v>11</v>
      </c>
      <c r="T1" s="34"/>
    </row>
    <row r="2" spans="1:21" customFormat="1" ht="12.75" customHeight="1" x14ac:dyDescent="0.2">
      <c r="A2" s="40"/>
      <c r="B2" s="41"/>
      <c r="C2" s="42"/>
      <c r="D2" s="41"/>
      <c r="E2" s="43" t="s">
        <v>4</v>
      </c>
      <c r="F2" s="43"/>
      <c r="G2" s="43"/>
      <c r="H2" s="35" t="s">
        <v>5</v>
      </c>
      <c r="I2" s="35"/>
      <c r="J2" s="35"/>
      <c r="K2" s="37"/>
      <c r="L2" s="37"/>
      <c r="M2" s="30"/>
      <c r="N2" s="30"/>
      <c r="O2" s="37"/>
      <c r="P2" s="37"/>
      <c r="Q2" s="30"/>
      <c r="R2" s="30"/>
      <c r="S2" s="32" t="s">
        <v>6</v>
      </c>
      <c r="T2" s="32" t="s">
        <v>7</v>
      </c>
    </row>
    <row r="3" spans="1:21" customFormat="1" x14ac:dyDescent="0.2">
      <c r="A3" s="40"/>
      <c r="B3" s="41"/>
      <c r="C3" s="42"/>
      <c r="D3" s="41"/>
      <c r="E3" s="2" t="s">
        <v>6</v>
      </c>
      <c r="F3" s="2" t="s">
        <v>7</v>
      </c>
      <c r="G3" s="2" t="s">
        <v>8</v>
      </c>
      <c r="H3" s="3" t="s">
        <v>9</v>
      </c>
      <c r="I3" s="3" t="s">
        <v>10</v>
      </c>
      <c r="J3" s="3" t="s">
        <v>8</v>
      </c>
      <c r="K3" s="39"/>
      <c r="L3" s="38"/>
      <c r="M3" s="31"/>
      <c r="N3" s="31"/>
      <c r="O3" s="38"/>
      <c r="P3" s="38"/>
      <c r="Q3" s="31"/>
      <c r="R3" s="31"/>
      <c r="S3" s="33"/>
      <c r="T3" s="33"/>
    </row>
    <row r="4" spans="1:21" x14ac:dyDescent="0.2">
      <c r="A4" s="1">
        <v>1</v>
      </c>
      <c r="B4" s="7" t="s">
        <v>19</v>
      </c>
      <c r="C4" s="8"/>
      <c r="D4" s="9" t="s">
        <v>43</v>
      </c>
      <c r="E4" s="10"/>
      <c r="F4" s="10"/>
      <c r="G4" s="10">
        <v>1000</v>
      </c>
      <c r="H4" s="11"/>
      <c r="I4" s="10"/>
      <c r="J4" s="11">
        <v>3000</v>
      </c>
      <c r="K4" s="8"/>
      <c r="L4" s="12"/>
      <c r="M4" s="11"/>
      <c r="N4" s="13"/>
      <c r="O4" s="10"/>
      <c r="P4" s="14"/>
      <c r="Q4" s="10"/>
      <c r="R4" s="14"/>
      <c r="S4" s="10"/>
      <c r="T4" s="10"/>
      <c r="U4" s="26">
        <f>SUM(K4:T4)</f>
        <v>0</v>
      </c>
    </row>
    <row r="5" spans="1:21" x14ac:dyDescent="0.2">
      <c r="A5" s="1">
        <v>2</v>
      </c>
      <c r="B5" s="7" t="s">
        <v>23</v>
      </c>
      <c r="C5" s="8" t="s">
        <v>68</v>
      </c>
      <c r="D5" s="9" t="s">
        <v>44</v>
      </c>
      <c r="E5" s="10"/>
      <c r="F5" s="10"/>
      <c r="G5" s="10">
        <f>G4+E5-F5</f>
        <v>1000</v>
      </c>
      <c r="H5" s="11">
        <v>900000</v>
      </c>
      <c r="I5" s="10"/>
      <c r="J5" s="11">
        <f>J4+H5-I5</f>
        <v>903000</v>
      </c>
      <c r="K5" s="8"/>
      <c r="L5" s="12"/>
      <c r="M5" s="11">
        <v>900000</v>
      </c>
      <c r="N5" s="13"/>
      <c r="O5" s="10"/>
      <c r="P5" s="14"/>
      <c r="Q5" s="10"/>
      <c r="R5" s="14"/>
      <c r="S5" s="10"/>
      <c r="T5" s="10"/>
      <c r="U5" s="26">
        <f t="shared" ref="U5:U50" si="0">SUM(K5:T5)</f>
        <v>900000</v>
      </c>
    </row>
    <row r="6" spans="1:21" x14ac:dyDescent="0.2">
      <c r="A6" s="1">
        <v>3</v>
      </c>
      <c r="B6" s="7" t="s">
        <v>22</v>
      </c>
      <c r="C6" s="8" t="s">
        <v>24</v>
      </c>
      <c r="D6" s="9" t="s">
        <v>67</v>
      </c>
      <c r="E6" s="10">
        <v>500000</v>
      </c>
      <c r="F6" s="10"/>
      <c r="G6" s="10">
        <f t="shared" ref="G6:G51" si="1">G5+E6-F6</f>
        <v>501000</v>
      </c>
      <c r="H6" s="11"/>
      <c r="I6" s="10"/>
      <c r="J6" s="11">
        <f t="shared" ref="J6:J51" si="2">J5+H6-I6</f>
        <v>903000</v>
      </c>
      <c r="K6" s="8"/>
      <c r="L6" s="12"/>
      <c r="M6" s="11">
        <v>500000</v>
      </c>
      <c r="N6" s="13"/>
      <c r="O6" s="10"/>
      <c r="P6" s="14"/>
      <c r="Q6" s="11"/>
      <c r="R6" s="15"/>
      <c r="S6" s="10"/>
      <c r="T6" s="10"/>
      <c r="U6" s="26">
        <f t="shared" si="0"/>
        <v>500000</v>
      </c>
    </row>
    <row r="7" spans="1:21" x14ac:dyDescent="0.2">
      <c r="A7" s="1">
        <v>4</v>
      </c>
      <c r="B7" s="7" t="s">
        <v>21</v>
      </c>
      <c r="C7" s="8" t="s">
        <v>28</v>
      </c>
      <c r="D7" s="9" t="s">
        <v>45</v>
      </c>
      <c r="E7" s="10"/>
      <c r="F7" s="16"/>
      <c r="G7" s="10">
        <f t="shared" si="1"/>
        <v>501000</v>
      </c>
      <c r="H7" s="11"/>
      <c r="I7" s="10">
        <v>3000</v>
      </c>
      <c r="J7" s="11">
        <f t="shared" si="2"/>
        <v>900000</v>
      </c>
      <c r="K7" s="8"/>
      <c r="L7" s="12"/>
      <c r="M7" s="11"/>
      <c r="N7" s="13"/>
      <c r="O7" s="10"/>
      <c r="P7" s="14"/>
      <c r="Q7" s="11">
        <v>3000</v>
      </c>
      <c r="R7" s="15"/>
      <c r="S7" s="10"/>
      <c r="T7" s="10"/>
      <c r="U7" s="26">
        <f t="shared" si="0"/>
        <v>3000</v>
      </c>
    </row>
    <row r="8" spans="1:21" x14ac:dyDescent="0.2">
      <c r="A8" s="1">
        <v>5</v>
      </c>
      <c r="B8" s="7" t="s">
        <v>30</v>
      </c>
      <c r="C8" s="8" t="s">
        <v>29</v>
      </c>
      <c r="D8" s="9" t="s">
        <v>46</v>
      </c>
      <c r="E8" s="10"/>
      <c r="F8" s="10">
        <v>4500</v>
      </c>
      <c r="G8" s="10">
        <f t="shared" si="1"/>
        <v>496500</v>
      </c>
      <c r="H8" s="11"/>
      <c r="I8" s="10"/>
      <c r="J8" s="11">
        <f t="shared" si="2"/>
        <v>900000</v>
      </c>
      <c r="K8" s="8"/>
      <c r="L8" s="12"/>
      <c r="M8" s="11"/>
      <c r="N8" s="13"/>
      <c r="O8" s="10"/>
      <c r="P8" s="14"/>
      <c r="Q8" s="11">
        <v>4500</v>
      </c>
      <c r="R8" s="15"/>
      <c r="S8" s="10"/>
      <c r="T8" s="10"/>
      <c r="U8" s="26">
        <f t="shared" si="0"/>
        <v>4500</v>
      </c>
    </row>
    <row r="9" spans="1:21" x14ac:dyDescent="0.2">
      <c r="A9" s="1">
        <v>6</v>
      </c>
      <c r="B9" s="7" t="s">
        <v>33</v>
      </c>
      <c r="C9" s="8" t="s">
        <v>31</v>
      </c>
      <c r="D9" s="9" t="s">
        <v>47</v>
      </c>
      <c r="E9" s="10"/>
      <c r="F9" s="10">
        <v>480000</v>
      </c>
      <c r="G9" s="10">
        <f t="shared" si="1"/>
        <v>16500</v>
      </c>
      <c r="H9" s="11"/>
      <c r="I9" s="10"/>
      <c r="J9" s="11">
        <f t="shared" si="2"/>
        <v>900000</v>
      </c>
      <c r="K9" s="8"/>
      <c r="L9" s="12"/>
      <c r="M9" s="11"/>
      <c r="N9" s="13"/>
      <c r="O9" s="10"/>
      <c r="P9" s="14"/>
      <c r="Q9" s="11"/>
      <c r="R9" s="15"/>
      <c r="S9" s="10">
        <v>480000</v>
      </c>
      <c r="T9" s="10"/>
      <c r="U9" s="26">
        <f t="shared" si="0"/>
        <v>480000</v>
      </c>
    </row>
    <row r="10" spans="1:21" x14ac:dyDescent="0.2">
      <c r="A10" s="1">
        <v>7</v>
      </c>
      <c r="B10" s="7" t="s">
        <v>33</v>
      </c>
      <c r="C10" s="8" t="s">
        <v>25</v>
      </c>
      <c r="D10" s="9" t="s">
        <v>48</v>
      </c>
      <c r="E10" s="10"/>
      <c r="F10" s="10"/>
      <c r="G10" s="10">
        <f t="shared" si="1"/>
        <v>16500</v>
      </c>
      <c r="H10" s="11">
        <v>480000</v>
      </c>
      <c r="I10" s="10"/>
      <c r="J10" s="11">
        <f t="shared" si="2"/>
        <v>1380000</v>
      </c>
      <c r="K10" s="8"/>
      <c r="L10" s="12"/>
      <c r="M10" s="11"/>
      <c r="N10" s="13"/>
      <c r="O10" s="10"/>
      <c r="P10" s="14"/>
      <c r="Q10" s="11"/>
      <c r="R10" s="15"/>
      <c r="S10" s="10"/>
      <c r="T10" s="10">
        <v>480000</v>
      </c>
      <c r="U10" s="26">
        <f t="shared" si="0"/>
        <v>480000</v>
      </c>
    </row>
    <row r="11" spans="1:21" x14ac:dyDescent="0.2">
      <c r="A11" s="1"/>
      <c r="B11" s="7"/>
      <c r="C11" s="8"/>
      <c r="D11" s="9" t="s">
        <v>49</v>
      </c>
      <c r="E11" s="10"/>
      <c r="F11" s="10"/>
      <c r="G11" s="10">
        <f t="shared" si="1"/>
        <v>16500</v>
      </c>
      <c r="H11" s="11"/>
      <c r="I11" s="10"/>
      <c r="J11" s="11">
        <f t="shared" si="2"/>
        <v>1380000</v>
      </c>
      <c r="K11" s="8"/>
      <c r="L11" s="12"/>
      <c r="M11" s="11"/>
      <c r="N11" s="13"/>
      <c r="O11" s="10"/>
      <c r="P11" s="14"/>
      <c r="Q11" s="11"/>
      <c r="R11" s="15"/>
      <c r="S11" s="10"/>
      <c r="T11" s="10"/>
      <c r="U11" s="26">
        <f t="shared" si="0"/>
        <v>0</v>
      </c>
    </row>
    <row r="12" spans="1:21" x14ac:dyDescent="0.2">
      <c r="A12" s="1">
        <v>8</v>
      </c>
      <c r="B12" s="7" t="s">
        <v>21</v>
      </c>
      <c r="C12" s="8" t="s">
        <v>35</v>
      </c>
      <c r="D12" s="9" t="s">
        <v>75</v>
      </c>
      <c r="E12" s="10"/>
      <c r="F12" s="10"/>
      <c r="G12" s="10">
        <f t="shared" si="1"/>
        <v>16500</v>
      </c>
      <c r="H12" s="11"/>
      <c r="I12" s="10">
        <v>4547</v>
      </c>
      <c r="J12" s="11">
        <f t="shared" si="2"/>
        <v>1375453</v>
      </c>
      <c r="K12" s="8"/>
      <c r="L12" s="12"/>
      <c r="M12" s="11"/>
      <c r="N12" s="13"/>
      <c r="O12" s="10"/>
      <c r="P12" s="14"/>
      <c r="Q12" s="11">
        <v>4547</v>
      </c>
      <c r="R12" s="15"/>
      <c r="S12" s="10"/>
      <c r="T12" s="10"/>
      <c r="U12" s="26">
        <f t="shared" si="0"/>
        <v>4547</v>
      </c>
    </row>
    <row r="13" spans="1:21" x14ac:dyDescent="0.2">
      <c r="A13" s="1">
        <v>9</v>
      </c>
      <c r="B13" s="27" t="s">
        <v>21</v>
      </c>
      <c r="C13" s="8" t="s">
        <v>36</v>
      </c>
      <c r="D13" s="9" t="s">
        <v>50</v>
      </c>
      <c r="E13" s="10"/>
      <c r="F13" s="10"/>
      <c r="G13" s="10">
        <f t="shared" si="1"/>
        <v>16500</v>
      </c>
      <c r="H13" s="11"/>
      <c r="I13" s="10">
        <f>423+293+1625+585</f>
        <v>2926</v>
      </c>
      <c r="J13" s="11">
        <f t="shared" si="2"/>
        <v>1372527</v>
      </c>
      <c r="K13" s="8"/>
      <c r="L13" s="12"/>
      <c r="M13" s="11"/>
      <c r="N13" s="13"/>
      <c r="O13" s="10"/>
      <c r="P13" s="14"/>
      <c r="Q13" s="11">
        <v>2926</v>
      </c>
      <c r="R13" s="15"/>
      <c r="S13" s="10"/>
      <c r="T13" s="10"/>
      <c r="U13" s="26">
        <f t="shared" si="0"/>
        <v>2926</v>
      </c>
    </row>
    <row r="14" spans="1:21" x14ac:dyDescent="0.2">
      <c r="A14" s="1">
        <v>10</v>
      </c>
      <c r="B14" s="7" t="s">
        <v>21</v>
      </c>
      <c r="C14" s="8" t="s">
        <v>37</v>
      </c>
      <c r="D14" s="9" t="s">
        <v>69</v>
      </c>
      <c r="E14" s="10"/>
      <c r="F14" s="10"/>
      <c r="G14" s="10">
        <f t="shared" si="1"/>
        <v>16500</v>
      </c>
      <c r="H14" s="11"/>
      <c r="I14" s="10">
        <v>1237</v>
      </c>
      <c r="J14" s="11">
        <f t="shared" si="2"/>
        <v>1371290</v>
      </c>
      <c r="K14" s="8"/>
      <c r="L14" s="12"/>
      <c r="M14" s="11"/>
      <c r="N14" s="13"/>
      <c r="O14" s="10"/>
      <c r="P14" s="14"/>
      <c r="Q14" s="11">
        <v>1237</v>
      </c>
      <c r="R14" s="15"/>
      <c r="S14" s="10"/>
      <c r="T14" s="10"/>
      <c r="U14" s="26">
        <f t="shared" si="0"/>
        <v>1237</v>
      </c>
    </row>
    <row r="15" spans="1:21" x14ac:dyDescent="0.2">
      <c r="A15" s="1">
        <v>11</v>
      </c>
      <c r="B15" s="7" t="s">
        <v>33</v>
      </c>
      <c r="C15" s="8" t="s">
        <v>39</v>
      </c>
      <c r="D15" s="9" t="s">
        <v>51</v>
      </c>
      <c r="E15" s="10"/>
      <c r="F15" s="10">
        <v>500</v>
      </c>
      <c r="G15" s="10">
        <f t="shared" si="1"/>
        <v>16000</v>
      </c>
      <c r="H15" s="11"/>
      <c r="I15" s="10"/>
      <c r="J15" s="11">
        <f t="shared" si="2"/>
        <v>1371290</v>
      </c>
      <c r="K15" s="8"/>
      <c r="L15" s="12"/>
      <c r="M15" s="11"/>
      <c r="N15" s="13"/>
      <c r="O15" s="10"/>
      <c r="P15" s="14"/>
      <c r="Q15" s="11">
        <v>500</v>
      </c>
      <c r="R15" s="15"/>
      <c r="S15" s="10"/>
      <c r="T15" s="10"/>
      <c r="U15" s="26">
        <f t="shared" si="0"/>
        <v>500</v>
      </c>
    </row>
    <row r="16" spans="1:21" x14ac:dyDescent="0.2">
      <c r="A16" s="1">
        <v>12</v>
      </c>
      <c r="B16" s="7" t="s">
        <v>34</v>
      </c>
      <c r="C16" s="8" t="s">
        <v>40</v>
      </c>
      <c r="D16" s="9" t="s">
        <v>52</v>
      </c>
      <c r="E16" s="10"/>
      <c r="F16" s="10"/>
      <c r="G16" s="10">
        <f t="shared" si="1"/>
        <v>16000</v>
      </c>
      <c r="H16" s="11"/>
      <c r="I16" s="10">
        <v>25000</v>
      </c>
      <c r="J16" s="11">
        <f t="shared" si="2"/>
        <v>1346290</v>
      </c>
      <c r="K16" s="8"/>
      <c r="L16" s="12"/>
      <c r="M16" s="11"/>
      <c r="N16" s="13"/>
      <c r="O16" s="10"/>
      <c r="P16" s="14"/>
      <c r="Q16" s="11">
        <v>25000</v>
      </c>
      <c r="R16" s="15"/>
      <c r="S16" s="10"/>
      <c r="T16" s="10"/>
      <c r="U16" s="26">
        <f t="shared" si="0"/>
        <v>25000</v>
      </c>
    </row>
    <row r="17" spans="1:21" x14ac:dyDescent="0.2">
      <c r="A17" s="1">
        <v>13</v>
      </c>
      <c r="B17" s="7" t="s">
        <v>34</v>
      </c>
      <c r="C17" s="8" t="s">
        <v>41</v>
      </c>
      <c r="D17" s="9" t="s">
        <v>53</v>
      </c>
      <c r="E17" s="10"/>
      <c r="F17" s="10"/>
      <c r="G17" s="10">
        <f t="shared" si="1"/>
        <v>16000</v>
      </c>
      <c r="H17" s="11"/>
      <c r="I17" s="10">
        <v>35000</v>
      </c>
      <c r="J17" s="11">
        <f t="shared" si="2"/>
        <v>1311290</v>
      </c>
      <c r="K17" s="8"/>
      <c r="L17" s="12"/>
      <c r="M17" s="11"/>
      <c r="N17" s="13"/>
      <c r="O17" s="10"/>
      <c r="P17" s="14"/>
      <c r="Q17" s="11">
        <v>35000</v>
      </c>
      <c r="R17" s="15"/>
      <c r="S17" s="10"/>
      <c r="T17" s="10"/>
      <c r="U17" s="26">
        <f t="shared" si="0"/>
        <v>35000</v>
      </c>
    </row>
    <row r="18" spans="1:21" x14ac:dyDescent="0.2">
      <c r="A18" s="1">
        <v>14</v>
      </c>
      <c r="B18" s="7" t="s">
        <v>34</v>
      </c>
      <c r="C18" s="8" t="s">
        <v>42</v>
      </c>
      <c r="D18" s="9" t="s">
        <v>54</v>
      </c>
      <c r="E18" s="10"/>
      <c r="F18" s="10"/>
      <c r="G18" s="10">
        <f t="shared" si="1"/>
        <v>16000</v>
      </c>
      <c r="H18" s="11"/>
      <c r="I18" s="10">
        <v>85000</v>
      </c>
      <c r="J18" s="11">
        <f t="shared" si="2"/>
        <v>1226290</v>
      </c>
      <c r="K18" s="8"/>
      <c r="L18" s="12"/>
      <c r="M18" s="11"/>
      <c r="N18" s="13"/>
      <c r="O18" s="10"/>
      <c r="P18" s="14"/>
      <c r="Q18" s="11">
        <v>85000</v>
      </c>
      <c r="R18" s="15"/>
      <c r="S18" s="10"/>
      <c r="T18" s="10"/>
      <c r="U18" s="26">
        <f t="shared" si="0"/>
        <v>85000</v>
      </c>
    </row>
    <row r="19" spans="1:21" x14ac:dyDescent="0.2">
      <c r="A19" s="1">
        <v>15</v>
      </c>
      <c r="B19" s="7" t="s">
        <v>34</v>
      </c>
      <c r="C19" s="8" t="s">
        <v>32</v>
      </c>
      <c r="D19" s="9" t="s">
        <v>55</v>
      </c>
      <c r="E19" s="10"/>
      <c r="F19" s="10"/>
      <c r="G19" s="10">
        <f t="shared" si="1"/>
        <v>16000</v>
      </c>
      <c r="H19" s="11">
        <v>50000</v>
      </c>
      <c r="I19" s="10"/>
      <c r="J19" s="11">
        <f t="shared" si="2"/>
        <v>1276290</v>
      </c>
      <c r="K19" s="8"/>
      <c r="L19" s="12"/>
      <c r="M19" s="11">
        <v>50000</v>
      </c>
      <c r="N19" s="13"/>
      <c r="O19" s="10"/>
      <c r="P19" s="14"/>
      <c r="Q19" s="11"/>
      <c r="R19" s="15"/>
      <c r="S19" s="10"/>
      <c r="T19" s="10"/>
      <c r="U19" s="26">
        <f t="shared" si="0"/>
        <v>50000</v>
      </c>
    </row>
    <row r="20" spans="1:21" x14ac:dyDescent="0.2">
      <c r="A20" s="1">
        <v>16</v>
      </c>
      <c r="B20" s="7" t="s">
        <v>71</v>
      </c>
      <c r="C20" s="8" t="s">
        <v>38</v>
      </c>
      <c r="D20" s="9" t="s">
        <v>70</v>
      </c>
      <c r="E20" s="10">
        <v>20000</v>
      </c>
      <c r="F20" s="10"/>
      <c r="G20" s="10">
        <f t="shared" si="1"/>
        <v>36000</v>
      </c>
      <c r="H20" s="11"/>
      <c r="I20" s="10"/>
      <c r="J20" s="11">
        <f t="shared" si="2"/>
        <v>1276290</v>
      </c>
      <c r="K20" s="8"/>
      <c r="L20" s="12"/>
      <c r="M20" s="11"/>
      <c r="N20" s="13"/>
      <c r="O20" s="10"/>
      <c r="P20" s="14"/>
      <c r="Q20" s="11"/>
      <c r="R20" s="15"/>
      <c r="S20" s="10">
        <v>20000</v>
      </c>
      <c r="T20" s="10"/>
      <c r="U20" s="26">
        <f t="shared" si="0"/>
        <v>20000</v>
      </c>
    </row>
    <row r="21" spans="1:21" x14ac:dyDescent="0.2">
      <c r="A21" s="1">
        <v>17</v>
      </c>
      <c r="B21" s="7" t="s">
        <v>20</v>
      </c>
      <c r="C21" s="8" t="s">
        <v>56</v>
      </c>
      <c r="D21" s="9" t="s">
        <v>58</v>
      </c>
      <c r="E21" s="10"/>
      <c r="F21" s="10">
        <v>6000</v>
      </c>
      <c r="G21" s="10">
        <f t="shared" si="1"/>
        <v>30000</v>
      </c>
      <c r="H21" s="11"/>
      <c r="I21" s="10"/>
      <c r="J21" s="11">
        <f t="shared" si="2"/>
        <v>1276290</v>
      </c>
      <c r="K21" s="8"/>
      <c r="L21" s="12"/>
      <c r="M21" s="11"/>
      <c r="N21" s="13"/>
      <c r="O21" s="10"/>
      <c r="P21" s="14"/>
      <c r="Q21" s="11"/>
      <c r="R21" s="15"/>
      <c r="S21" s="10"/>
      <c r="T21" s="10">
        <v>6000</v>
      </c>
      <c r="U21" s="26">
        <f t="shared" si="0"/>
        <v>6000</v>
      </c>
    </row>
    <row r="22" spans="1:21" x14ac:dyDescent="0.2">
      <c r="A22" s="1">
        <v>18</v>
      </c>
      <c r="B22" s="7" t="s">
        <v>20</v>
      </c>
      <c r="C22" s="8" t="s">
        <v>57</v>
      </c>
      <c r="D22" s="9" t="s">
        <v>61</v>
      </c>
      <c r="E22" s="10"/>
      <c r="F22" s="10">
        <v>4860</v>
      </c>
      <c r="G22" s="10">
        <f t="shared" si="1"/>
        <v>25140</v>
      </c>
      <c r="H22" s="11"/>
      <c r="I22" s="10"/>
      <c r="J22" s="11">
        <f t="shared" si="2"/>
        <v>1276290</v>
      </c>
      <c r="K22" s="8"/>
      <c r="L22" s="12"/>
      <c r="M22" s="11"/>
      <c r="N22" s="13"/>
      <c r="O22" s="10"/>
      <c r="P22" s="14"/>
      <c r="Q22" s="11">
        <v>4860</v>
      </c>
      <c r="R22" s="15"/>
      <c r="S22" s="10"/>
      <c r="T22" s="10"/>
      <c r="U22" s="26">
        <f t="shared" si="0"/>
        <v>4860</v>
      </c>
    </row>
    <row r="23" spans="1:21" x14ac:dyDescent="0.2">
      <c r="A23" s="1">
        <v>19</v>
      </c>
      <c r="B23" s="7" t="s">
        <v>20</v>
      </c>
      <c r="C23" s="8" t="s">
        <v>26</v>
      </c>
      <c r="D23" s="9" t="s">
        <v>60</v>
      </c>
      <c r="E23" s="18">
        <v>6000</v>
      </c>
      <c r="F23" s="10"/>
      <c r="G23" s="10">
        <f t="shared" si="1"/>
        <v>31140</v>
      </c>
      <c r="H23" s="11"/>
      <c r="I23" s="10"/>
      <c r="J23" s="11">
        <f t="shared" si="2"/>
        <v>1276290</v>
      </c>
      <c r="K23" s="10"/>
      <c r="L23" s="14"/>
      <c r="M23" s="11"/>
      <c r="N23" s="13"/>
      <c r="O23" s="10"/>
      <c r="P23" s="14"/>
      <c r="Q23" s="11"/>
      <c r="R23" s="15"/>
      <c r="S23" s="10">
        <v>6000</v>
      </c>
      <c r="T23" s="10"/>
      <c r="U23" s="26">
        <f t="shared" si="0"/>
        <v>6000</v>
      </c>
    </row>
    <row r="24" spans="1:21" x14ac:dyDescent="0.2">
      <c r="A24" s="1">
        <v>20</v>
      </c>
      <c r="B24" s="7" t="s">
        <v>63</v>
      </c>
      <c r="C24" s="8" t="s">
        <v>59</v>
      </c>
      <c r="D24" s="9" t="s">
        <v>62</v>
      </c>
      <c r="E24" s="18"/>
      <c r="F24" s="18"/>
      <c r="G24" s="10">
        <f t="shared" si="1"/>
        <v>31140</v>
      </c>
      <c r="H24" s="10"/>
      <c r="I24" s="10">
        <v>20000</v>
      </c>
      <c r="J24" s="11">
        <f t="shared" si="2"/>
        <v>1256290</v>
      </c>
      <c r="K24" s="17"/>
      <c r="L24" s="19"/>
      <c r="M24" s="11"/>
      <c r="N24" s="13"/>
      <c r="O24" s="10"/>
      <c r="P24" s="14"/>
      <c r="Q24" s="11"/>
      <c r="R24" s="15"/>
      <c r="S24" s="17"/>
      <c r="T24" s="10">
        <v>20000</v>
      </c>
      <c r="U24" s="26">
        <f t="shared" si="0"/>
        <v>20000</v>
      </c>
    </row>
    <row r="25" spans="1:21" x14ac:dyDescent="0.2">
      <c r="A25" s="1"/>
      <c r="B25" s="7"/>
      <c r="C25" s="8"/>
      <c r="D25" s="9" t="s">
        <v>64</v>
      </c>
      <c r="E25" s="18"/>
      <c r="F25" s="18"/>
      <c r="G25" s="10">
        <f t="shared" si="1"/>
        <v>31140</v>
      </c>
      <c r="H25" s="17"/>
      <c r="I25" s="17"/>
      <c r="J25" s="11">
        <f t="shared" si="2"/>
        <v>1256290</v>
      </c>
      <c r="K25" s="17"/>
      <c r="L25" s="19"/>
      <c r="M25" s="11"/>
      <c r="N25" s="13"/>
      <c r="O25" s="10"/>
      <c r="P25" s="14"/>
      <c r="Q25" s="11"/>
      <c r="R25" s="15"/>
      <c r="S25" s="17"/>
      <c r="T25" s="17"/>
      <c r="U25" s="26">
        <f t="shared" si="0"/>
        <v>0</v>
      </c>
    </row>
    <row r="26" spans="1:21" x14ac:dyDescent="0.2">
      <c r="A26" s="1">
        <v>21</v>
      </c>
      <c r="B26" s="7" t="s">
        <v>66</v>
      </c>
      <c r="C26" s="8" t="s">
        <v>27</v>
      </c>
      <c r="D26" s="9" t="s">
        <v>65</v>
      </c>
      <c r="E26" s="18">
        <v>34500</v>
      </c>
      <c r="F26" s="18"/>
      <c r="G26" s="10">
        <f t="shared" si="1"/>
        <v>65640</v>
      </c>
      <c r="H26" s="17"/>
      <c r="I26" s="17"/>
      <c r="J26" s="11">
        <f t="shared" si="2"/>
        <v>1256290</v>
      </c>
      <c r="K26" s="17"/>
      <c r="L26" s="19"/>
      <c r="M26" s="11">
        <v>34500</v>
      </c>
      <c r="N26" s="19"/>
      <c r="O26" s="10"/>
      <c r="P26" s="14"/>
      <c r="Q26" s="11"/>
      <c r="R26" s="15"/>
      <c r="S26" s="17"/>
      <c r="T26" s="17"/>
      <c r="U26" s="26">
        <f t="shared" si="0"/>
        <v>34500</v>
      </c>
    </row>
    <row r="27" spans="1:21" x14ac:dyDescent="0.2">
      <c r="A27" s="1">
        <v>22</v>
      </c>
      <c r="B27" s="7" t="s">
        <v>79</v>
      </c>
      <c r="C27" s="8" t="s">
        <v>76</v>
      </c>
      <c r="D27" s="9" t="s">
        <v>72</v>
      </c>
      <c r="E27" s="18"/>
      <c r="F27" s="18"/>
      <c r="G27" s="10">
        <f t="shared" si="1"/>
        <v>65640</v>
      </c>
      <c r="H27" s="17"/>
      <c r="I27" s="10">
        <v>4547</v>
      </c>
      <c r="J27" s="11">
        <f t="shared" si="2"/>
        <v>1251743</v>
      </c>
      <c r="K27" s="17"/>
      <c r="L27" s="19"/>
      <c r="M27" s="11"/>
      <c r="N27" s="19"/>
      <c r="O27" s="10"/>
      <c r="P27" s="14"/>
      <c r="Q27" s="11">
        <v>4547</v>
      </c>
      <c r="R27" s="15"/>
      <c r="S27" s="17"/>
      <c r="T27" s="17"/>
      <c r="U27" s="26">
        <f t="shared" si="0"/>
        <v>4547</v>
      </c>
    </row>
    <row r="28" spans="1:21" x14ac:dyDescent="0.2">
      <c r="A28" s="1">
        <v>23</v>
      </c>
      <c r="B28" s="7" t="s">
        <v>79</v>
      </c>
      <c r="C28" s="8" t="s">
        <v>77</v>
      </c>
      <c r="D28" s="9" t="s">
        <v>73</v>
      </c>
      <c r="E28" s="18"/>
      <c r="F28" s="18"/>
      <c r="G28" s="10">
        <f t="shared" si="1"/>
        <v>65640</v>
      </c>
      <c r="H28" s="17"/>
      <c r="I28" s="10">
        <f>423+293+1625+585</f>
        <v>2926</v>
      </c>
      <c r="J28" s="11">
        <f t="shared" si="2"/>
        <v>1248817</v>
      </c>
      <c r="K28" s="17"/>
      <c r="L28" s="19"/>
      <c r="M28" s="11"/>
      <c r="N28" s="19"/>
      <c r="O28" s="10"/>
      <c r="P28" s="14"/>
      <c r="Q28" s="11">
        <v>2926</v>
      </c>
      <c r="R28" s="15"/>
      <c r="S28" s="17"/>
      <c r="T28" s="17"/>
      <c r="U28" s="26">
        <f t="shared" si="0"/>
        <v>2926</v>
      </c>
    </row>
    <row r="29" spans="1:21" x14ac:dyDescent="0.2">
      <c r="A29" s="1">
        <v>24</v>
      </c>
      <c r="B29" s="7" t="s">
        <v>79</v>
      </c>
      <c r="C29" s="8" t="s">
        <v>78</v>
      </c>
      <c r="D29" s="9" t="s">
        <v>74</v>
      </c>
      <c r="E29" s="18"/>
      <c r="F29" s="18"/>
      <c r="G29" s="10">
        <f t="shared" si="1"/>
        <v>65640</v>
      </c>
      <c r="H29" s="17"/>
      <c r="I29" s="10">
        <v>1237</v>
      </c>
      <c r="J29" s="11">
        <f t="shared" si="2"/>
        <v>1247580</v>
      </c>
      <c r="K29" s="17"/>
      <c r="L29" s="19"/>
      <c r="M29" s="11"/>
      <c r="N29" s="19"/>
      <c r="O29" s="10"/>
      <c r="P29" s="14"/>
      <c r="Q29" s="11">
        <v>1237</v>
      </c>
      <c r="R29" s="15"/>
      <c r="S29" s="17"/>
      <c r="T29" s="17"/>
      <c r="U29" s="26">
        <f t="shared" si="0"/>
        <v>1237</v>
      </c>
    </row>
    <row r="30" spans="1:21" x14ac:dyDescent="0.2">
      <c r="A30" s="1">
        <v>25</v>
      </c>
      <c r="B30" s="7" t="s">
        <v>82</v>
      </c>
      <c r="C30" s="8" t="s">
        <v>80</v>
      </c>
      <c r="D30" s="9" t="s">
        <v>81</v>
      </c>
      <c r="E30" s="18">
        <v>7000</v>
      </c>
      <c r="F30" s="18"/>
      <c r="G30" s="10">
        <f t="shared" si="1"/>
        <v>72640</v>
      </c>
      <c r="H30" s="17"/>
      <c r="I30" s="17"/>
      <c r="J30" s="11">
        <f t="shared" si="2"/>
        <v>1247580</v>
      </c>
      <c r="K30" s="17"/>
      <c r="L30" s="19"/>
      <c r="M30" s="11">
        <v>7000</v>
      </c>
      <c r="N30" s="19"/>
      <c r="O30" s="10"/>
      <c r="P30" s="14"/>
      <c r="Q30" s="11"/>
      <c r="R30" s="15"/>
      <c r="S30" s="17"/>
      <c r="T30" s="17"/>
      <c r="U30" s="26">
        <f t="shared" si="0"/>
        <v>7000</v>
      </c>
    </row>
    <row r="31" spans="1:21" x14ac:dyDescent="0.2">
      <c r="A31" s="1">
        <v>26</v>
      </c>
      <c r="B31" s="7" t="s">
        <v>85</v>
      </c>
      <c r="C31" s="8" t="s">
        <v>84</v>
      </c>
      <c r="D31" s="9" t="s">
        <v>83</v>
      </c>
      <c r="E31" s="18"/>
      <c r="F31" s="18"/>
      <c r="G31" s="10">
        <f t="shared" si="1"/>
        <v>72640</v>
      </c>
      <c r="H31" s="10"/>
      <c r="I31" s="10">
        <v>3000</v>
      </c>
      <c r="J31" s="11">
        <f t="shared" si="2"/>
        <v>1244580</v>
      </c>
      <c r="K31" s="17"/>
      <c r="L31" s="19"/>
      <c r="M31" s="11"/>
      <c r="N31" s="19"/>
      <c r="O31" s="10"/>
      <c r="P31" s="14"/>
      <c r="Q31" s="11">
        <v>3000</v>
      </c>
      <c r="R31" s="15"/>
      <c r="S31" s="17"/>
      <c r="T31" s="17"/>
      <c r="U31" s="26">
        <f t="shared" si="0"/>
        <v>3000</v>
      </c>
    </row>
    <row r="32" spans="1:21" x14ac:dyDescent="0.2">
      <c r="A32" s="1">
        <v>27</v>
      </c>
      <c r="B32" s="7" t="s">
        <v>88</v>
      </c>
      <c r="C32" s="8" t="s">
        <v>86</v>
      </c>
      <c r="D32" s="9" t="s">
        <v>87</v>
      </c>
      <c r="E32" s="18"/>
      <c r="F32" s="18"/>
      <c r="G32" s="10">
        <f t="shared" si="1"/>
        <v>72640</v>
      </c>
      <c r="H32" s="10">
        <v>20000</v>
      </c>
      <c r="I32" s="10"/>
      <c r="J32" s="11">
        <f t="shared" si="2"/>
        <v>1264580</v>
      </c>
      <c r="K32" s="17"/>
      <c r="L32" s="19"/>
      <c r="M32" s="11">
        <v>20000</v>
      </c>
      <c r="N32" s="19"/>
      <c r="O32" s="10"/>
      <c r="P32" s="14"/>
      <c r="Q32" s="11"/>
      <c r="R32" s="15"/>
      <c r="S32" s="17"/>
      <c r="T32" s="17"/>
      <c r="U32" s="26">
        <f t="shared" si="0"/>
        <v>20000</v>
      </c>
    </row>
    <row r="33" spans="1:21" x14ac:dyDescent="0.2">
      <c r="A33" s="1">
        <v>28</v>
      </c>
      <c r="B33" s="7" t="s">
        <v>90</v>
      </c>
      <c r="C33" s="8" t="s">
        <v>89</v>
      </c>
      <c r="D33" s="9" t="s">
        <v>91</v>
      </c>
      <c r="E33" s="18">
        <v>63000</v>
      </c>
      <c r="F33" s="18"/>
      <c r="G33" s="10">
        <f t="shared" si="1"/>
        <v>135640</v>
      </c>
      <c r="H33" s="10"/>
      <c r="I33" s="10"/>
      <c r="J33" s="11">
        <f t="shared" si="2"/>
        <v>1264580</v>
      </c>
      <c r="K33" s="17"/>
      <c r="L33" s="19"/>
      <c r="M33" s="11">
        <v>63000</v>
      </c>
      <c r="N33" s="19"/>
      <c r="O33" s="10"/>
      <c r="P33" s="14"/>
      <c r="Q33" s="11"/>
      <c r="R33" s="15"/>
      <c r="S33" s="17"/>
      <c r="T33" s="17"/>
      <c r="U33" s="26">
        <f t="shared" si="0"/>
        <v>63000</v>
      </c>
    </row>
    <row r="34" spans="1:21" x14ac:dyDescent="0.2">
      <c r="A34" s="1">
        <v>29</v>
      </c>
      <c r="B34" s="7" t="s">
        <v>90</v>
      </c>
      <c r="C34" s="8" t="s">
        <v>92</v>
      </c>
      <c r="D34" s="9" t="s">
        <v>94</v>
      </c>
      <c r="E34" s="18"/>
      <c r="F34" s="18"/>
      <c r="G34" s="10">
        <f t="shared" si="1"/>
        <v>135640</v>
      </c>
      <c r="H34" s="10">
        <v>31500</v>
      </c>
      <c r="I34" s="10"/>
      <c r="J34" s="11">
        <f t="shared" si="2"/>
        <v>1296080</v>
      </c>
      <c r="K34" s="17"/>
      <c r="L34" s="19"/>
      <c r="M34" s="11">
        <v>31500</v>
      </c>
      <c r="N34" s="19"/>
      <c r="O34" s="10"/>
      <c r="P34" s="14"/>
      <c r="Q34" s="11"/>
      <c r="R34" s="15"/>
      <c r="S34" s="17"/>
      <c r="T34" s="17"/>
      <c r="U34" s="26">
        <f t="shared" si="0"/>
        <v>31500</v>
      </c>
    </row>
    <row r="35" spans="1:21" x14ac:dyDescent="0.2">
      <c r="A35" s="1">
        <v>30</v>
      </c>
      <c r="B35" s="7" t="s">
        <v>90</v>
      </c>
      <c r="C35" s="8" t="s">
        <v>95</v>
      </c>
      <c r="D35" s="9" t="s">
        <v>93</v>
      </c>
      <c r="E35" s="18">
        <v>12658</v>
      </c>
      <c r="F35" s="18"/>
      <c r="G35" s="10">
        <f t="shared" si="1"/>
        <v>148298</v>
      </c>
      <c r="H35" s="10"/>
      <c r="I35" s="10"/>
      <c r="J35" s="11">
        <f t="shared" si="2"/>
        <v>1296080</v>
      </c>
      <c r="K35" s="17"/>
      <c r="L35" s="19"/>
      <c r="M35" s="11">
        <v>12658</v>
      </c>
      <c r="N35" s="19"/>
      <c r="O35" s="10"/>
      <c r="P35" s="14"/>
      <c r="Q35" s="11"/>
      <c r="R35" s="15"/>
      <c r="S35" s="17"/>
      <c r="T35" s="17"/>
      <c r="U35" s="26">
        <f t="shared" si="0"/>
        <v>12658</v>
      </c>
    </row>
    <row r="36" spans="1:21" x14ac:dyDescent="0.2">
      <c r="A36" s="1">
        <v>31</v>
      </c>
      <c r="B36" s="7" t="s">
        <v>90</v>
      </c>
      <c r="C36" s="8" t="s">
        <v>96</v>
      </c>
      <c r="D36" s="9" t="s">
        <v>128</v>
      </c>
      <c r="E36" s="18"/>
      <c r="F36" s="18"/>
      <c r="G36" s="10">
        <f t="shared" si="1"/>
        <v>148298</v>
      </c>
      <c r="H36" s="10"/>
      <c r="I36" s="10">
        <v>15000</v>
      </c>
      <c r="J36" s="11">
        <f t="shared" si="2"/>
        <v>1281080</v>
      </c>
      <c r="K36" s="17"/>
      <c r="L36" s="19"/>
      <c r="M36" s="11"/>
      <c r="N36" s="19"/>
      <c r="O36" s="10"/>
      <c r="P36" s="14"/>
      <c r="Q36" s="11">
        <v>15000</v>
      </c>
      <c r="R36" s="15"/>
      <c r="S36" s="17"/>
      <c r="T36" s="17"/>
      <c r="U36" s="26"/>
    </row>
    <row r="37" spans="1:21" x14ac:dyDescent="0.2">
      <c r="A37" s="1">
        <v>32</v>
      </c>
      <c r="B37" s="7" t="s">
        <v>97</v>
      </c>
      <c r="C37" s="8" t="s">
        <v>98</v>
      </c>
      <c r="D37" s="9" t="s">
        <v>129</v>
      </c>
      <c r="E37" s="18"/>
      <c r="F37" s="10">
        <f>2*2125+4*850</f>
        <v>7650</v>
      </c>
      <c r="G37" s="10">
        <f t="shared" si="1"/>
        <v>140648</v>
      </c>
      <c r="H37" s="10"/>
      <c r="J37" s="11">
        <f t="shared" si="2"/>
        <v>1281080</v>
      </c>
      <c r="K37" s="17"/>
      <c r="L37" s="19"/>
      <c r="M37" s="11"/>
      <c r="N37" s="19"/>
      <c r="O37" s="10"/>
      <c r="P37" s="14"/>
      <c r="Q37" s="11">
        <v>7650</v>
      </c>
      <c r="R37" s="15"/>
      <c r="S37" s="17"/>
      <c r="T37" s="17"/>
      <c r="U37" s="26">
        <f t="shared" si="0"/>
        <v>7650</v>
      </c>
    </row>
    <row r="38" spans="1:21" x14ac:dyDescent="0.2">
      <c r="A38" s="1">
        <v>33</v>
      </c>
      <c r="B38" s="7" t="s">
        <v>97</v>
      </c>
      <c r="C38" s="8" t="s">
        <v>99</v>
      </c>
      <c r="D38" s="9" t="s">
        <v>130</v>
      </c>
      <c r="E38" s="18"/>
      <c r="F38" s="18"/>
      <c r="G38" s="10">
        <f t="shared" si="1"/>
        <v>140648</v>
      </c>
      <c r="H38" s="10"/>
      <c r="I38" s="10">
        <f>2*375+4*150</f>
        <v>1350</v>
      </c>
      <c r="J38" s="11">
        <f t="shared" si="2"/>
        <v>1279730</v>
      </c>
      <c r="K38" s="17"/>
      <c r="L38" s="19"/>
      <c r="M38" s="11"/>
      <c r="N38" s="19"/>
      <c r="O38" s="10"/>
      <c r="P38" s="14"/>
      <c r="Q38" s="11">
        <v>1350</v>
      </c>
      <c r="R38" s="15"/>
      <c r="S38" s="17"/>
      <c r="T38" s="17"/>
      <c r="U38" s="26">
        <f t="shared" si="0"/>
        <v>1350</v>
      </c>
    </row>
    <row r="39" spans="1:21" x14ac:dyDescent="0.2">
      <c r="A39" s="1">
        <v>34</v>
      </c>
      <c r="B39" s="7" t="s">
        <v>97</v>
      </c>
      <c r="C39" s="8" t="s">
        <v>104</v>
      </c>
      <c r="D39" s="9" t="s">
        <v>100</v>
      </c>
      <c r="E39" s="18"/>
      <c r="F39" s="18">
        <v>1000</v>
      </c>
      <c r="G39" s="10">
        <f t="shared" si="1"/>
        <v>139648</v>
      </c>
      <c r="H39" s="10"/>
      <c r="I39" s="10"/>
      <c r="J39" s="11">
        <f t="shared" si="2"/>
        <v>1279730</v>
      </c>
      <c r="K39" s="17"/>
      <c r="L39" s="19"/>
      <c r="M39" s="11"/>
      <c r="N39" s="19"/>
      <c r="O39" s="10"/>
      <c r="P39" s="14"/>
      <c r="Q39" s="11">
        <v>1000</v>
      </c>
      <c r="R39" s="15"/>
      <c r="S39" s="17"/>
      <c r="T39" s="17"/>
      <c r="U39" s="26">
        <f t="shared" si="0"/>
        <v>1000</v>
      </c>
    </row>
    <row r="40" spans="1:21" x14ac:dyDescent="0.2">
      <c r="A40" s="1"/>
      <c r="B40" s="7"/>
      <c r="C40" s="8"/>
      <c r="D40" s="9" t="s">
        <v>101</v>
      </c>
      <c r="E40" s="18"/>
      <c r="F40" s="18"/>
      <c r="G40" s="10">
        <f t="shared" si="1"/>
        <v>139648</v>
      </c>
      <c r="H40" s="10"/>
      <c r="I40" s="10"/>
      <c r="J40" s="11">
        <f t="shared" si="2"/>
        <v>1279730</v>
      </c>
      <c r="K40" s="17"/>
      <c r="L40" s="19"/>
      <c r="M40" s="11"/>
      <c r="N40" s="19"/>
      <c r="O40" s="10"/>
      <c r="P40" s="14"/>
      <c r="Q40" s="11"/>
      <c r="R40" s="15"/>
      <c r="S40" s="17"/>
      <c r="T40" s="17"/>
      <c r="U40" s="26">
        <f t="shared" si="0"/>
        <v>0</v>
      </c>
    </row>
    <row r="41" spans="1:21" x14ac:dyDescent="0.2">
      <c r="A41" s="1">
        <v>35</v>
      </c>
      <c r="B41" s="7" t="s">
        <v>103</v>
      </c>
      <c r="C41" s="8" t="s">
        <v>106</v>
      </c>
      <c r="D41" s="9" t="s">
        <v>102</v>
      </c>
      <c r="E41" s="18"/>
      <c r="F41" s="18"/>
      <c r="G41" s="10">
        <f t="shared" si="1"/>
        <v>139648</v>
      </c>
      <c r="H41" s="10"/>
      <c r="I41" s="10">
        <v>55000</v>
      </c>
      <c r="J41" s="11">
        <f t="shared" si="2"/>
        <v>1224730</v>
      </c>
      <c r="K41" s="17"/>
      <c r="L41" s="19"/>
      <c r="M41" s="11"/>
      <c r="N41" s="19"/>
      <c r="O41" s="10"/>
      <c r="P41" s="14"/>
      <c r="Q41" s="11">
        <v>55000</v>
      </c>
      <c r="R41" s="15"/>
      <c r="S41" s="17"/>
      <c r="T41" s="17"/>
      <c r="U41" s="26">
        <f t="shared" si="0"/>
        <v>55000</v>
      </c>
    </row>
    <row r="42" spans="1:21" x14ac:dyDescent="0.2">
      <c r="A42" s="1">
        <v>36</v>
      </c>
      <c r="B42" s="7" t="s">
        <v>103</v>
      </c>
      <c r="C42" s="8" t="s">
        <v>108</v>
      </c>
      <c r="D42" s="9" t="s">
        <v>105</v>
      </c>
      <c r="E42" s="18"/>
      <c r="F42" s="18">
        <v>700</v>
      </c>
      <c r="G42" s="10">
        <f t="shared" si="1"/>
        <v>138948</v>
      </c>
      <c r="H42" s="10"/>
      <c r="I42" s="10"/>
      <c r="J42" s="11">
        <f t="shared" si="2"/>
        <v>1224730</v>
      </c>
      <c r="K42" s="17"/>
      <c r="L42" s="19"/>
      <c r="M42" s="11"/>
      <c r="N42" s="19"/>
      <c r="P42" s="14"/>
      <c r="Q42" s="11">
        <v>700</v>
      </c>
      <c r="R42" s="15"/>
      <c r="S42" s="17"/>
      <c r="T42" s="17"/>
      <c r="U42" s="26">
        <f t="shared" si="0"/>
        <v>700</v>
      </c>
    </row>
    <row r="43" spans="1:21" x14ac:dyDescent="0.2">
      <c r="A43" s="1">
        <v>37</v>
      </c>
      <c r="B43" s="7" t="s">
        <v>109</v>
      </c>
      <c r="C43" s="8" t="s">
        <v>113</v>
      </c>
      <c r="D43" s="9" t="s">
        <v>107</v>
      </c>
      <c r="E43" s="18"/>
      <c r="F43" s="18">
        <v>4200</v>
      </c>
      <c r="G43" s="10">
        <f t="shared" si="1"/>
        <v>134748</v>
      </c>
      <c r="H43" s="10"/>
      <c r="I43" s="10"/>
      <c r="J43" s="11">
        <f t="shared" si="2"/>
        <v>1224730</v>
      </c>
      <c r="K43" s="17"/>
      <c r="L43" s="19"/>
      <c r="M43" s="11"/>
      <c r="N43" s="19"/>
      <c r="O43" s="10"/>
      <c r="P43" s="14"/>
      <c r="Q43" s="11">
        <v>4200</v>
      </c>
      <c r="R43" s="15"/>
      <c r="S43" s="17"/>
      <c r="T43" s="17"/>
      <c r="U43" s="26">
        <f t="shared" si="0"/>
        <v>4200</v>
      </c>
    </row>
    <row r="44" spans="1:21" x14ac:dyDescent="0.2">
      <c r="A44" s="1"/>
      <c r="B44" s="7"/>
      <c r="C44" s="8"/>
      <c r="D44" s="9" t="s">
        <v>110</v>
      </c>
      <c r="E44" s="18"/>
      <c r="F44" s="18"/>
      <c r="G44" s="10">
        <f t="shared" si="1"/>
        <v>134748</v>
      </c>
      <c r="H44" s="10"/>
      <c r="I44" s="10"/>
      <c r="J44" s="11">
        <f t="shared" si="2"/>
        <v>1224730</v>
      </c>
      <c r="K44" s="17"/>
      <c r="L44" s="19"/>
      <c r="M44" s="11"/>
      <c r="N44" s="19"/>
      <c r="O44" s="10"/>
      <c r="P44" s="14"/>
      <c r="Q44" s="11"/>
      <c r="R44" s="15"/>
      <c r="S44" s="17"/>
      <c r="T44" s="17"/>
      <c r="U44" s="26">
        <f t="shared" si="0"/>
        <v>0</v>
      </c>
    </row>
    <row r="45" spans="1:21" x14ac:dyDescent="0.2">
      <c r="A45" s="1">
        <v>38</v>
      </c>
      <c r="B45" s="7" t="s">
        <v>115</v>
      </c>
      <c r="C45" s="8" t="s">
        <v>118</v>
      </c>
      <c r="D45" s="9" t="s">
        <v>111</v>
      </c>
      <c r="E45" s="18">
        <v>1060</v>
      </c>
      <c r="F45" s="18"/>
      <c r="G45" s="10">
        <f t="shared" si="1"/>
        <v>135808</v>
      </c>
      <c r="H45" s="10"/>
      <c r="I45" s="10"/>
      <c r="J45" s="11">
        <f t="shared" si="2"/>
        <v>1224730</v>
      </c>
      <c r="K45" s="17"/>
      <c r="L45" s="19"/>
      <c r="M45" s="11">
        <v>1060</v>
      </c>
      <c r="N45" s="19"/>
      <c r="O45" s="10"/>
      <c r="P45" s="14"/>
      <c r="Q45" s="11"/>
      <c r="R45" s="15"/>
      <c r="S45" s="17"/>
      <c r="T45" s="17"/>
      <c r="U45" s="26">
        <f t="shared" si="0"/>
        <v>1060</v>
      </c>
    </row>
    <row r="46" spans="1:21" x14ac:dyDescent="0.2">
      <c r="A46" s="1">
        <v>39</v>
      </c>
      <c r="B46" s="7" t="s">
        <v>115</v>
      </c>
      <c r="C46" s="8" t="s">
        <v>114</v>
      </c>
      <c r="D46" s="9" t="s">
        <v>112</v>
      </c>
      <c r="E46" s="18"/>
      <c r="F46" s="18">
        <f>15000+20000+4000</f>
        <v>39000</v>
      </c>
      <c r="G46" s="10">
        <f t="shared" si="1"/>
        <v>96808</v>
      </c>
      <c r="H46" s="10"/>
      <c r="I46" s="10"/>
      <c r="J46" s="11">
        <f t="shared" si="2"/>
        <v>1224730</v>
      </c>
      <c r="K46" s="17"/>
      <c r="L46" s="19"/>
      <c r="M46" s="11"/>
      <c r="N46" s="19"/>
      <c r="O46" s="10"/>
      <c r="P46" s="14"/>
      <c r="Q46" s="11">
        <v>39000</v>
      </c>
      <c r="R46" s="15"/>
      <c r="S46" s="17"/>
      <c r="T46" s="17"/>
      <c r="U46" s="26">
        <f t="shared" si="0"/>
        <v>39000</v>
      </c>
    </row>
    <row r="47" spans="1:21" x14ac:dyDescent="0.2">
      <c r="A47" s="1">
        <v>40</v>
      </c>
      <c r="B47" s="7" t="s">
        <v>119</v>
      </c>
      <c r="C47" s="8" t="s">
        <v>117</v>
      </c>
      <c r="D47" s="9" t="s">
        <v>116</v>
      </c>
      <c r="E47" s="18">
        <v>6000</v>
      </c>
      <c r="F47" s="18"/>
      <c r="G47" s="10">
        <f t="shared" si="1"/>
        <v>102808</v>
      </c>
      <c r="H47" s="10"/>
      <c r="I47" s="10"/>
      <c r="J47" s="11">
        <f t="shared" si="2"/>
        <v>1224730</v>
      </c>
      <c r="K47" s="17"/>
      <c r="L47" s="19"/>
      <c r="M47" s="11">
        <v>6000</v>
      </c>
      <c r="N47" s="19"/>
      <c r="O47" s="10"/>
      <c r="P47" s="14"/>
      <c r="Q47" s="11"/>
      <c r="R47" s="15"/>
      <c r="S47" s="17"/>
      <c r="T47" s="17"/>
      <c r="U47" s="26">
        <f t="shared" si="0"/>
        <v>6000</v>
      </c>
    </row>
    <row r="48" spans="1:21" x14ac:dyDescent="0.2">
      <c r="A48" s="1">
        <v>41</v>
      </c>
      <c r="B48" s="7" t="s">
        <v>121</v>
      </c>
      <c r="C48" s="8" t="s">
        <v>123</v>
      </c>
      <c r="D48" s="9" t="s">
        <v>120</v>
      </c>
      <c r="E48" s="18"/>
      <c r="F48" s="18">
        <v>30000</v>
      </c>
      <c r="G48" s="10">
        <f t="shared" si="1"/>
        <v>72808</v>
      </c>
      <c r="H48" s="10"/>
      <c r="I48" s="10"/>
      <c r="J48" s="11">
        <f t="shared" si="2"/>
        <v>1224730</v>
      </c>
      <c r="K48" s="17"/>
      <c r="L48" s="19"/>
      <c r="M48" s="11"/>
      <c r="N48" s="19"/>
      <c r="O48" s="10"/>
      <c r="P48" s="14"/>
      <c r="Q48" s="11">
        <v>30000</v>
      </c>
      <c r="R48" s="15"/>
      <c r="S48" s="17"/>
      <c r="T48" s="17"/>
      <c r="U48" s="26">
        <f t="shared" si="0"/>
        <v>30000</v>
      </c>
    </row>
    <row r="49" spans="1:21" x14ac:dyDescent="0.2">
      <c r="A49" s="1">
        <v>42</v>
      </c>
      <c r="B49" s="7" t="s">
        <v>126</v>
      </c>
      <c r="C49" s="8" t="s">
        <v>122</v>
      </c>
      <c r="D49" s="9" t="s">
        <v>125</v>
      </c>
      <c r="E49" s="18"/>
      <c r="F49" s="18"/>
      <c r="G49" s="10">
        <f t="shared" si="1"/>
        <v>72808</v>
      </c>
      <c r="H49" s="10"/>
      <c r="I49" s="10">
        <v>210</v>
      </c>
      <c r="J49" s="11">
        <f t="shared" si="2"/>
        <v>1224520</v>
      </c>
      <c r="K49" s="17"/>
      <c r="L49" s="19"/>
      <c r="M49" s="11">
        <v>210</v>
      </c>
      <c r="N49" s="19"/>
      <c r="O49" s="10"/>
      <c r="P49" s="14"/>
      <c r="Q49" s="11"/>
      <c r="R49" s="15"/>
      <c r="S49" s="17"/>
      <c r="T49" s="17"/>
      <c r="U49" s="26">
        <f t="shared" si="0"/>
        <v>210</v>
      </c>
    </row>
    <row r="50" spans="1:21" x14ac:dyDescent="0.2">
      <c r="A50" s="1">
        <v>43</v>
      </c>
      <c r="B50" s="7" t="s">
        <v>126</v>
      </c>
      <c r="C50" s="8" t="s">
        <v>127</v>
      </c>
      <c r="D50" s="9" t="s">
        <v>124</v>
      </c>
      <c r="E50" s="18"/>
      <c r="F50" s="18"/>
      <c r="G50" s="10">
        <f t="shared" si="1"/>
        <v>72808</v>
      </c>
      <c r="H50" s="10">
        <v>1200</v>
      </c>
      <c r="I50" s="10"/>
      <c r="J50" s="11">
        <f t="shared" si="2"/>
        <v>1225720</v>
      </c>
      <c r="K50" s="17"/>
      <c r="L50" s="19"/>
      <c r="M50" s="11"/>
      <c r="N50" s="19"/>
      <c r="O50" s="10"/>
      <c r="P50" s="14"/>
      <c r="Q50" s="11">
        <v>1200</v>
      </c>
      <c r="R50" s="15"/>
      <c r="S50" s="17"/>
      <c r="T50" s="17"/>
      <c r="U50" s="26">
        <f t="shared" si="0"/>
        <v>1200</v>
      </c>
    </row>
    <row r="51" spans="1:21" s="5" customFormat="1" x14ac:dyDescent="0.2">
      <c r="A51" s="1"/>
      <c r="B51" s="25"/>
      <c r="C51" s="20"/>
      <c r="D51" s="21"/>
      <c r="E51" s="22"/>
      <c r="F51" s="22"/>
      <c r="G51" s="10">
        <f t="shared" si="1"/>
        <v>72808</v>
      </c>
      <c r="H51" s="22"/>
      <c r="I51" s="22"/>
      <c r="J51" s="11">
        <f t="shared" si="2"/>
        <v>1225720</v>
      </c>
      <c r="K51" s="22">
        <f>SUM(K4:K50)</f>
        <v>0</v>
      </c>
      <c r="L51" s="23"/>
      <c r="M51" s="22">
        <f>SUM(M4:M50)</f>
        <v>1625928</v>
      </c>
      <c r="N51" s="23"/>
      <c r="O51" s="22">
        <f>SUM(O4:O50)</f>
        <v>0</v>
      </c>
      <c r="P51" s="23"/>
      <c r="Q51" s="22">
        <f>SUM(Q4:Q50)</f>
        <v>333380</v>
      </c>
      <c r="R51" s="24"/>
      <c r="S51" s="22">
        <f>SUM(S4:S50)</f>
        <v>506000</v>
      </c>
      <c r="T51" s="22">
        <f>SUM(T4:T50)</f>
        <v>506000</v>
      </c>
      <c r="U51" s="28"/>
    </row>
  </sheetData>
  <mergeCells count="18">
    <mergeCell ref="A1:A3"/>
    <mergeCell ref="B1:B3"/>
    <mergeCell ref="C1:C3"/>
    <mergeCell ref="D1:D3"/>
    <mergeCell ref="E2:G2"/>
    <mergeCell ref="R1:R3"/>
    <mergeCell ref="S2:S3"/>
    <mergeCell ref="T2:T3"/>
    <mergeCell ref="S1:T1"/>
    <mergeCell ref="H2:J2"/>
    <mergeCell ref="O1:O3"/>
    <mergeCell ref="Q1:Q3"/>
    <mergeCell ref="E1:J1"/>
    <mergeCell ref="M1:M3"/>
    <mergeCell ref="K1:K3"/>
    <mergeCell ref="L1:L3"/>
    <mergeCell ref="N1:N3"/>
    <mergeCell ref="P1:P3"/>
  </mergeCells>
  <phoneticPr fontId="0" type="noConversion"/>
  <pageMargins left="0.78740157480314965" right="0.39370078740157483" top="0.78740157480314965" bottom="0.78740157480314965" header="0.51181102362204722" footer="0.51181102362204722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Bárta</dc:creator>
  <cp:lastModifiedBy>Jakub Pejcal</cp:lastModifiedBy>
  <cp:lastPrinted>2016-03-14T14:13:56Z</cp:lastPrinted>
  <dcterms:created xsi:type="dcterms:W3CDTF">2000-09-11T14:38:46Z</dcterms:created>
  <dcterms:modified xsi:type="dcterms:W3CDTF">2025-02-20T10:18:10Z</dcterms:modified>
</cp:coreProperties>
</file>