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135" windowHeight="8130"/>
  </bookViews>
  <sheets>
    <sheet name="quanto" sheetId="1" r:id="rId1"/>
    <sheet name="FEO" sheetId="2" r:id="rId2"/>
    <sheet name="barrier" sheetId="3" r:id="rId3"/>
  </sheets>
  <calcPr calcId="124519"/>
</workbook>
</file>

<file path=xl/calcChain.xml><?xml version="1.0" encoding="utf-8"?>
<calcChain xmlns="http://schemas.openxmlformats.org/spreadsheetml/2006/main">
  <c r="B14" i="3"/>
  <c r="E1" i="1"/>
  <c r="B9" i="2"/>
  <c r="F7"/>
  <c r="B8"/>
  <c r="B7"/>
  <c r="B13" i="1"/>
  <c r="B11"/>
  <c r="B12" s="1"/>
  <c r="F11" s="1"/>
</calcChain>
</file>

<file path=xl/sharedStrings.xml><?xml version="1.0" encoding="utf-8"?>
<sst xmlns="http://schemas.openxmlformats.org/spreadsheetml/2006/main" count="41" uniqueCount="34">
  <si>
    <t>I1</t>
  </si>
  <si>
    <t>K</t>
  </si>
  <si>
    <t>rf</t>
  </si>
  <si>
    <t>r</t>
  </si>
  <si>
    <t>I2</t>
  </si>
  <si>
    <t>t</t>
  </si>
  <si>
    <t>sigma1</t>
  </si>
  <si>
    <t>sigma2</t>
  </si>
  <si>
    <t>p</t>
  </si>
  <si>
    <t>g1</t>
  </si>
  <si>
    <t>df</t>
  </si>
  <si>
    <t>d1f</t>
  </si>
  <si>
    <t>p*sig2*t^0,5</t>
  </si>
  <si>
    <t>QTOD</t>
  </si>
  <si>
    <t>k</t>
  </si>
  <si>
    <t>cedzia mena</t>
  </si>
  <si>
    <t>sig1</t>
  </si>
  <si>
    <t>dom.mena</t>
  </si>
  <si>
    <t>sig2</t>
  </si>
  <si>
    <t>sig.pu</t>
  </si>
  <si>
    <t>dpu</t>
  </si>
  <si>
    <t>d1pu</t>
  </si>
  <si>
    <t>PFD</t>
  </si>
  <si>
    <t>S</t>
  </si>
  <si>
    <t>H</t>
  </si>
  <si>
    <t>sig</t>
  </si>
  <si>
    <t>X (realizačná cena)</t>
  </si>
  <si>
    <t>K (rabat)</t>
  </si>
  <si>
    <t>T</t>
  </si>
  <si>
    <t>µ</t>
  </si>
  <si>
    <t>Φ</t>
  </si>
  <si>
    <t>B,C,D,E</t>
  </si>
  <si>
    <t>x1</t>
  </si>
  <si>
    <t>η</t>
  </si>
</sst>
</file>

<file path=xl/styles.xml><?xml version="1.0" encoding="utf-8"?>
<styleSheet xmlns="http://schemas.openxmlformats.org/spreadsheetml/2006/main">
  <numFmts count="4">
    <numFmt numFmtId="164" formatCode="0.0000"/>
    <numFmt numFmtId="165" formatCode="#,##0.000\ &quot;Sk&quot;"/>
    <numFmt numFmtId="166" formatCode="0.000"/>
    <numFmt numFmtId="167" formatCode="#,##0.00\ _S_k"/>
  </numFmts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9" fontId="0" fillId="0" borderId="0" xfId="0" applyNumberFormat="1"/>
    <xf numFmtId="0" fontId="0" fillId="2" borderId="0" xfId="0" applyFill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3" borderId="0" xfId="0" applyFill="1"/>
    <xf numFmtId="0" fontId="0" fillId="4" borderId="0" xfId="0" applyFill="1"/>
    <xf numFmtId="0" fontId="0" fillId="0" borderId="0" xfId="0" applyFill="1"/>
    <xf numFmtId="10" fontId="0" fillId="0" borderId="0" xfId="0" applyNumberFormat="1"/>
    <xf numFmtId="0" fontId="0" fillId="2" borderId="1" xfId="0" applyFill="1" applyBorder="1"/>
    <xf numFmtId="0" fontId="0" fillId="0" borderId="1" xfId="0" applyBorder="1"/>
    <xf numFmtId="0" fontId="0" fillId="2" borderId="1" xfId="0" applyFont="1" applyFill="1" applyBorder="1"/>
    <xf numFmtId="0" fontId="2" fillId="2" borderId="1" xfId="0" applyFont="1" applyFill="1" applyBorder="1"/>
    <xf numFmtId="0" fontId="0" fillId="0" borderId="1" xfId="0" applyFill="1" applyBorder="1"/>
    <xf numFmtId="0" fontId="0" fillId="0" borderId="0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66" fontId="0" fillId="0" borderId="0" xfId="0" applyNumberFormat="1" applyFill="1" applyBorder="1"/>
    <xf numFmtId="167" fontId="0" fillId="0" borderId="0" xfId="0" applyNumberFormat="1" applyFill="1" applyBorder="1"/>
    <xf numFmtId="4" fontId="0" fillId="0" borderId="0" xfId="0" applyNumberFormat="1" applyFill="1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tabSelected="1" workbookViewId="0">
      <selection activeCell="I24" sqref="I24"/>
    </sheetView>
  </sheetViews>
  <sheetFormatPr defaultRowHeight="15"/>
  <cols>
    <col min="1" max="1" width="11.85546875" bestFit="1" customWidth="1"/>
    <col min="9" max="9" width="16.42578125" customWidth="1"/>
    <col min="10" max="10" width="10.7109375" bestFit="1" customWidth="1"/>
    <col min="11" max="12" width="15.85546875" customWidth="1"/>
    <col min="13" max="13" width="13.7109375" customWidth="1"/>
  </cols>
  <sheetData>
    <row r="1" spans="1:13">
      <c r="A1" s="2" t="s">
        <v>0</v>
      </c>
      <c r="B1">
        <v>15.76</v>
      </c>
      <c r="C1" s="2" t="s">
        <v>4</v>
      </c>
      <c r="D1">
        <v>16.058</v>
      </c>
      <c r="E1" s="4">
        <f>D1</f>
        <v>16.058</v>
      </c>
    </row>
    <row r="2" spans="1:13">
      <c r="A2" s="2" t="s">
        <v>1</v>
      </c>
      <c r="B2">
        <v>10.199999999999999</v>
      </c>
      <c r="C2" s="2" t="s">
        <v>5</v>
      </c>
      <c r="D2">
        <v>0.25</v>
      </c>
    </row>
    <row r="3" spans="1:13">
      <c r="A3" s="2" t="s">
        <v>2</v>
      </c>
      <c r="B3" s="9">
        <v>1.7000000000000001E-2</v>
      </c>
      <c r="C3" s="2" t="s">
        <v>6</v>
      </c>
      <c r="D3" s="9">
        <v>8.8900000000000007E-2</v>
      </c>
    </row>
    <row r="4" spans="1:13">
      <c r="A4" s="2" t="s">
        <v>3</v>
      </c>
      <c r="B4" s="9">
        <v>3.5000000000000003E-2</v>
      </c>
      <c r="C4" s="2" t="s">
        <v>7</v>
      </c>
      <c r="D4" s="9">
        <v>3.6700000000000003E-2</v>
      </c>
    </row>
    <row r="5" spans="1:13">
      <c r="C5" s="2" t="s">
        <v>8</v>
      </c>
      <c r="D5">
        <v>-0.73724999999999996</v>
      </c>
    </row>
    <row r="6" spans="1:13">
      <c r="C6" s="2" t="s">
        <v>9</v>
      </c>
      <c r="D6">
        <v>0</v>
      </c>
    </row>
    <row r="8" spans="1:13">
      <c r="H8" s="15"/>
      <c r="I8" s="15"/>
      <c r="J8" s="15"/>
      <c r="K8" s="15"/>
      <c r="L8" s="15"/>
      <c r="M8" s="15"/>
    </row>
    <row r="9" spans="1:13">
      <c r="H9" s="15"/>
      <c r="I9" s="15"/>
      <c r="J9" s="15"/>
      <c r="K9" s="15"/>
      <c r="L9" s="15"/>
      <c r="M9" s="15"/>
    </row>
    <row r="10" spans="1:13">
      <c r="H10" s="15"/>
      <c r="I10" s="16"/>
      <c r="J10" s="16"/>
      <c r="K10" s="16"/>
      <c r="L10" s="16"/>
      <c r="M10" s="16"/>
    </row>
    <row r="11" spans="1:13">
      <c r="A11" s="6" t="s">
        <v>10</v>
      </c>
      <c r="B11" s="3">
        <f>(LN(B1/B2)+(B3-D6-D3^2/2))/(D3*D2^0.5)</f>
        <v>10.08179435634438</v>
      </c>
      <c r="E11" s="6" t="s">
        <v>13</v>
      </c>
      <c r="F11" s="5">
        <f>E1*(B1*EXP(B3-D6-B4-D5*D3*D4)*NORMSDIST(B12-B13)-B2*EXP(-B4)*NORMSDIST(B11-B13))</f>
        <v>91.000041765963019</v>
      </c>
      <c r="H11" s="15"/>
      <c r="I11" s="17"/>
      <c r="J11" s="18"/>
      <c r="K11" s="19"/>
      <c r="L11" s="19"/>
      <c r="M11" s="20"/>
    </row>
    <row r="12" spans="1:13">
      <c r="A12" s="6" t="s">
        <v>11</v>
      </c>
      <c r="B12" s="3">
        <f>B11+D3*D2^0.5</f>
        <v>10.12624435634438</v>
      </c>
      <c r="H12" s="15"/>
      <c r="I12" s="17"/>
      <c r="J12" s="18"/>
      <c r="K12" s="19"/>
      <c r="L12" s="19"/>
      <c r="M12" s="20"/>
    </row>
    <row r="13" spans="1:13">
      <c r="A13" s="6" t="s">
        <v>12</v>
      </c>
      <c r="B13">
        <f>D5*D4*D2^0.5</f>
        <v>-1.35285375E-2</v>
      </c>
      <c r="H13" s="15"/>
      <c r="I13" s="17"/>
      <c r="J13" s="18"/>
      <c r="K13" s="19"/>
      <c r="L13" s="19"/>
      <c r="M13" s="20"/>
    </row>
    <row r="14" spans="1:13">
      <c r="H14" s="15"/>
      <c r="I14" s="17"/>
      <c r="J14" s="18"/>
      <c r="K14" s="19"/>
      <c r="L14" s="19"/>
      <c r="M14" s="20"/>
    </row>
    <row r="15" spans="1:13">
      <c r="H15" s="15"/>
      <c r="I15" s="17"/>
      <c r="J15" s="18"/>
      <c r="K15" s="19"/>
      <c r="L15" s="19"/>
      <c r="M15" s="20"/>
    </row>
    <row r="16" spans="1:13">
      <c r="H16" s="15"/>
      <c r="I16" s="17"/>
      <c r="J16" s="18"/>
      <c r="K16" s="19"/>
      <c r="L16" s="19"/>
      <c r="M16" s="20"/>
    </row>
    <row r="17" spans="8:13">
      <c r="H17" s="15"/>
      <c r="I17" s="17"/>
      <c r="J17" s="18"/>
      <c r="K17" s="19"/>
      <c r="L17" s="19"/>
      <c r="M17" s="20"/>
    </row>
    <row r="18" spans="8:13">
      <c r="H18" s="15"/>
      <c r="I18" s="15"/>
      <c r="J18" s="15"/>
      <c r="K18" s="15"/>
      <c r="L18" s="15"/>
      <c r="M18" s="15"/>
    </row>
    <row r="19" spans="8:13">
      <c r="H19" s="15"/>
      <c r="I19" s="15"/>
      <c r="J19" s="15"/>
      <c r="K19" s="15"/>
      <c r="L19" s="15"/>
      <c r="M19" s="15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activeCell="E17" sqref="E17"/>
    </sheetView>
  </sheetViews>
  <sheetFormatPr defaultRowHeight="15"/>
  <cols>
    <col min="3" max="3" width="12" bestFit="1" customWidth="1"/>
    <col min="6" max="6" width="10.5703125" bestFit="1" customWidth="1"/>
  </cols>
  <sheetData>
    <row r="1" spans="1:6">
      <c r="A1" s="2" t="s">
        <v>14</v>
      </c>
      <c r="B1">
        <v>60</v>
      </c>
      <c r="D1" s="2" t="s">
        <v>4</v>
      </c>
      <c r="E1">
        <v>1.11E-2</v>
      </c>
      <c r="F1" s="7" t="s">
        <v>17</v>
      </c>
    </row>
    <row r="2" spans="1:6">
      <c r="A2" s="2" t="s">
        <v>0</v>
      </c>
      <c r="B2">
        <v>5350</v>
      </c>
      <c r="C2" s="7" t="s">
        <v>15</v>
      </c>
      <c r="D2" s="2" t="s">
        <v>18</v>
      </c>
      <c r="E2">
        <v>0.15</v>
      </c>
    </row>
    <row r="3" spans="1:6">
      <c r="A3" s="2" t="s">
        <v>16</v>
      </c>
      <c r="B3" s="1">
        <v>0.1</v>
      </c>
      <c r="D3" s="2" t="s">
        <v>8</v>
      </c>
      <c r="E3">
        <v>-0.25</v>
      </c>
    </row>
    <row r="4" spans="1:6">
      <c r="A4" s="2" t="s">
        <v>2</v>
      </c>
      <c r="B4" s="1">
        <v>0.04</v>
      </c>
      <c r="D4" s="2" t="s">
        <v>5</v>
      </c>
      <c r="E4">
        <v>1</v>
      </c>
    </row>
    <row r="5" spans="1:6">
      <c r="A5" s="2" t="s">
        <v>3</v>
      </c>
      <c r="B5" s="1">
        <v>0.05</v>
      </c>
    </row>
    <row r="6" spans="1:6">
      <c r="B6" s="1"/>
    </row>
    <row r="7" spans="1:6">
      <c r="A7" s="6" t="s">
        <v>19</v>
      </c>
      <c r="B7" s="3">
        <f>(B3^2+2*E3*B3*E2+E2^2)^0.5</f>
        <v>0.15811388300841897</v>
      </c>
      <c r="E7" s="6" t="s">
        <v>22</v>
      </c>
      <c r="F7">
        <f>B2*E1*EXP((B5-B4-E3*B3*E2)*E4)*NORMSDIST(B9)-B1*EXP(-B5*E4)*NORMSDIST(B8)</f>
        <v>5.4664680053026302</v>
      </c>
    </row>
    <row r="8" spans="1:6">
      <c r="A8" s="6" t="s">
        <v>20</v>
      </c>
      <c r="B8" s="3">
        <f>(1/B7*E4^0.5)*(LN(B2*E1/B1)+(2*B5-B4-(B3^2+E2^2)/2)*E4)</f>
        <v>0.21153807855267301</v>
      </c>
    </row>
    <row r="9" spans="1:6">
      <c r="A9" s="6" t="s">
        <v>21</v>
      </c>
      <c r="B9" s="3">
        <f>B8+B7*E4^0.5</f>
        <v>0.36965196156109198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4"/>
  <sheetViews>
    <sheetView workbookViewId="0">
      <selection activeCell="H4" sqref="H4"/>
    </sheetView>
  </sheetViews>
  <sheetFormatPr defaultRowHeight="15"/>
  <cols>
    <col min="1" max="1" width="17.7109375" bestFit="1" customWidth="1"/>
  </cols>
  <sheetData>
    <row r="1" spans="1:4">
      <c r="A1" s="10" t="s">
        <v>26</v>
      </c>
      <c r="B1" s="11">
        <v>14</v>
      </c>
      <c r="C1" s="2"/>
      <c r="D1" t="s">
        <v>31</v>
      </c>
    </row>
    <row r="2" spans="1:4">
      <c r="A2" s="10" t="s">
        <v>28</v>
      </c>
      <c r="B2" s="11">
        <v>0.25</v>
      </c>
    </row>
    <row r="3" spans="1:4">
      <c r="A3" s="10" t="s">
        <v>23</v>
      </c>
      <c r="B3" s="11">
        <v>13.77</v>
      </c>
    </row>
    <row r="4" spans="1:4">
      <c r="A4" s="10" t="s">
        <v>24</v>
      </c>
      <c r="B4" s="11">
        <v>14.5</v>
      </c>
    </row>
    <row r="5" spans="1:4">
      <c r="A5" s="10" t="s">
        <v>25</v>
      </c>
      <c r="B5" s="11">
        <v>10.11</v>
      </c>
    </row>
    <row r="6" spans="1:4">
      <c r="A6" s="10" t="s">
        <v>3</v>
      </c>
      <c r="B6" s="11">
        <v>0.2</v>
      </c>
    </row>
    <row r="7" spans="1:4">
      <c r="A7" s="10" t="s">
        <v>27</v>
      </c>
      <c r="B7" s="11"/>
    </row>
    <row r="8" spans="1:4">
      <c r="A8" s="13" t="s">
        <v>33</v>
      </c>
      <c r="B8" s="11">
        <v>-1</v>
      </c>
    </row>
    <row r="9" spans="1:4">
      <c r="A9" s="13" t="s">
        <v>30</v>
      </c>
      <c r="B9" s="11">
        <v>1</v>
      </c>
    </row>
    <row r="10" spans="1:4">
      <c r="A10" s="10"/>
      <c r="B10" s="11"/>
    </row>
    <row r="11" spans="1:4" s="8" customFormat="1">
      <c r="A11" s="14"/>
      <c r="B11" s="14"/>
    </row>
    <row r="12" spans="1:4" s="8" customFormat="1">
      <c r="A12" s="12" t="s">
        <v>29</v>
      </c>
      <c r="B12" s="15"/>
    </row>
    <row r="14" spans="1:4">
      <c r="A14" t="s">
        <v>32</v>
      </c>
      <c r="B14">
        <f>(LN(B3/B1))/(B5*B2^0.5)</f>
        <v>-3.2769568495935055E-3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quanto</vt:lpstr>
      <vt:lpstr>FEO</vt:lpstr>
      <vt:lpstr>barrier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</dc:creator>
  <cp:lastModifiedBy>Sabina</cp:lastModifiedBy>
  <dcterms:created xsi:type="dcterms:W3CDTF">2010-04-04T08:07:41Z</dcterms:created>
  <dcterms:modified xsi:type="dcterms:W3CDTF">2010-04-08T14:52:24Z</dcterms:modified>
</cp:coreProperties>
</file>