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120" windowHeight="7995"/>
  </bookViews>
  <sheets>
    <sheet name="List3" sheetId="3" r:id="rId1"/>
  </sheets>
  <calcPr calcId="145621"/>
</workbook>
</file>

<file path=xl/calcChain.xml><?xml version="1.0" encoding="utf-8"?>
<calcChain xmlns="http://schemas.openxmlformats.org/spreadsheetml/2006/main">
  <c r="O135" i="3" l="1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35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35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36" i="3"/>
  <c r="H149" i="3"/>
  <c r="H150" i="3" s="1"/>
  <c r="G149" i="3"/>
  <c r="G150" i="3" s="1"/>
  <c r="H137" i="3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G138" i="3"/>
  <c r="G139" i="3"/>
  <c r="G140" i="3" s="1"/>
  <c r="G141" i="3" s="1"/>
  <c r="G142" i="3" s="1"/>
  <c r="G143" i="3" s="1"/>
  <c r="G144" i="3" s="1"/>
  <c r="G145" i="3" s="1"/>
  <c r="G146" i="3" s="1"/>
  <c r="G147" i="3" s="1"/>
  <c r="G148" i="3" s="1"/>
  <c r="H136" i="3"/>
  <c r="G137" i="3"/>
  <c r="G136" i="3"/>
  <c r="H135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13" i="3"/>
  <c r="G114" i="3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13" i="3"/>
  <c r="F115" i="3"/>
  <c r="F116" i="3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14" i="3"/>
  <c r="F113" i="3"/>
  <c r="G112" i="3"/>
  <c r="D109" i="3"/>
  <c r="H47" i="3"/>
  <c r="H48" i="3"/>
  <c r="H49" i="3"/>
  <c r="H50" i="3"/>
  <c r="H51" i="3"/>
  <c r="H52" i="3"/>
  <c r="H53" i="3"/>
  <c r="H54" i="3"/>
  <c r="H46" i="3"/>
  <c r="A40" i="3"/>
  <c r="A43" i="3" s="1"/>
  <c r="C46" i="3" s="1"/>
  <c r="C47" i="3" s="1"/>
  <c r="D46" i="3"/>
  <c r="C43" i="3"/>
  <c r="A36" i="3"/>
  <c r="N8" i="3"/>
  <c r="N9" i="3"/>
  <c r="N10" i="3"/>
  <c r="N11" i="3"/>
  <c r="N12" i="3"/>
  <c r="N13" i="3"/>
  <c r="N14" i="3"/>
  <c r="N15" i="3"/>
  <c r="N16" i="3"/>
  <c r="N17" i="3"/>
  <c r="N7" i="3"/>
  <c r="M8" i="3"/>
  <c r="M9" i="3"/>
  <c r="M10" i="3"/>
  <c r="M11" i="3"/>
  <c r="M12" i="3"/>
  <c r="M13" i="3"/>
  <c r="M14" i="3"/>
  <c r="M15" i="3"/>
  <c r="M16" i="3"/>
  <c r="M17" i="3"/>
  <c r="M18" i="3"/>
  <c r="M19" i="3"/>
  <c r="M7" i="3"/>
  <c r="L8" i="3"/>
  <c r="L9" i="3"/>
  <c r="L10" i="3"/>
  <c r="L11" i="3"/>
  <c r="L12" i="3"/>
  <c r="L13" i="3"/>
  <c r="L14" i="3"/>
  <c r="L15" i="3"/>
  <c r="L16" i="3"/>
  <c r="L17" i="3"/>
  <c r="L18" i="3"/>
  <c r="L19" i="3"/>
  <c r="L7" i="3"/>
  <c r="H32" i="3"/>
  <c r="H30" i="3"/>
  <c r="H28" i="3"/>
  <c r="E27" i="3"/>
  <c r="E25" i="3"/>
  <c r="E23" i="3"/>
  <c r="J6" i="3"/>
  <c r="J8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7" i="3"/>
  <c r="D8" i="3"/>
  <c r="E8" i="3" s="1"/>
  <c r="F8" i="3" s="1"/>
  <c r="F7" i="3"/>
  <c r="E7" i="3"/>
  <c r="D7" i="3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8" i="3"/>
  <c r="C7" i="3"/>
  <c r="F6" i="3"/>
  <c r="A4" i="3"/>
  <c r="C48" i="3" l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E46" i="3"/>
  <c r="F46" i="3" s="1"/>
  <c r="D47" i="3" s="1"/>
  <c r="E47" i="3" s="1"/>
  <c r="F47" i="3" s="1"/>
  <c r="D48" i="3" s="1"/>
  <c r="D9" i="3"/>
  <c r="E9" i="3" s="1"/>
  <c r="F9" i="3" s="1"/>
  <c r="E48" i="3" l="1"/>
  <c r="F48" i="3" s="1"/>
  <c r="D49" i="3" s="1"/>
  <c r="E49" i="3" s="1"/>
  <c r="F49" i="3" s="1"/>
  <c r="D50" i="3" s="1"/>
  <c r="E50" i="3" s="1"/>
  <c r="F50" i="3" s="1"/>
  <c r="D10" i="3"/>
  <c r="E10" i="3" s="1"/>
  <c r="F10" i="3" s="1"/>
  <c r="D51" i="3" l="1"/>
  <c r="E51" i="3" s="1"/>
  <c r="F51" i="3" s="1"/>
  <c r="D11" i="3"/>
  <c r="E11" i="3" s="1"/>
  <c r="F11" i="3" s="1"/>
  <c r="D52" i="3" l="1"/>
  <c r="E52" i="3" s="1"/>
  <c r="F52" i="3" s="1"/>
  <c r="D12" i="3"/>
  <c r="E12" i="3" s="1"/>
  <c r="F12" i="3" s="1"/>
  <c r="D53" i="3" l="1"/>
  <c r="E53" i="3" s="1"/>
  <c r="F53" i="3" s="1"/>
  <c r="D13" i="3"/>
  <c r="E13" i="3" s="1"/>
  <c r="F13" i="3" s="1"/>
  <c r="D54" i="3" l="1"/>
  <c r="E54" i="3" s="1"/>
  <c r="F54" i="3" s="1"/>
  <c r="D14" i="3"/>
  <c r="E14" i="3" s="1"/>
  <c r="F14" i="3" s="1"/>
  <c r="D55" i="3" l="1"/>
  <c r="E55" i="3" s="1"/>
  <c r="F55" i="3" s="1"/>
  <c r="D15" i="3"/>
  <c r="E15" i="3" s="1"/>
  <c r="F15" i="3" s="1"/>
  <c r="F56" i="3" l="1"/>
  <c r="D56" i="3"/>
  <c r="E56" i="3" s="1"/>
  <c r="D16" i="3"/>
  <c r="E16" i="3" s="1"/>
  <c r="F16" i="3" s="1"/>
  <c r="D57" i="3" l="1"/>
  <c r="E57" i="3" s="1"/>
  <c r="F57" i="3" s="1"/>
  <c r="D17" i="3"/>
  <c r="E17" i="3" s="1"/>
  <c r="F17" i="3" s="1"/>
  <c r="D58" i="3" l="1"/>
  <c r="E58" i="3" s="1"/>
  <c r="F58" i="3" s="1"/>
  <c r="D18" i="3"/>
  <c r="E18" i="3" s="1"/>
  <c r="F18" i="3" s="1"/>
  <c r="D59" i="3" l="1"/>
  <c r="E59" i="3" s="1"/>
  <c r="F59" i="3" s="1"/>
  <c r="D19" i="3"/>
  <c r="E19" i="3" s="1"/>
  <c r="F19" i="3" s="1"/>
  <c r="F60" i="3" l="1"/>
  <c r="D60" i="3"/>
  <c r="E60" i="3" s="1"/>
  <c r="D20" i="3"/>
  <c r="E20" i="3" s="1"/>
  <c r="F20" i="3" s="1"/>
  <c r="D61" i="3" l="1"/>
  <c r="E61" i="3" s="1"/>
  <c r="F61" i="3" s="1"/>
  <c r="D21" i="3"/>
  <c r="E21" i="3" s="1"/>
  <c r="F21" i="3" s="1"/>
  <c r="D62" i="3" l="1"/>
  <c r="E62" i="3" s="1"/>
  <c r="F62" i="3" s="1"/>
  <c r="D63" i="3" l="1"/>
  <c r="E63" i="3" s="1"/>
  <c r="F63" i="3" s="1"/>
  <c r="F64" i="3" l="1"/>
  <c r="D64" i="3"/>
  <c r="E64" i="3" s="1"/>
  <c r="D65" i="3" l="1"/>
  <c r="E65" i="3" s="1"/>
  <c r="F65" i="3" s="1"/>
  <c r="D66" i="3" l="1"/>
  <c r="E66" i="3" s="1"/>
  <c r="F66" i="3" s="1"/>
  <c r="D67" i="3" l="1"/>
  <c r="E67" i="3" s="1"/>
  <c r="F67" i="3" s="1"/>
  <c r="F68" i="3" l="1"/>
  <c r="D68" i="3"/>
  <c r="E68" i="3" s="1"/>
  <c r="D69" i="3" l="1"/>
  <c r="E69" i="3" s="1"/>
  <c r="F69" i="3" s="1"/>
  <c r="D70" i="3" l="1"/>
  <c r="E70" i="3" s="1"/>
  <c r="F70" i="3" s="1"/>
  <c r="D71" i="3" l="1"/>
  <c r="E71" i="3" s="1"/>
  <c r="F71" i="3" s="1"/>
  <c r="F72" i="3" l="1"/>
  <c r="D72" i="3"/>
  <c r="E72" i="3" s="1"/>
  <c r="D73" i="3" l="1"/>
  <c r="E73" i="3" s="1"/>
  <c r="F73" i="3" s="1"/>
  <c r="D74" i="3" l="1"/>
  <c r="E74" i="3" s="1"/>
  <c r="F74" i="3" s="1"/>
  <c r="D75" i="3" l="1"/>
  <c r="E75" i="3" s="1"/>
  <c r="F75" i="3" s="1"/>
  <c r="F76" i="3" l="1"/>
  <c r="D76" i="3"/>
  <c r="E76" i="3" s="1"/>
  <c r="D77" i="3" l="1"/>
  <c r="E77" i="3" s="1"/>
  <c r="F77" i="3" s="1"/>
  <c r="D78" i="3" l="1"/>
  <c r="E78" i="3" s="1"/>
  <c r="F78" i="3" s="1"/>
  <c r="D79" i="3" l="1"/>
  <c r="E79" i="3" s="1"/>
  <c r="F79" i="3" s="1"/>
  <c r="F80" i="3" l="1"/>
  <c r="D80" i="3"/>
  <c r="E80" i="3" s="1"/>
  <c r="D81" i="3" l="1"/>
  <c r="E81" i="3" s="1"/>
  <c r="F81" i="3" s="1"/>
  <c r="D82" i="3" l="1"/>
  <c r="E82" i="3" s="1"/>
  <c r="F82" i="3" s="1"/>
  <c r="D83" i="3" l="1"/>
  <c r="E83" i="3" s="1"/>
  <c r="F83" i="3" s="1"/>
  <c r="F84" i="3" l="1"/>
  <c r="D84" i="3"/>
  <c r="E84" i="3" s="1"/>
  <c r="D85" i="3" l="1"/>
  <c r="E85" i="3" s="1"/>
  <c r="F85" i="3" s="1"/>
  <c r="D86" i="3" l="1"/>
  <c r="E86" i="3" s="1"/>
  <c r="F86" i="3" s="1"/>
  <c r="D87" i="3" l="1"/>
  <c r="E87" i="3" s="1"/>
  <c r="F87" i="3" s="1"/>
  <c r="F88" i="3" l="1"/>
  <c r="D88" i="3"/>
  <c r="E88" i="3" s="1"/>
  <c r="D89" i="3" l="1"/>
  <c r="E89" i="3" s="1"/>
  <c r="F89" i="3" s="1"/>
  <c r="D90" i="3" l="1"/>
  <c r="E90" i="3" s="1"/>
  <c r="F90" i="3" s="1"/>
  <c r="D91" i="3" l="1"/>
  <c r="E91" i="3" s="1"/>
  <c r="F91" i="3" s="1"/>
  <c r="F92" i="3" l="1"/>
  <c r="D92" i="3"/>
  <c r="E92" i="3" s="1"/>
  <c r="D93" i="3" l="1"/>
  <c r="E93" i="3" s="1"/>
  <c r="F93" i="3" s="1"/>
  <c r="D94" i="3" l="1"/>
  <c r="E94" i="3" s="1"/>
  <c r="F94" i="3" s="1"/>
  <c r="D95" i="3" l="1"/>
  <c r="E95" i="3" s="1"/>
  <c r="F95" i="3" s="1"/>
  <c r="F96" i="3" l="1"/>
  <c r="D96" i="3"/>
  <c r="E96" i="3" s="1"/>
  <c r="D97" i="3" l="1"/>
  <c r="E97" i="3" s="1"/>
  <c r="F97" i="3" s="1"/>
  <c r="D98" i="3" l="1"/>
  <c r="E98" i="3" s="1"/>
  <c r="F98" i="3" s="1"/>
  <c r="D99" i="3" l="1"/>
  <c r="E99" i="3" s="1"/>
  <c r="F99" i="3" s="1"/>
  <c r="F100" i="3" l="1"/>
  <c r="D100" i="3"/>
  <c r="E100" i="3" s="1"/>
  <c r="D101" i="3" l="1"/>
  <c r="E101" i="3" s="1"/>
  <c r="F101" i="3" s="1"/>
  <c r="D102" i="3" l="1"/>
  <c r="E102" i="3" s="1"/>
  <c r="F102" i="3" s="1"/>
  <c r="D103" i="3" l="1"/>
  <c r="E103" i="3" s="1"/>
  <c r="F103" i="3" s="1"/>
  <c r="D104" i="3" l="1"/>
  <c r="E104" i="3" s="1"/>
  <c r="F104" i="3" s="1"/>
  <c r="D105" i="3" l="1"/>
  <c r="E105" i="3" s="1"/>
  <c r="F105" i="3" s="1"/>
</calcChain>
</file>

<file path=xl/sharedStrings.xml><?xml version="1.0" encoding="utf-8"?>
<sst xmlns="http://schemas.openxmlformats.org/spreadsheetml/2006/main" count="42" uniqueCount="23">
  <si>
    <t>a</t>
  </si>
  <si>
    <t>u</t>
  </si>
  <si>
    <t>m</t>
  </si>
  <si>
    <t>D</t>
  </si>
  <si>
    <t>a=D*i/(1-v^n)</t>
  </si>
  <si>
    <t>d</t>
  </si>
  <si>
    <t>1/rok</t>
  </si>
  <si>
    <t>poradi</t>
  </si>
  <si>
    <t>m1=a*v^n</t>
  </si>
  <si>
    <t>u1=a*(1-v^n)</t>
  </si>
  <si>
    <t>an=a1*g^(n-1)</t>
  </si>
  <si>
    <t>mr+1=a*v^(n-r)</t>
  </si>
  <si>
    <t>rozdily plateb</t>
  </si>
  <si>
    <t>DR</t>
  </si>
  <si>
    <t>q=an/an-1</t>
  </si>
  <si>
    <t>4x/rok splatka</t>
  </si>
  <si>
    <t>urok 1x/mesic</t>
  </si>
  <si>
    <t>0,06 p.a.</t>
  </si>
  <si>
    <t xml:space="preserve"> 15let</t>
  </si>
  <si>
    <t>g=1/(1+0,06/12)^3</t>
  </si>
  <si>
    <t>D=a*q*(q^n-1)/(q-1)</t>
  </si>
  <si>
    <t>a=D/</t>
  </si>
  <si>
    <t>umor konst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</si>
</sst>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workbookViewId="0">
      <selection activeCell="O149" sqref="O149"/>
    </sheetView>
  </sheetViews>
  <sheetFormatPr defaultRowHeight="15" x14ac:dyDescent="0.25"/>
  <cols>
    <col min="5" max="5" width="17.140625" bestFit="1" customWidth="1"/>
    <col min="8" max="8" width="17.140625" bestFit="1" customWidth="1"/>
  </cols>
  <sheetData>
    <row r="1" spans="1:15" x14ac:dyDescent="0.25">
      <c r="A1" t="s">
        <v>3</v>
      </c>
      <c r="B1">
        <v>240000</v>
      </c>
      <c r="C1" t="s">
        <v>6</v>
      </c>
      <c r="D1">
        <v>0.06</v>
      </c>
      <c r="E1">
        <v>15</v>
      </c>
    </row>
    <row r="3" spans="1:15" x14ac:dyDescent="0.25">
      <c r="A3" t="s">
        <v>4</v>
      </c>
    </row>
    <row r="4" spans="1:15" x14ac:dyDescent="0.25">
      <c r="A4">
        <f>B1*D1/(1-1/(1+D1)^15)</f>
        <v>24711.063349275031</v>
      </c>
    </row>
    <row r="5" spans="1:15" x14ac:dyDescent="0.25">
      <c r="B5" t="s">
        <v>7</v>
      </c>
      <c r="C5" t="s">
        <v>0</v>
      </c>
      <c r="D5" t="s">
        <v>1</v>
      </c>
      <c r="E5" t="s">
        <v>2</v>
      </c>
      <c r="F5" t="s">
        <v>5</v>
      </c>
      <c r="J5" t="s">
        <v>9</v>
      </c>
    </row>
    <row r="6" spans="1:15" ht="18.75" x14ac:dyDescent="0.3">
      <c r="B6">
        <v>0</v>
      </c>
      <c r="F6">
        <f>B1</f>
        <v>240000</v>
      </c>
      <c r="H6" t="s">
        <v>2</v>
      </c>
      <c r="J6" s="2">
        <f>C7*(1-1/(1+0.06)^15)</f>
        <v>14400</v>
      </c>
      <c r="L6" t="s">
        <v>12</v>
      </c>
      <c r="M6" t="s">
        <v>13</v>
      </c>
      <c r="O6" t="s">
        <v>14</v>
      </c>
    </row>
    <row r="7" spans="1:15" ht="18.75" x14ac:dyDescent="0.3">
      <c r="B7">
        <v>1</v>
      </c>
      <c r="C7">
        <f>A4</f>
        <v>24711.063349275031</v>
      </c>
      <c r="D7" s="2">
        <f>F6*$D$1</f>
        <v>14400</v>
      </c>
      <c r="E7" s="2">
        <f>C7-D7</f>
        <v>10311.063349275031</v>
      </c>
      <c r="F7">
        <f>F6-E7</f>
        <v>229688.93665072497</v>
      </c>
      <c r="H7">
        <f>E8/E7</f>
        <v>1.06</v>
      </c>
      <c r="J7" t="s">
        <v>8</v>
      </c>
      <c r="L7">
        <f>D7-D8</f>
        <v>618.66380095650311</v>
      </c>
      <c r="M7">
        <f>L7-L8</f>
        <v>-37.119828057388077</v>
      </c>
      <c r="N7">
        <f>M8/M7</f>
        <v>1.0600000000001313</v>
      </c>
    </row>
    <row r="8" spans="1:15" ht="18.75" x14ac:dyDescent="0.3">
      <c r="B8">
        <v>2</v>
      </c>
      <c r="C8">
        <f>C7</f>
        <v>24711.063349275031</v>
      </c>
      <c r="D8">
        <f t="shared" ref="D8:D21" si="0">F7*$D$1</f>
        <v>13781.336199043497</v>
      </c>
      <c r="E8">
        <f t="shared" ref="E8:E21" si="1">C8-D8</f>
        <v>10929.727150231534</v>
      </c>
      <c r="F8">
        <f t="shared" ref="F8:F21" si="2">F7-E8</f>
        <v>218759.20950049342</v>
      </c>
      <c r="H8">
        <f t="shared" ref="H8:H20" si="3">E9/E8</f>
        <v>1.0599999999999998</v>
      </c>
      <c r="J8" s="2">
        <f>C7*1/(1+D1)^15</f>
        <v>10311.063349275031</v>
      </c>
      <c r="L8">
        <f t="shared" ref="L8:L19" si="4">D8-D9</f>
        <v>655.78362901389119</v>
      </c>
      <c r="M8">
        <f t="shared" ref="M8:N19" si="5">L8-L9</f>
        <v>-39.347017740836236</v>
      </c>
      <c r="N8">
        <f t="shared" ref="N8:N19" si="6">M9/M8</f>
        <v>1.0599999999998733</v>
      </c>
    </row>
    <row r="9" spans="1:15" x14ac:dyDescent="0.25">
      <c r="B9">
        <v>3</v>
      </c>
      <c r="C9">
        <f t="shared" ref="C9:C21" si="7">C8</f>
        <v>24711.063349275031</v>
      </c>
      <c r="D9">
        <f t="shared" si="0"/>
        <v>13125.552570029606</v>
      </c>
      <c r="E9">
        <f t="shared" si="1"/>
        <v>11585.510779245426</v>
      </c>
      <c r="F9">
        <f t="shared" si="2"/>
        <v>207173.69872124799</v>
      </c>
      <c r="H9">
        <f t="shared" si="3"/>
        <v>1.06</v>
      </c>
      <c r="L9">
        <f t="shared" si="4"/>
        <v>695.13064675472742</v>
      </c>
      <c r="M9">
        <f t="shared" si="5"/>
        <v>-41.707838805281426</v>
      </c>
      <c r="N9">
        <f t="shared" si="6"/>
        <v>1.0600000000000689</v>
      </c>
    </row>
    <row r="10" spans="1:15" x14ac:dyDescent="0.25">
      <c r="B10">
        <v>4</v>
      </c>
      <c r="C10">
        <f t="shared" si="7"/>
        <v>24711.063349275031</v>
      </c>
      <c r="D10">
        <f t="shared" si="0"/>
        <v>12430.421923274878</v>
      </c>
      <c r="E10">
        <f t="shared" si="1"/>
        <v>12280.641426000153</v>
      </c>
      <c r="F10">
        <f t="shared" si="2"/>
        <v>194893.05729524783</v>
      </c>
      <c r="H10">
        <f t="shared" si="3"/>
        <v>1.06</v>
      </c>
      <c r="L10">
        <f t="shared" si="4"/>
        <v>736.83848556000885</v>
      </c>
      <c r="M10">
        <f t="shared" si="5"/>
        <v>-44.210309133601186</v>
      </c>
      <c r="N10">
        <f t="shared" si="6"/>
        <v>1.0599999999999596</v>
      </c>
    </row>
    <row r="11" spans="1:15" x14ac:dyDescent="0.25">
      <c r="B11">
        <v>5</v>
      </c>
      <c r="C11">
        <f t="shared" si="7"/>
        <v>24711.063349275031</v>
      </c>
      <c r="D11">
        <f t="shared" si="0"/>
        <v>11693.583437714869</v>
      </c>
      <c r="E11">
        <f t="shared" si="1"/>
        <v>13017.479911560162</v>
      </c>
      <c r="F11">
        <f t="shared" si="2"/>
        <v>181875.57738368766</v>
      </c>
      <c r="H11">
        <f t="shared" si="3"/>
        <v>1.06</v>
      </c>
      <c r="L11">
        <f t="shared" si="4"/>
        <v>781.04879469361003</v>
      </c>
      <c r="M11">
        <f t="shared" si="5"/>
        <v>-46.862927681615474</v>
      </c>
      <c r="N11">
        <f t="shared" si="6"/>
        <v>1.0600000000000442</v>
      </c>
    </row>
    <row r="12" spans="1:15" ht="18.75" x14ac:dyDescent="0.3">
      <c r="B12">
        <v>6</v>
      </c>
      <c r="C12">
        <f t="shared" si="7"/>
        <v>24711.063349275031</v>
      </c>
      <c r="D12">
        <f t="shared" si="0"/>
        <v>10912.534643021259</v>
      </c>
      <c r="E12" s="2">
        <f t="shared" si="1"/>
        <v>13798.528706253772</v>
      </c>
      <c r="F12">
        <f t="shared" si="2"/>
        <v>168077.04867743389</v>
      </c>
      <c r="H12">
        <f t="shared" si="3"/>
        <v>1.0599999999999998</v>
      </c>
      <c r="L12">
        <f t="shared" si="4"/>
        <v>827.91172237522551</v>
      </c>
      <c r="M12">
        <f t="shared" si="5"/>
        <v>-49.674703342514476</v>
      </c>
      <c r="N12">
        <f t="shared" si="6"/>
        <v>1.0599999999999803</v>
      </c>
    </row>
    <row r="13" spans="1:15" x14ac:dyDescent="0.25">
      <c r="B13">
        <v>7</v>
      </c>
      <c r="C13">
        <f t="shared" si="7"/>
        <v>24711.063349275031</v>
      </c>
      <c r="D13">
        <f t="shared" si="0"/>
        <v>10084.622920646034</v>
      </c>
      <c r="E13">
        <f t="shared" si="1"/>
        <v>14626.440428628997</v>
      </c>
      <c r="F13">
        <f t="shared" si="2"/>
        <v>153450.6082488049</v>
      </c>
      <c r="H13">
        <f t="shared" si="3"/>
        <v>1.06</v>
      </c>
      <c r="L13">
        <f t="shared" si="4"/>
        <v>877.58642571773998</v>
      </c>
      <c r="M13">
        <f t="shared" si="5"/>
        <v>-52.655185543064363</v>
      </c>
      <c r="N13">
        <f t="shared" si="6"/>
        <v>1.0599999999999978</v>
      </c>
    </row>
    <row r="14" spans="1:15" x14ac:dyDescent="0.25">
      <c r="B14">
        <v>8</v>
      </c>
      <c r="C14">
        <f t="shared" si="7"/>
        <v>24711.063349275031</v>
      </c>
      <c r="D14">
        <f t="shared" si="0"/>
        <v>9207.0364949282939</v>
      </c>
      <c r="E14">
        <f t="shared" si="1"/>
        <v>15504.026854346737</v>
      </c>
      <c r="F14">
        <f t="shared" si="2"/>
        <v>137946.58139445816</v>
      </c>
      <c r="H14">
        <f t="shared" si="3"/>
        <v>1.06</v>
      </c>
      <c r="L14">
        <f t="shared" si="4"/>
        <v>930.24161126080435</v>
      </c>
      <c r="M14">
        <f t="shared" si="5"/>
        <v>-55.814496675648115</v>
      </c>
      <c r="N14">
        <f t="shared" si="6"/>
        <v>1.0600000000000098</v>
      </c>
    </row>
    <row r="15" spans="1:15" x14ac:dyDescent="0.25">
      <c r="B15">
        <v>9</v>
      </c>
      <c r="C15">
        <f t="shared" si="7"/>
        <v>24711.063349275031</v>
      </c>
      <c r="D15">
        <f t="shared" si="0"/>
        <v>8276.7948836674896</v>
      </c>
      <c r="E15">
        <f t="shared" si="1"/>
        <v>16434.268465607543</v>
      </c>
      <c r="F15">
        <f t="shared" si="2"/>
        <v>121512.31292885062</v>
      </c>
      <c r="H15">
        <f t="shared" si="3"/>
        <v>1.0599999999999998</v>
      </c>
      <c r="L15">
        <f t="shared" si="4"/>
        <v>986.05610793645246</v>
      </c>
      <c r="M15">
        <f t="shared" si="5"/>
        <v>-59.163366476187548</v>
      </c>
      <c r="N15">
        <f t="shared" si="6"/>
        <v>1.0599999999999929</v>
      </c>
    </row>
    <row r="16" spans="1:15" x14ac:dyDescent="0.25">
      <c r="B16">
        <v>10</v>
      </c>
      <c r="C16">
        <f t="shared" si="7"/>
        <v>24711.063349275031</v>
      </c>
      <c r="D16">
        <f t="shared" si="0"/>
        <v>7290.7387757310371</v>
      </c>
      <c r="E16">
        <f t="shared" si="1"/>
        <v>17420.324573543992</v>
      </c>
      <c r="F16">
        <f t="shared" si="2"/>
        <v>104091.98835530662</v>
      </c>
      <c r="H16">
        <f t="shared" si="3"/>
        <v>1.0600000000000003</v>
      </c>
      <c r="L16">
        <f t="shared" si="4"/>
        <v>1045.21947441264</v>
      </c>
      <c r="M16">
        <f t="shared" si="5"/>
        <v>-62.713168464758382</v>
      </c>
      <c r="N16">
        <f t="shared" si="6"/>
        <v>1.0599999999999838</v>
      </c>
    </row>
    <row r="17" spans="1:14" x14ac:dyDescent="0.25">
      <c r="B17">
        <v>11</v>
      </c>
      <c r="C17">
        <f t="shared" si="7"/>
        <v>24711.063349275031</v>
      </c>
      <c r="D17">
        <f t="shared" si="0"/>
        <v>6245.5193013183971</v>
      </c>
      <c r="E17">
        <f t="shared" si="1"/>
        <v>18465.544047956635</v>
      </c>
      <c r="F17">
        <f t="shared" si="2"/>
        <v>85626.444307349986</v>
      </c>
      <c r="H17">
        <f t="shared" si="3"/>
        <v>1.0599999999999998</v>
      </c>
      <c r="L17">
        <f t="shared" si="4"/>
        <v>1107.9326428773984</v>
      </c>
      <c r="M17">
        <f t="shared" si="5"/>
        <v>-66.475958572642867</v>
      </c>
      <c r="N17">
        <f t="shared" si="6"/>
        <v>1.060000000000026</v>
      </c>
    </row>
    <row r="18" spans="1:14" ht="18.75" x14ac:dyDescent="0.3">
      <c r="B18">
        <v>12</v>
      </c>
      <c r="C18">
        <f t="shared" si="7"/>
        <v>24711.063349275031</v>
      </c>
      <c r="D18">
        <f t="shared" si="0"/>
        <v>5137.5866584409987</v>
      </c>
      <c r="E18">
        <f t="shared" si="1"/>
        <v>19573.476690834032</v>
      </c>
      <c r="F18" s="2">
        <f t="shared" si="2"/>
        <v>66052.967616515962</v>
      </c>
      <c r="H18">
        <f t="shared" si="3"/>
        <v>1.06</v>
      </c>
      <c r="L18">
        <f t="shared" si="4"/>
        <v>1174.4086014500413</v>
      </c>
      <c r="M18">
        <f t="shared" si="5"/>
        <v>-70.464516087003176</v>
      </c>
    </row>
    <row r="19" spans="1:14" s="3" customFormat="1" ht="18.75" x14ac:dyDescent="0.3">
      <c r="B19" s="3">
        <v>13</v>
      </c>
      <c r="C19" s="3">
        <f t="shared" si="7"/>
        <v>24711.063349275031</v>
      </c>
      <c r="D19" s="3">
        <f t="shared" si="0"/>
        <v>3963.1780569909574</v>
      </c>
      <c r="E19" s="4">
        <f t="shared" si="1"/>
        <v>20747.885292284074</v>
      </c>
      <c r="F19" s="3">
        <f t="shared" si="2"/>
        <v>45305.082324231887</v>
      </c>
      <c r="H19" s="3">
        <f t="shared" si="3"/>
        <v>1.06</v>
      </c>
      <c r="L19">
        <f t="shared" si="4"/>
        <v>1244.8731175370444</v>
      </c>
      <c r="M19">
        <f t="shared" si="5"/>
        <v>1244.8731175370444</v>
      </c>
      <c r="N19"/>
    </row>
    <row r="20" spans="1:14" x14ac:dyDescent="0.25">
      <c r="B20">
        <v>14</v>
      </c>
      <c r="C20">
        <f t="shared" si="7"/>
        <v>24711.063349275031</v>
      </c>
      <c r="D20">
        <f t="shared" si="0"/>
        <v>2718.304939453913</v>
      </c>
      <c r="E20">
        <f t="shared" si="1"/>
        <v>21992.758409821119</v>
      </c>
      <c r="F20">
        <f t="shared" si="2"/>
        <v>23312.323914410768</v>
      </c>
      <c r="H20">
        <f t="shared" si="3"/>
        <v>1.06</v>
      </c>
    </row>
    <row r="21" spans="1:14" x14ac:dyDescent="0.25">
      <c r="B21">
        <v>15</v>
      </c>
      <c r="C21">
        <f t="shared" si="7"/>
        <v>24711.063349275031</v>
      </c>
      <c r="D21">
        <f t="shared" si="0"/>
        <v>1398.739434864646</v>
      </c>
      <c r="E21">
        <f t="shared" si="1"/>
        <v>23312.323914410386</v>
      </c>
      <c r="F21" s="1">
        <f t="shared" si="2"/>
        <v>3.8198777474462986E-10</v>
      </c>
    </row>
    <row r="23" spans="1:14" x14ac:dyDescent="0.25">
      <c r="E23">
        <f>SUM(E7:E21)</f>
        <v>239999.99999999959</v>
      </c>
    </row>
    <row r="25" spans="1:14" x14ac:dyDescent="0.25">
      <c r="E25">
        <f>E7*(1.06^15-1)/0.06</f>
        <v>240000</v>
      </c>
    </row>
    <row r="26" spans="1:14" x14ac:dyDescent="0.25">
      <c r="H26" t="s">
        <v>11</v>
      </c>
    </row>
    <row r="27" spans="1:14" ht="18.75" x14ac:dyDescent="0.3">
      <c r="D27" t="s">
        <v>10</v>
      </c>
      <c r="E27" s="2">
        <f>E7*1.06^5</f>
        <v>13798.528706253774</v>
      </c>
      <c r="H27">
        <v>13</v>
      </c>
    </row>
    <row r="28" spans="1:14" ht="18.75" x14ac:dyDescent="0.3">
      <c r="A28">
        <v>240000</v>
      </c>
      <c r="H28" s="2">
        <f>C20*1/(1+D1)^(15-12)</f>
        <v>20747.885292284089</v>
      </c>
    </row>
    <row r="29" spans="1:14" x14ac:dyDescent="0.25">
      <c r="A29" t="s">
        <v>15</v>
      </c>
    </row>
    <row r="30" spans="1:14" x14ac:dyDescent="0.25">
      <c r="A30" t="s">
        <v>16</v>
      </c>
      <c r="H30">
        <f>C19-H28</f>
        <v>3963.1780569909424</v>
      </c>
    </row>
    <row r="31" spans="1:14" x14ac:dyDescent="0.25">
      <c r="A31" t="s">
        <v>17</v>
      </c>
    </row>
    <row r="32" spans="1:14" ht="18.75" x14ac:dyDescent="0.3">
      <c r="A32" t="s">
        <v>18</v>
      </c>
      <c r="H32" s="2">
        <f>H30/0.06</f>
        <v>66052.967616515714</v>
      </c>
    </row>
    <row r="34" spans="1:8" x14ac:dyDescent="0.25">
      <c r="A34" t="s">
        <v>19</v>
      </c>
    </row>
    <row r="36" spans="1:8" x14ac:dyDescent="0.25">
      <c r="A36">
        <f>1/(1+0.06/12)^3</f>
        <v>0.98514875930981005</v>
      </c>
    </row>
    <row r="38" spans="1:8" x14ac:dyDescent="0.25">
      <c r="A38" t="s">
        <v>20</v>
      </c>
    </row>
    <row r="40" spans="1:8" x14ac:dyDescent="0.25">
      <c r="A40">
        <f>A36*(A36^(4*15)-1)/(A36-1)</f>
        <v>39.304322407810254</v>
      </c>
    </row>
    <row r="42" spans="1:8" x14ac:dyDescent="0.25">
      <c r="A42" t="s">
        <v>21</v>
      </c>
    </row>
    <row r="43" spans="1:8" x14ac:dyDescent="0.25">
      <c r="A43">
        <f>A28/A40</f>
        <v>6106.1986391682212</v>
      </c>
      <c r="C43">
        <f>4*15</f>
        <v>60</v>
      </c>
    </row>
    <row r="44" spans="1:8" x14ac:dyDescent="0.25">
      <c r="C44" t="s">
        <v>0</v>
      </c>
      <c r="D44" t="s">
        <v>1</v>
      </c>
      <c r="E44" t="s">
        <v>2</v>
      </c>
      <c r="F44" t="s">
        <v>5</v>
      </c>
    </row>
    <row r="45" spans="1:8" x14ac:dyDescent="0.25">
      <c r="B45">
        <v>0</v>
      </c>
      <c r="F45">
        <v>240000</v>
      </c>
    </row>
    <row r="46" spans="1:8" x14ac:dyDescent="0.25">
      <c r="B46">
        <v>1</v>
      </c>
      <c r="C46">
        <f>A43</f>
        <v>6106.1986391682212</v>
      </c>
      <c r="D46">
        <f>F45*((1+0.06/12)^3-1)</f>
        <v>3618.029999999912</v>
      </c>
      <c r="E46">
        <f>C46-D46</f>
        <v>2488.1686391683093</v>
      </c>
      <c r="F46">
        <f>F45-E46</f>
        <v>237511.83136083168</v>
      </c>
      <c r="H46">
        <f>E47/E46</f>
        <v>1.0150751249999996</v>
      </c>
    </row>
    <row r="47" spans="1:8" x14ac:dyDescent="0.25">
      <c r="B47">
        <v>2</v>
      </c>
      <c r="C47">
        <f>C46</f>
        <v>6106.1986391682212</v>
      </c>
      <c r="D47">
        <f t="shared" ref="D47:D105" si="8">F46*((1+0.06/12)^3-1)</f>
        <v>3580.5205467433707</v>
      </c>
      <c r="E47">
        <f t="shared" ref="E47:E105" si="9">C47-D47</f>
        <v>2525.6780924248505</v>
      </c>
      <c r="F47">
        <f t="shared" ref="F47:F105" si="10">F46-E47</f>
        <v>234986.15326840684</v>
      </c>
      <c r="H47">
        <f t="shared" ref="H47:H54" si="11">E48/E47</f>
        <v>1.0150751249999996</v>
      </c>
    </row>
    <row r="48" spans="1:8" x14ac:dyDescent="0.25">
      <c r="B48">
        <v>3</v>
      </c>
      <c r="C48">
        <f t="shared" ref="C48:C105" si="12">C47</f>
        <v>6106.1986391682212</v>
      </c>
      <c r="D48">
        <f t="shared" si="8"/>
        <v>3542.4456337903057</v>
      </c>
      <c r="E48">
        <f t="shared" si="9"/>
        <v>2563.7530053779155</v>
      </c>
      <c r="F48">
        <f t="shared" si="10"/>
        <v>232422.40026302892</v>
      </c>
      <c r="H48">
        <f t="shared" si="11"/>
        <v>1.0150751249999999</v>
      </c>
    </row>
    <row r="49" spans="2:8" x14ac:dyDescent="0.25">
      <c r="B49">
        <v>4</v>
      </c>
      <c r="C49">
        <f t="shared" si="12"/>
        <v>6106.1986391682212</v>
      </c>
      <c r="D49">
        <f t="shared" si="8"/>
        <v>3503.7967367651086</v>
      </c>
      <c r="E49">
        <f t="shared" si="9"/>
        <v>2602.4019024031127</v>
      </c>
      <c r="F49">
        <f t="shared" si="10"/>
        <v>229819.99836062582</v>
      </c>
      <c r="H49">
        <f t="shared" si="11"/>
        <v>1.0150751249999994</v>
      </c>
    </row>
    <row r="50" spans="2:8" x14ac:dyDescent="0.25">
      <c r="B50">
        <v>5</v>
      </c>
      <c r="C50">
        <f t="shared" si="12"/>
        <v>6106.1986391682212</v>
      </c>
      <c r="D50">
        <f t="shared" si="8"/>
        <v>3464.5652027861452</v>
      </c>
      <c r="E50">
        <f t="shared" si="9"/>
        <v>2641.6334363820761</v>
      </c>
      <c r="F50">
        <f t="shared" si="10"/>
        <v>227178.36492424374</v>
      </c>
      <c r="H50">
        <f t="shared" si="11"/>
        <v>1.0150751249999996</v>
      </c>
    </row>
    <row r="51" spans="2:8" x14ac:dyDescent="0.25">
      <c r="B51">
        <v>6</v>
      </c>
      <c r="C51">
        <f t="shared" si="12"/>
        <v>6106.1986391682212</v>
      </c>
      <c r="D51">
        <f t="shared" si="8"/>
        <v>3424.7422485285069</v>
      </c>
      <c r="E51">
        <f t="shared" si="9"/>
        <v>2681.4563906397143</v>
      </c>
      <c r="F51">
        <f t="shared" si="10"/>
        <v>224496.90853360403</v>
      </c>
      <c r="H51">
        <f t="shared" si="11"/>
        <v>1.0150751249999996</v>
      </c>
    </row>
    <row r="52" spans="2:8" x14ac:dyDescent="0.25">
      <c r="B52">
        <v>7</v>
      </c>
      <c r="C52">
        <f t="shared" si="12"/>
        <v>6106.1986391682212</v>
      </c>
      <c r="D52">
        <f t="shared" si="8"/>
        <v>3384.3189582575651</v>
      </c>
      <c r="E52">
        <f t="shared" si="9"/>
        <v>2721.8796809106561</v>
      </c>
      <c r="F52">
        <f t="shared" si="10"/>
        <v>221775.02885269339</v>
      </c>
      <c r="H52">
        <f t="shared" si="11"/>
        <v>1.0150751249999996</v>
      </c>
    </row>
    <row r="53" spans="2:8" x14ac:dyDescent="0.25">
      <c r="B53">
        <v>8</v>
      </c>
      <c r="C53">
        <f t="shared" si="12"/>
        <v>6106.1986391682212</v>
      </c>
      <c r="D53">
        <f t="shared" si="8"/>
        <v>3343.2862818328781</v>
      </c>
      <c r="E53">
        <f t="shared" si="9"/>
        <v>2762.9123573353431</v>
      </c>
      <c r="F53">
        <f t="shared" si="10"/>
        <v>219012.11649535803</v>
      </c>
      <c r="H53">
        <f t="shared" si="11"/>
        <v>1.0150751249999999</v>
      </c>
    </row>
    <row r="54" spans="2:8" x14ac:dyDescent="0.25">
      <c r="B54">
        <v>9</v>
      </c>
      <c r="C54">
        <f t="shared" si="12"/>
        <v>6106.1986391682212</v>
      </c>
      <c r="D54">
        <f t="shared" si="8"/>
        <v>3301.6350326820038</v>
      </c>
      <c r="E54">
        <f t="shared" si="9"/>
        <v>2804.5636064862174</v>
      </c>
      <c r="F54">
        <f t="shared" si="10"/>
        <v>216207.55288887181</v>
      </c>
      <c r="H54">
        <f t="shared" si="11"/>
        <v>1.0150751249999994</v>
      </c>
    </row>
    <row r="55" spans="2:8" x14ac:dyDescent="0.25">
      <c r="B55">
        <v>10</v>
      </c>
      <c r="C55">
        <f t="shared" si="12"/>
        <v>6106.1986391682212</v>
      </c>
      <c r="D55">
        <f t="shared" si="8"/>
        <v>3259.3558857437747</v>
      </c>
      <c r="E55">
        <f t="shared" si="9"/>
        <v>2846.8427534244465</v>
      </c>
      <c r="F55">
        <f t="shared" si="10"/>
        <v>213360.71013544736</v>
      </c>
    </row>
    <row r="56" spans="2:8" x14ac:dyDescent="0.25">
      <c r="B56">
        <v>11</v>
      </c>
      <c r="C56">
        <f t="shared" si="12"/>
        <v>6106.1986391682212</v>
      </c>
      <c r="D56">
        <f t="shared" si="8"/>
        <v>3216.4393753805575</v>
      </c>
      <c r="E56">
        <f t="shared" si="9"/>
        <v>2889.7592637876637</v>
      </c>
      <c r="F56">
        <f t="shared" si="10"/>
        <v>210470.9508716597</v>
      </c>
    </row>
    <row r="57" spans="2:8" x14ac:dyDescent="0.25">
      <c r="B57">
        <v>12</v>
      </c>
      <c r="C57">
        <f t="shared" si="12"/>
        <v>6106.1986391682212</v>
      </c>
      <c r="D57">
        <f t="shared" si="8"/>
        <v>3172.8758932590522</v>
      </c>
      <c r="E57">
        <f t="shared" si="9"/>
        <v>2933.322745909169</v>
      </c>
      <c r="F57">
        <f t="shared" si="10"/>
        <v>207537.62812575055</v>
      </c>
    </row>
    <row r="58" spans="2:8" x14ac:dyDescent="0.25">
      <c r="B58">
        <v>13</v>
      </c>
      <c r="C58">
        <f t="shared" si="12"/>
        <v>6106.1986391682212</v>
      </c>
      <c r="D58">
        <f t="shared" si="8"/>
        <v>3128.6556861991294</v>
      </c>
      <c r="E58">
        <f t="shared" si="9"/>
        <v>2977.5429529690919</v>
      </c>
      <c r="F58">
        <f t="shared" si="10"/>
        <v>204560.08517278146</v>
      </c>
    </row>
    <row r="59" spans="2:8" x14ac:dyDescent="0.25">
      <c r="B59">
        <v>14</v>
      </c>
      <c r="C59">
        <f t="shared" si="12"/>
        <v>6106.1986391682212</v>
      </c>
      <c r="D59">
        <f t="shared" si="8"/>
        <v>3083.7688539902524</v>
      </c>
      <c r="E59">
        <f t="shared" si="9"/>
        <v>3022.4297851779688</v>
      </c>
      <c r="F59">
        <f t="shared" si="10"/>
        <v>201537.6553876035</v>
      </c>
    </row>
    <row r="60" spans="2:8" x14ac:dyDescent="0.25">
      <c r="B60">
        <v>15</v>
      </c>
      <c r="C60">
        <f t="shared" si="12"/>
        <v>6106.1986391682212</v>
      </c>
      <c r="D60">
        <f t="shared" si="8"/>
        <v>3038.2053471749723</v>
      </c>
      <c r="E60">
        <f t="shared" si="9"/>
        <v>3067.9932919932489</v>
      </c>
      <c r="F60">
        <f t="shared" si="10"/>
        <v>198469.66209561026</v>
      </c>
    </row>
    <row r="61" spans="2:8" x14ac:dyDescent="0.25">
      <c r="B61">
        <v>16</v>
      </c>
      <c r="C61">
        <f t="shared" si="12"/>
        <v>6106.1986391682212</v>
      </c>
      <c r="D61">
        <f t="shared" si="8"/>
        <v>2991.9549647990139</v>
      </c>
      <c r="E61">
        <f t="shared" si="9"/>
        <v>3114.2436743692074</v>
      </c>
      <c r="F61">
        <f t="shared" si="10"/>
        <v>195355.41842124105</v>
      </c>
    </row>
    <row r="62" spans="2:8" x14ac:dyDescent="0.25">
      <c r="B62">
        <v>17</v>
      </c>
      <c r="C62">
        <f t="shared" si="12"/>
        <v>6106.1986391682212</v>
      </c>
      <c r="D62">
        <f t="shared" si="8"/>
        <v>2945.0073521274398</v>
      </c>
      <c r="E62">
        <f t="shared" si="9"/>
        <v>3161.1912870407814</v>
      </c>
      <c r="F62">
        <f t="shared" si="10"/>
        <v>192194.22713420028</v>
      </c>
    </row>
    <row r="63" spans="2:8" x14ac:dyDescent="0.25">
      <c r="B63">
        <v>18</v>
      </c>
      <c r="C63">
        <f t="shared" si="12"/>
        <v>6106.1986391682212</v>
      </c>
      <c r="D63">
        <f t="shared" si="8"/>
        <v>2897.3519983263905</v>
      </c>
      <c r="E63">
        <f t="shared" si="9"/>
        <v>3208.8466408418308</v>
      </c>
      <c r="F63">
        <f t="shared" si="10"/>
        <v>188985.38049335845</v>
      </c>
    </row>
    <row r="64" spans="2:8" x14ac:dyDescent="0.25">
      <c r="B64">
        <v>19</v>
      </c>
      <c r="C64">
        <f t="shared" si="12"/>
        <v>6106.1986391682212</v>
      </c>
      <c r="D64">
        <f t="shared" si="8"/>
        <v>2848.9782341098712</v>
      </c>
      <c r="E64">
        <f t="shared" si="9"/>
        <v>3257.22040505835</v>
      </c>
      <c r="F64">
        <f t="shared" si="10"/>
        <v>185728.16008830009</v>
      </c>
    </row>
    <row r="65" spans="2:6" x14ac:dyDescent="0.25">
      <c r="B65">
        <v>20</v>
      </c>
      <c r="C65">
        <f t="shared" si="12"/>
        <v>6106.1986391682212</v>
      </c>
      <c r="D65">
        <f t="shared" si="8"/>
        <v>2799.875229351067</v>
      </c>
      <c r="E65">
        <f t="shared" si="9"/>
        <v>3306.3234098171542</v>
      </c>
      <c r="F65">
        <f t="shared" si="10"/>
        <v>182421.83667848294</v>
      </c>
    </row>
    <row r="66" spans="2:6" x14ac:dyDescent="0.25">
      <c r="B66">
        <v>21</v>
      </c>
      <c r="C66">
        <f t="shared" si="12"/>
        <v>6106.1986391682212</v>
      </c>
      <c r="D66">
        <f t="shared" si="8"/>
        <v>2750.0319906576483</v>
      </c>
      <c r="E66">
        <f t="shared" si="9"/>
        <v>3356.1666485105729</v>
      </c>
      <c r="F66">
        <f t="shared" si="10"/>
        <v>179065.67002997236</v>
      </c>
    </row>
    <row r="67" spans="2:6" x14ac:dyDescent="0.25">
      <c r="B67">
        <v>22</v>
      </c>
      <c r="C67">
        <f t="shared" si="12"/>
        <v>6106.1986391682212</v>
      </c>
      <c r="D67">
        <f t="shared" si="8"/>
        <v>2699.4373589105217</v>
      </c>
      <c r="E67">
        <f t="shared" si="9"/>
        <v>3406.7612802576996</v>
      </c>
      <c r="F67">
        <f t="shared" si="10"/>
        <v>175658.90874971467</v>
      </c>
    </row>
    <row r="68" spans="2:6" x14ac:dyDescent="0.25">
      <c r="B68">
        <v>23</v>
      </c>
      <c r="C68">
        <f t="shared" si="12"/>
        <v>6106.1986391682212</v>
      </c>
      <c r="D68">
        <f t="shared" si="8"/>
        <v>2648.0800067654782</v>
      </c>
      <c r="E68">
        <f t="shared" si="9"/>
        <v>3458.1186324027431</v>
      </c>
      <c r="F68">
        <f t="shared" si="10"/>
        <v>172200.79011731193</v>
      </c>
    </row>
    <row r="69" spans="2:6" x14ac:dyDescent="0.25">
      <c r="B69">
        <v>24</v>
      </c>
      <c r="C69">
        <f t="shared" si="12"/>
        <v>6106.1986391682212</v>
      </c>
      <c r="D69">
        <f t="shared" si="8"/>
        <v>2595.948436117179</v>
      </c>
      <c r="E69">
        <f t="shared" si="9"/>
        <v>3510.2502030510423</v>
      </c>
      <c r="F69">
        <f t="shared" si="10"/>
        <v>168690.53991426088</v>
      </c>
    </row>
    <row r="70" spans="2:6" x14ac:dyDescent="0.25">
      <c r="B70">
        <v>25</v>
      </c>
      <c r="C70">
        <f t="shared" si="12"/>
        <v>6106.1986391682212</v>
      </c>
      <c r="D70">
        <f t="shared" si="8"/>
        <v>2543.0309755249104</v>
      </c>
      <c r="E70">
        <f t="shared" si="9"/>
        <v>3563.1676636433108</v>
      </c>
      <c r="F70">
        <f t="shared" si="10"/>
        <v>165127.37225061757</v>
      </c>
    </row>
    <row r="71" spans="2:6" x14ac:dyDescent="0.25">
      <c r="B71">
        <v>26</v>
      </c>
      <c r="C71">
        <f t="shared" si="12"/>
        <v>6106.1986391682212</v>
      </c>
      <c r="D71">
        <f t="shared" si="8"/>
        <v>2489.3157775995305</v>
      </c>
      <c r="E71">
        <f t="shared" si="9"/>
        <v>3616.8828615686907</v>
      </c>
      <c r="F71">
        <f t="shared" si="10"/>
        <v>161510.48938904889</v>
      </c>
    </row>
    <row r="72" spans="2:6" x14ac:dyDescent="0.25">
      <c r="B72">
        <v>27</v>
      </c>
      <c r="C72">
        <f t="shared" si="12"/>
        <v>6106.1986391682212</v>
      </c>
      <c r="D72">
        <f t="shared" si="8"/>
        <v>2434.7908163510265</v>
      </c>
      <c r="E72">
        <f t="shared" si="9"/>
        <v>3671.4078228171948</v>
      </c>
      <c r="F72">
        <f t="shared" si="10"/>
        <v>157839.0815662317</v>
      </c>
    </row>
    <row r="73" spans="2:6" x14ac:dyDescent="0.25">
      <c r="B73">
        <v>28</v>
      </c>
      <c r="C73">
        <f t="shared" si="12"/>
        <v>6106.1986391682212</v>
      </c>
      <c r="D73">
        <f t="shared" si="8"/>
        <v>2379.443884496081</v>
      </c>
      <c r="E73">
        <f t="shared" si="9"/>
        <v>3726.7547546721403</v>
      </c>
      <c r="F73">
        <f t="shared" si="10"/>
        <v>154112.32681155956</v>
      </c>
    </row>
    <row r="74" spans="2:6" x14ac:dyDescent="0.25">
      <c r="B74">
        <v>29</v>
      </c>
      <c r="C74">
        <f t="shared" si="12"/>
        <v>6106.1986391682212</v>
      </c>
      <c r="D74">
        <f t="shared" si="8"/>
        <v>2323.2625907250554</v>
      </c>
      <c r="E74">
        <f t="shared" si="9"/>
        <v>3782.9360484431659</v>
      </c>
      <c r="F74">
        <f t="shared" si="10"/>
        <v>150329.39076311639</v>
      </c>
    </row>
    <row r="75" spans="2:6" x14ac:dyDescent="0.25">
      <c r="B75">
        <v>30</v>
      </c>
      <c r="C75">
        <f t="shared" si="12"/>
        <v>6106.1986391682212</v>
      </c>
      <c r="D75">
        <f t="shared" si="8"/>
        <v>2266.23435692777</v>
      </c>
      <c r="E75">
        <f t="shared" si="9"/>
        <v>3839.9642822404512</v>
      </c>
      <c r="F75">
        <f t="shared" si="10"/>
        <v>146489.42648087593</v>
      </c>
    </row>
    <row r="76" spans="2:6" x14ac:dyDescent="0.25">
      <c r="B76">
        <v>31</v>
      </c>
      <c r="C76">
        <f t="shared" si="12"/>
        <v>6106.1986391682212</v>
      </c>
      <c r="D76">
        <f t="shared" si="8"/>
        <v>2208.3464153774612</v>
      </c>
      <c r="E76">
        <f t="shared" si="9"/>
        <v>3897.85222379076</v>
      </c>
      <c r="F76">
        <f t="shared" si="10"/>
        <v>142591.57425708516</v>
      </c>
    </row>
    <row r="77" spans="2:6" x14ac:dyDescent="0.25">
      <c r="B77">
        <v>32</v>
      </c>
      <c r="C77">
        <f t="shared" si="12"/>
        <v>6106.1986391682212</v>
      </c>
      <c r="D77">
        <f t="shared" si="8"/>
        <v>2149.5858058722888</v>
      </c>
      <c r="E77">
        <f t="shared" si="9"/>
        <v>3956.6128332959324</v>
      </c>
      <c r="F77">
        <f t="shared" si="10"/>
        <v>138634.96142378924</v>
      </c>
    </row>
    <row r="78" spans="2:6" x14ac:dyDescent="0.25">
      <c r="B78">
        <v>33</v>
      </c>
      <c r="C78">
        <f t="shared" si="12"/>
        <v>6106.1986391682212</v>
      </c>
      <c r="D78">
        <f t="shared" si="8"/>
        <v>2089.93937283375</v>
      </c>
      <c r="E78">
        <f t="shared" si="9"/>
        <v>4016.2592663344712</v>
      </c>
      <c r="F78">
        <f t="shared" si="10"/>
        <v>134618.70215745477</v>
      </c>
    </row>
    <row r="79" spans="2:6" x14ac:dyDescent="0.25">
      <c r="B79">
        <v>34</v>
      </c>
      <c r="C79">
        <f t="shared" si="12"/>
        <v>6106.1986391682212</v>
      </c>
      <c r="D79">
        <f t="shared" si="8"/>
        <v>2029.393762361351</v>
      </c>
      <c r="E79">
        <f t="shared" si="9"/>
        <v>4076.8048768068702</v>
      </c>
      <c r="F79">
        <f t="shared" si="10"/>
        <v>130541.8972806479</v>
      </c>
    </row>
    <row r="80" spans="2:6" x14ac:dyDescent="0.25">
      <c r="B80">
        <v>35</v>
      </c>
      <c r="C80">
        <f t="shared" si="12"/>
        <v>6106.1986391682212</v>
      </c>
      <c r="D80">
        <f t="shared" si="8"/>
        <v>1967.9354192428793</v>
      </c>
      <c r="E80">
        <f t="shared" si="9"/>
        <v>4138.2632199253421</v>
      </c>
      <c r="F80">
        <f t="shared" si="10"/>
        <v>126403.63406072256</v>
      </c>
    </row>
    <row r="81" spans="2:6" x14ac:dyDescent="0.25">
      <c r="B81">
        <v>36</v>
      </c>
      <c r="C81">
        <f t="shared" si="12"/>
        <v>6106.1986391682212</v>
      </c>
      <c r="D81">
        <f t="shared" si="8"/>
        <v>1905.5505839196039</v>
      </c>
      <c r="E81">
        <f t="shared" si="9"/>
        <v>4200.6480552486173</v>
      </c>
      <c r="F81">
        <f t="shared" si="10"/>
        <v>122202.98600547394</v>
      </c>
    </row>
    <row r="82" spans="2:6" x14ac:dyDescent="0.25">
      <c r="B82">
        <v>37</v>
      </c>
      <c r="C82">
        <f t="shared" si="12"/>
        <v>6106.1986391682212</v>
      </c>
      <c r="D82">
        <f t="shared" si="8"/>
        <v>1842.2252894057256</v>
      </c>
      <c r="E82">
        <f t="shared" si="9"/>
        <v>4263.9733497624957</v>
      </c>
      <c r="F82">
        <f t="shared" si="10"/>
        <v>117939.01265571144</v>
      </c>
    </row>
    <row r="83" spans="2:6" x14ac:dyDescent="0.25">
      <c r="B83">
        <v>38</v>
      </c>
      <c r="C83">
        <f t="shared" si="12"/>
        <v>6106.1986391682212</v>
      </c>
      <c r="D83">
        <f t="shared" si="8"/>
        <v>1777.9453581613889</v>
      </c>
      <c r="E83">
        <f t="shared" si="9"/>
        <v>4328.2532810068324</v>
      </c>
      <c r="F83">
        <f t="shared" si="10"/>
        <v>113610.7593747046</v>
      </c>
    </row>
    <row r="84" spans="2:6" x14ac:dyDescent="0.25">
      <c r="B84">
        <v>39</v>
      </c>
      <c r="C84">
        <f t="shared" si="12"/>
        <v>6106.1986391682212</v>
      </c>
      <c r="D84">
        <f t="shared" si="8"/>
        <v>1712.6963989185522</v>
      </c>
      <c r="E84">
        <f t="shared" si="9"/>
        <v>4393.5022402496688</v>
      </c>
      <c r="F84">
        <f t="shared" si="10"/>
        <v>109217.25713445494</v>
      </c>
    </row>
    <row r="85" spans="2:6" x14ac:dyDescent="0.25">
      <c r="B85">
        <v>40</v>
      </c>
      <c r="C85">
        <f t="shared" si="12"/>
        <v>6106.1986391682212</v>
      </c>
      <c r="D85">
        <f t="shared" si="8"/>
        <v>1646.46380345901</v>
      </c>
      <c r="E85">
        <f t="shared" si="9"/>
        <v>4459.7348357092114</v>
      </c>
      <c r="F85">
        <f t="shared" si="10"/>
        <v>104757.52229874572</v>
      </c>
    </row>
    <row r="86" spans="2:6" x14ac:dyDescent="0.25">
      <c r="B86">
        <v>41</v>
      </c>
      <c r="C86">
        <f t="shared" si="12"/>
        <v>6106.1986391682212</v>
      </c>
      <c r="D86">
        <f t="shared" si="8"/>
        <v>1579.2327433438409</v>
      </c>
      <c r="E86">
        <f t="shared" si="9"/>
        <v>4526.9658958243799</v>
      </c>
      <c r="F86">
        <f t="shared" si="10"/>
        <v>100230.55640292134</v>
      </c>
    </row>
    <row r="87" spans="2:6" x14ac:dyDescent="0.25">
      <c r="B87">
        <v>42</v>
      </c>
      <c r="C87">
        <f t="shared" si="12"/>
        <v>6106.1986391682212</v>
      </c>
      <c r="D87">
        <f t="shared" si="8"/>
        <v>1510.9881665935529</v>
      </c>
      <c r="E87">
        <f t="shared" si="9"/>
        <v>4595.2104725746685</v>
      </c>
      <c r="F87">
        <f t="shared" si="10"/>
        <v>95635.345930346666</v>
      </c>
    </row>
    <row r="88" spans="2:6" x14ac:dyDescent="0.25">
      <c r="B88">
        <v>43</v>
      </c>
      <c r="C88">
        <f t="shared" si="12"/>
        <v>6106.1986391682212</v>
      </c>
      <c r="D88">
        <f t="shared" si="8"/>
        <v>1441.7147943181824</v>
      </c>
      <c r="E88">
        <f t="shared" si="9"/>
        <v>4664.4838448500386</v>
      </c>
      <c r="F88">
        <f t="shared" si="10"/>
        <v>90970.862085496628</v>
      </c>
    </row>
    <row r="89" spans="2:6" x14ac:dyDescent="0.25">
      <c r="B89">
        <v>44</v>
      </c>
      <c r="C89">
        <f t="shared" si="12"/>
        <v>6106.1986391682212</v>
      </c>
      <c r="D89">
        <f t="shared" si="8"/>
        <v>1371.3971172965892</v>
      </c>
      <c r="E89">
        <f t="shared" si="9"/>
        <v>4734.8015218716318</v>
      </c>
      <c r="F89">
        <f t="shared" si="10"/>
        <v>86236.060563624997</v>
      </c>
    </row>
    <row r="90" spans="2:6" x14ac:dyDescent="0.25">
      <c r="B90">
        <v>45</v>
      </c>
      <c r="C90">
        <f t="shared" si="12"/>
        <v>6106.1986391682212</v>
      </c>
      <c r="D90">
        <f t="shared" si="8"/>
        <v>1300.0193925041858</v>
      </c>
      <c r="E90">
        <f t="shared" si="9"/>
        <v>4806.1792466640354</v>
      </c>
      <c r="F90">
        <f t="shared" si="10"/>
        <v>81429.881316960964</v>
      </c>
    </row>
    <row r="91" spans="2:6" x14ac:dyDescent="0.25">
      <c r="B91">
        <v>46</v>
      </c>
      <c r="C91">
        <f t="shared" si="12"/>
        <v>6106.1986391682212</v>
      </c>
      <c r="D91">
        <f t="shared" si="8"/>
        <v>1227.5656395883213</v>
      </c>
      <c r="E91">
        <f t="shared" si="9"/>
        <v>4878.6329995798997</v>
      </c>
      <c r="F91">
        <f t="shared" si="10"/>
        <v>76551.248317381061</v>
      </c>
    </row>
    <row r="92" spans="2:6" x14ac:dyDescent="0.25">
      <c r="B92">
        <v>47</v>
      </c>
      <c r="C92">
        <f t="shared" si="12"/>
        <v>6106.1986391682212</v>
      </c>
      <c r="D92">
        <f t="shared" si="8"/>
        <v>1154.0196372905311</v>
      </c>
      <c r="E92">
        <f t="shared" si="9"/>
        <v>4952.1790018776901</v>
      </c>
      <c r="F92">
        <f t="shared" si="10"/>
        <v>71599.069315503366</v>
      </c>
    </row>
    <row r="93" spans="2:6" x14ac:dyDescent="0.25">
      <c r="B93">
        <v>48</v>
      </c>
      <c r="C93">
        <f t="shared" si="12"/>
        <v>6106.1986391682212</v>
      </c>
      <c r="D93">
        <f t="shared" si="8"/>
        <v>1079.3649198148514</v>
      </c>
      <c r="E93">
        <f t="shared" si="9"/>
        <v>5026.8337193533698</v>
      </c>
      <c r="F93">
        <f t="shared" si="10"/>
        <v>66572.23559615</v>
      </c>
    </row>
    <row r="94" spans="2:6" x14ac:dyDescent="0.25">
      <c r="B94">
        <v>49</v>
      </c>
      <c r="C94">
        <f t="shared" si="12"/>
        <v>6106.1986391682212</v>
      </c>
      <c r="D94">
        <f t="shared" si="8"/>
        <v>1003.5847731413864</v>
      </c>
      <c r="E94">
        <f t="shared" si="9"/>
        <v>5102.6138660268352</v>
      </c>
      <c r="F94">
        <f t="shared" si="10"/>
        <v>61469.621730123166</v>
      </c>
    </row>
    <row r="95" spans="2:6" x14ac:dyDescent="0.25">
      <c r="B95">
        <v>50</v>
      </c>
      <c r="C95">
        <f t="shared" si="12"/>
        <v>6106.1986391682212</v>
      </c>
      <c r="D95">
        <f t="shared" si="8"/>
        <v>926.66223128430045</v>
      </c>
      <c r="E95">
        <f t="shared" si="9"/>
        <v>5179.5364078839211</v>
      </c>
      <c r="F95">
        <f t="shared" si="10"/>
        <v>56290.085322239247</v>
      </c>
    </row>
    <row r="96" spans="2:6" x14ac:dyDescent="0.25">
      <c r="B96">
        <v>51</v>
      </c>
      <c r="C96">
        <f t="shared" si="12"/>
        <v>6106.1986391682212</v>
      </c>
      <c r="D96">
        <f t="shared" si="8"/>
        <v>848.5800724934013</v>
      </c>
      <c r="E96">
        <f t="shared" si="9"/>
        <v>5257.6185666748197</v>
      </c>
      <c r="F96">
        <f t="shared" si="10"/>
        <v>51032.466755564426</v>
      </c>
    </row>
    <row r="97" spans="1:10" x14ac:dyDescent="0.25">
      <c r="B97">
        <v>52</v>
      </c>
      <c r="C97">
        <f t="shared" si="12"/>
        <v>6106.1986391682212</v>
      </c>
      <c r="D97">
        <f t="shared" si="8"/>
        <v>769.32081539845944</v>
      </c>
      <c r="E97">
        <f t="shared" si="9"/>
        <v>5336.8778237697616</v>
      </c>
      <c r="F97">
        <f t="shared" si="10"/>
        <v>45695.588931794664</v>
      </c>
    </row>
    <row r="98" spans="1:10" x14ac:dyDescent="0.25">
      <c r="B98">
        <v>53</v>
      </c>
      <c r="C98">
        <f t="shared" si="12"/>
        <v>6106.1986391682212</v>
      </c>
      <c r="D98">
        <f t="shared" si="8"/>
        <v>688.86671509540429</v>
      </c>
      <c r="E98">
        <f t="shared" si="9"/>
        <v>5417.3319240728169</v>
      </c>
      <c r="F98">
        <f t="shared" si="10"/>
        <v>40278.257007721848</v>
      </c>
    </row>
    <row r="99" spans="1:10" x14ac:dyDescent="0.25">
      <c r="B99">
        <v>54</v>
      </c>
      <c r="C99">
        <f t="shared" si="12"/>
        <v>6106.1986391682212</v>
      </c>
      <c r="D99">
        <f t="shared" si="8"/>
        <v>607.19975917351803</v>
      </c>
      <c r="E99">
        <f t="shared" si="9"/>
        <v>5498.9988799947032</v>
      </c>
      <c r="F99">
        <f t="shared" si="10"/>
        <v>34779.258127727146</v>
      </c>
    </row>
    <row r="100" spans="1:10" x14ac:dyDescent="0.25">
      <c r="B100">
        <v>55</v>
      </c>
      <c r="C100">
        <f t="shared" si="12"/>
        <v>6106.1986391682212</v>
      </c>
      <c r="D100">
        <f t="shared" si="8"/>
        <v>524.3016636827399</v>
      </c>
      <c r="E100">
        <f t="shared" si="9"/>
        <v>5581.8969754854816</v>
      </c>
      <c r="F100">
        <f t="shared" si="10"/>
        <v>29197.361152241665</v>
      </c>
    </row>
    <row r="101" spans="1:10" x14ac:dyDescent="0.25">
      <c r="B101">
        <v>56</v>
      </c>
      <c r="C101">
        <f t="shared" si="12"/>
        <v>6106.1986391682212</v>
      </c>
      <c r="D101">
        <f t="shared" si="8"/>
        <v>440.15386904017646</v>
      </c>
      <c r="E101">
        <f t="shared" si="9"/>
        <v>5666.0447701280445</v>
      </c>
      <c r="F101">
        <f t="shared" si="10"/>
        <v>23531.316382113619</v>
      </c>
    </row>
    <row r="102" spans="1:10" x14ac:dyDescent="0.25">
      <c r="B102">
        <v>57</v>
      </c>
      <c r="C102">
        <f t="shared" si="12"/>
        <v>6106.1986391682212</v>
      </c>
      <c r="D102">
        <f t="shared" si="8"/>
        <v>354.73753587490194</v>
      </c>
      <c r="E102">
        <f t="shared" si="9"/>
        <v>5751.461103293319</v>
      </c>
      <c r="F102">
        <f t="shared" si="10"/>
        <v>17779.855278820301</v>
      </c>
    </row>
    <row r="103" spans="1:10" x14ac:dyDescent="0.25">
      <c r="B103">
        <v>58</v>
      </c>
      <c r="C103">
        <f t="shared" si="12"/>
        <v>6106.1986391682212</v>
      </c>
      <c r="D103">
        <f t="shared" si="8"/>
        <v>268.0335408101194</v>
      </c>
      <c r="E103">
        <f t="shared" si="9"/>
        <v>5838.1650983581021</v>
      </c>
      <c r="F103">
        <f t="shared" si="10"/>
        <v>11941.690180462199</v>
      </c>
    </row>
    <row r="104" spans="1:10" x14ac:dyDescent="0.25">
      <c r="B104">
        <v>59</v>
      </c>
      <c r="C104">
        <f t="shared" si="12"/>
        <v>6106.1986391682212</v>
      </c>
      <c r="D104">
        <f t="shared" si="8"/>
        <v>180.02247218173585</v>
      </c>
      <c r="E104">
        <f t="shared" si="9"/>
        <v>5926.1761669864854</v>
      </c>
      <c r="F104">
        <f t="shared" si="10"/>
        <v>6015.5140134757139</v>
      </c>
    </row>
    <row r="105" spans="1:10" x14ac:dyDescent="0.25">
      <c r="B105">
        <v>60</v>
      </c>
      <c r="C105">
        <f t="shared" si="12"/>
        <v>6106.1986391682212</v>
      </c>
      <c r="D105">
        <f t="shared" si="8"/>
        <v>90.684625692395869</v>
      </c>
      <c r="E105">
        <f t="shared" si="9"/>
        <v>6015.5140134758258</v>
      </c>
      <c r="F105" s="1">
        <f t="shared" si="10"/>
        <v>-1.1186784831807017E-10</v>
      </c>
    </row>
    <row r="109" spans="1:10" x14ac:dyDescent="0.25">
      <c r="A109" t="s">
        <v>22</v>
      </c>
      <c r="C109">
        <v>240000</v>
      </c>
      <c r="D109">
        <f>C109/15</f>
        <v>16000</v>
      </c>
    </row>
    <row r="111" spans="1:10" x14ac:dyDescent="0.25">
      <c r="C111" t="s">
        <v>7</v>
      </c>
      <c r="D111" t="s">
        <v>0</v>
      </c>
      <c r="E111" t="s">
        <v>1</v>
      </c>
      <c r="F111" t="s">
        <v>2</v>
      </c>
      <c r="G111" t="s">
        <v>5</v>
      </c>
    </row>
    <row r="112" spans="1:10" x14ac:dyDescent="0.25">
      <c r="C112">
        <v>0</v>
      </c>
      <c r="G112">
        <f>C109</f>
        <v>240000</v>
      </c>
      <c r="I112" t="s">
        <v>0</v>
      </c>
      <c r="J112" t="s">
        <v>1</v>
      </c>
    </row>
    <row r="113" spans="3:10" x14ac:dyDescent="0.25">
      <c r="C113">
        <v>1</v>
      </c>
      <c r="D113">
        <f>E113+F113</f>
        <v>30400</v>
      </c>
      <c r="E113">
        <f>G112*0.06</f>
        <v>14400</v>
      </c>
      <c r="F113">
        <f>D109</f>
        <v>16000</v>
      </c>
      <c r="G113">
        <f>G112-F113</f>
        <v>224000</v>
      </c>
      <c r="I113">
        <f>D113-D114</f>
        <v>960</v>
      </c>
      <c r="J113">
        <f>E113-E114</f>
        <v>960</v>
      </c>
    </row>
    <row r="114" spans="3:10" x14ac:dyDescent="0.25">
      <c r="C114">
        <v>2</v>
      </c>
      <c r="D114">
        <f t="shared" ref="D114:D127" si="13">E114+F114</f>
        <v>29440</v>
      </c>
      <c r="E114">
        <f t="shared" ref="E114:E127" si="14">G113*0.06</f>
        <v>13440</v>
      </c>
      <c r="F114">
        <f>F113</f>
        <v>16000</v>
      </c>
      <c r="G114">
        <f t="shared" ref="G114:G127" si="15">G113-F114</f>
        <v>208000</v>
      </c>
      <c r="I114">
        <f t="shared" ref="I114:J126" si="16">D114-D115</f>
        <v>960</v>
      </c>
      <c r="J114">
        <f t="shared" si="16"/>
        <v>960</v>
      </c>
    </row>
    <row r="115" spans="3:10" x14ac:dyDescent="0.25">
      <c r="C115">
        <v>3</v>
      </c>
      <c r="D115">
        <f t="shared" si="13"/>
        <v>28480</v>
      </c>
      <c r="E115">
        <f t="shared" si="14"/>
        <v>12480</v>
      </c>
      <c r="F115">
        <f t="shared" ref="F115:F127" si="17">F114</f>
        <v>16000</v>
      </c>
      <c r="G115">
        <f t="shared" si="15"/>
        <v>192000</v>
      </c>
      <c r="I115">
        <f t="shared" si="16"/>
        <v>960</v>
      </c>
      <c r="J115">
        <f t="shared" si="16"/>
        <v>960</v>
      </c>
    </row>
    <row r="116" spans="3:10" x14ac:dyDescent="0.25">
      <c r="C116">
        <v>4</v>
      </c>
      <c r="D116">
        <f t="shared" si="13"/>
        <v>27520</v>
      </c>
      <c r="E116">
        <f t="shared" si="14"/>
        <v>11520</v>
      </c>
      <c r="F116">
        <f t="shared" si="17"/>
        <v>16000</v>
      </c>
      <c r="G116">
        <f t="shared" si="15"/>
        <v>176000</v>
      </c>
      <c r="I116">
        <f t="shared" si="16"/>
        <v>960</v>
      </c>
      <c r="J116">
        <f t="shared" si="16"/>
        <v>960</v>
      </c>
    </row>
    <row r="117" spans="3:10" x14ac:dyDescent="0.25">
      <c r="C117">
        <v>5</v>
      </c>
      <c r="D117">
        <f t="shared" si="13"/>
        <v>26560</v>
      </c>
      <c r="E117">
        <f t="shared" si="14"/>
        <v>10560</v>
      </c>
      <c r="F117">
        <f t="shared" si="17"/>
        <v>16000</v>
      </c>
      <c r="G117">
        <f t="shared" si="15"/>
        <v>160000</v>
      </c>
      <c r="I117">
        <f t="shared" si="16"/>
        <v>960</v>
      </c>
      <c r="J117">
        <f t="shared" si="16"/>
        <v>960</v>
      </c>
    </row>
    <row r="118" spans="3:10" x14ac:dyDescent="0.25">
      <c r="C118">
        <v>6</v>
      </c>
      <c r="D118">
        <f t="shared" si="13"/>
        <v>25600</v>
      </c>
      <c r="E118">
        <f t="shared" si="14"/>
        <v>9600</v>
      </c>
      <c r="F118">
        <f t="shared" si="17"/>
        <v>16000</v>
      </c>
      <c r="G118">
        <f t="shared" si="15"/>
        <v>144000</v>
      </c>
      <c r="I118">
        <f t="shared" si="16"/>
        <v>960</v>
      </c>
      <c r="J118">
        <f t="shared" si="16"/>
        <v>960</v>
      </c>
    </row>
    <row r="119" spans="3:10" x14ac:dyDescent="0.25">
      <c r="C119">
        <v>7</v>
      </c>
      <c r="D119">
        <f t="shared" si="13"/>
        <v>24640</v>
      </c>
      <c r="E119">
        <f t="shared" si="14"/>
        <v>8640</v>
      </c>
      <c r="F119">
        <f t="shared" si="17"/>
        <v>16000</v>
      </c>
      <c r="G119">
        <f t="shared" si="15"/>
        <v>128000</v>
      </c>
      <c r="I119">
        <f t="shared" si="16"/>
        <v>960</v>
      </c>
      <c r="J119">
        <f t="shared" si="16"/>
        <v>960</v>
      </c>
    </row>
    <row r="120" spans="3:10" x14ac:dyDescent="0.25">
      <c r="C120">
        <v>8</v>
      </c>
      <c r="D120">
        <f t="shared" si="13"/>
        <v>23680</v>
      </c>
      <c r="E120">
        <f t="shared" si="14"/>
        <v>7680</v>
      </c>
      <c r="F120">
        <f t="shared" si="17"/>
        <v>16000</v>
      </c>
      <c r="G120">
        <f t="shared" si="15"/>
        <v>112000</v>
      </c>
      <c r="I120">
        <f t="shared" si="16"/>
        <v>960</v>
      </c>
      <c r="J120">
        <f t="shared" si="16"/>
        <v>960</v>
      </c>
    </row>
    <row r="121" spans="3:10" x14ac:dyDescent="0.25">
      <c r="C121">
        <v>9</v>
      </c>
      <c r="D121">
        <f t="shared" si="13"/>
        <v>22720</v>
      </c>
      <c r="E121">
        <f t="shared" si="14"/>
        <v>6720</v>
      </c>
      <c r="F121">
        <f t="shared" si="17"/>
        <v>16000</v>
      </c>
      <c r="G121">
        <f t="shared" si="15"/>
        <v>96000</v>
      </c>
      <c r="I121">
        <f t="shared" si="16"/>
        <v>960</v>
      </c>
      <c r="J121">
        <f t="shared" si="16"/>
        <v>960</v>
      </c>
    </row>
    <row r="122" spans="3:10" x14ac:dyDescent="0.25">
      <c r="C122">
        <v>10</v>
      </c>
      <c r="D122">
        <f t="shared" si="13"/>
        <v>21760</v>
      </c>
      <c r="E122">
        <f t="shared" si="14"/>
        <v>5760</v>
      </c>
      <c r="F122">
        <f t="shared" si="17"/>
        <v>16000</v>
      </c>
      <c r="G122">
        <f t="shared" si="15"/>
        <v>80000</v>
      </c>
      <c r="I122">
        <f t="shared" si="16"/>
        <v>960</v>
      </c>
      <c r="J122">
        <f t="shared" si="16"/>
        <v>960</v>
      </c>
    </row>
    <row r="123" spans="3:10" x14ac:dyDescent="0.25">
      <c r="C123">
        <v>11</v>
      </c>
      <c r="D123">
        <f t="shared" si="13"/>
        <v>20800</v>
      </c>
      <c r="E123">
        <f t="shared" si="14"/>
        <v>4800</v>
      </c>
      <c r="F123">
        <f t="shared" si="17"/>
        <v>16000</v>
      </c>
      <c r="G123">
        <f t="shared" si="15"/>
        <v>64000</v>
      </c>
      <c r="I123">
        <f t="shared" si="16"/>
        <v>960</v>
      </c>
      <c r="J123">
        <f t="shared" si="16"/>
        <v>960</v>
      </c>
    </row>
    <row r="124" spans="3:10" x14ac:dyDescent="0.25">
      <c r="C124">
        <v>12</v>
      </c>
      <c r="D124">
        <f t="shared" si="13"/>
        <v>19840</v>
      </c>
      <c r="E124">
        <f t="shared" si="14"/>
        <v>3840</v>
      </c>
      <c r="F124">
        <f t="shared" si="17"/>
        <v>16000</v>
      </c>
      <c r="G124">
        <f t="shared" si="15"/>
        <v>48000</v>
      </c>
      <c r="I124">
        <f t="shared" si="16"/>
        <v>960</v>
      </c>
      <c r="J124">
        <f t="shared" si="16"/>
        <v>960</v>
      </c>
    </row>
    <row r="125" spans="3:10" x14ac:dyDescent="0.25">
      <c r="C125">
        <v>13</v>
      </c>
      <c r="D125">
        <f t="shared" si="13"/>
        <v>18880</v>
      </c>
      <c r="E125">
        <f t="shared" si="14"/>
        <v>2880</v>
      </c>
      <c r="F125">
        <f t="shared" si="17"/>
        <v>16000</v>
      </c>
      <c r="G125">
        <f t="shared" si="15"/>
        <v>32000</v>
      </c>
      <c r="I125">
        <f t="shared" si="16"/>
        <v>960</v>
      </c>
      <c r="J125">
        <f t="shared" si="16"/>
        <v>960</v>
      </c>
    </row>
    <row r="126" spans="3:10" x14ac:dyDescent="0.25">
      <c r="C126">
        <v>14</v>
      </c>
      <c r="D126">
        <f t="shared" si="13"/>
        <v>17920</v>
      </c>
      <c r="E126">
        <f t="shared" si="14"/>
        <v>1920</v>
      </c>
      <c r="F126">
        <f t="shared" si="17"/>
        <v>16000</v>
      </c>
      <c r="G126">
        <f t="shared" si="15"/>
        <v>16000</v>
      </c>
      <c r="I126">
        <f t="shared" si="16"/>
        <v>960</v>
      </c>
      <c r="J126">
        <f t="shared" si="16"/>
        <v>960</v>
      </c>
    </row>
    <row r="127" spans="3:10" x14ac:dyDescent="0.25">
      <c r="C127">
        <v>15</v>
      </c>
      <c r="D127">
        <f t="shared" si="13"/>
        <v>16960</v>
      </c>
      <c r="E127">
        <f t="shared" si="14"/>
        <v>960</v>
      </c>
      <c r="F127">
        <f t="shared" si="17"/>
        <v>16000</v>
      </c>
      <c r="G127">
        <f t="shared" si="15"/>
        <v>0</v>
      </c>
    </row>
    <row r="131" spans="2:15" x14ac:dyDescent="0.25">
      <c r="B131">
        <v>240000</v>
      </c>
      <c r="C131">
        <v>0.06</v>
      </c>
      <c r="D131">
        <v>30000</v>
      </c>
      <c r="E131">
        <v>-2000</v>
      </c>
    </row>
    <row r="134" spans="2:15" x14ac:dyDescent="0.25">
      <c r="D134" t="s">
        <v>7</v>
      </c>
      <c r="E134" t="s">
        <v>0</v>
      </c>
      <c r="F134" t="s">
        <v>1</v>
      </c>
      <c r="G134" t="s">
        <v>2</v>
      </c>
      <c r="H134" t="s">
        <v>5</v>
      </c>
      <c r="K134" t="s">
        <v>0</v>
      </c>
      <c r="L134" t="s">
        <v>1</v>
      </c>
    </row>
    <row r="135" spans="2:15" x14ac:dyDescent="0.25">
      <c r="D135">
        <v>0</v>
      </c>
      <c r="H135">
        <f>B131</f>
        <v>240000</v>
      </c>
      <c r="K135">
        <f>E136-E137</f>
        <v>3800</v>
      </c>
      <c r="L135">
        <f>F136-F137</f>
        <v>1800</v>
      </c>
      <c r="N135">
        <f>K135-K136</f>
        <v>120</v>
      </c>
      <c r="O135">
        <f>L135-L136</f>
        <v>120</v>
      </c>
    </row>
    <row r="136" spans="2:15" x14ac:dyDescent="0.25">
      <c r="D136">
        <v>1</v>
      </c>
      <c r="E136">
        <f>F136+G136</f>
        <v>44400</v>
      </c>
      <c r="F136">
        <f>H135*0.06</f>
        <v>14400</v>
      </c>
      <c r="G136">
        <f>D131</f>
        <v>30000</v>
      </c>
      <c r="H136">
        <f>H135-G136</f>
        <v>210000</v>
      </c>
      <c r="K136">
        <f t="shared" ref="K136:L149" si="18">E137-E138</f>
        <v>3680</v>
      </c>
      <c r="L136">
        <f t="shared" si="18"/>
        <v>1680</v>
      </c>
      <c r="N136">
        <f t="shared" ref="N136:O148" si="19">K136-K137</f>
        <v>120</v>
      </c>
      <c r="O136">
        <f t="shared" si="19"/>
        <v>120</v>
      </c>
    </row>
    <row r="137" spans="2:15" x14ac:dyDescent="0.25">
      <c r="D137">
        <v>2</v>
      </c>
      <c r="E137">
        <f t="shared" ref="E137:E150" si="20">F137+G137</f>
        <v>40600</v>
      </c>
      <c r="F137">
        <f t="shared" ref="F137:F150" si="21">H136*0.06</f>
        <v>12600</v>
      </c>
      <c r="G137">
        <f>G136+$E$131</f>
        <v>28000</v>
      </c>
      <c r="H137">
        <f t="shared" ref="H137:H150" si="22">H136-G137</f>
        <v>182000</v>
      </c>
      <c r="K137">
        <f t="shared" si="18"/>
        <v>3560</v>
      </c>
      <c r="L137">
        <f t="shared" si="18"/>
        <v>1560</v>
      </c>
      <c r="N137">
        <f t="shared" si="19"/>
        <v>120</v>
      </c>
      <c r="O137">
        <f t="shared" si="19"/>
        <v>120</v>
      </c>
    </row>
    <row r="138" spans="2:15" x14ac:dyDescent="0.25">
      <c r="D138">
        <v>3</v>
      </c>
      <c r="E138">
        <f t="shared" si="20"/>
        <v>36920</v>
      </c>
      <c r="F138">
        <f t="shared" si="21"/>
        <v>10920</v>
      </c>
      <c r="G138">
        <f t="shared" ref="G138:G150" si="23">G137+$E$131</f>
        <v>26000</v>
      </c>
      <c r="H138">
        <f t="shared" si="22"/>
        <v>156000</v>
      </c>
      <c r="K138">
        <f t="shared" si="18"/>
        <v>3440</v>
      </c>
      <c r="L138">
        <f t="shared" si="18"/>
        <v>1440</v>
      </c>
      <c r="N138">
        <f t="shared" si="19"/>
        <v>120</v>
      </c>
      <c r="O138">
        <f t="shared" si="19"/>
        <v>120</v>
      </c>
    </row>
    <row r="139" spans="2:15" x14ac:dyDescent="0.25">
      <c r="D139">
        <v>4</v>
      </c>
      <c r="E139">
        <f t="shared" si="20"/>
        <v>33360</v>
      </c>
      <c r="F139">
        <f t="shared" si="21"/>
        <v>9360</v>
      </c>
      <c r="G139">
        <f t="shared" si="23"/>
        <v>24000</v>
      </c>
      <c r="H139">
        <f t="shared" si="22"/>
        <v>132000</v>
      </c>
      <c r="K139">
        <f t="shared" si="18"/>
        <v>3320</v>
      </c>
      <c r="L139">
        <f t="shared" si="18"/>
        <v>1320</v>
      </c>
      <c r="N139">
        <f t="shared" si="19"/>
        <v>120</v>
      </c>
      <c r="O139">
        <f t="shared" si="19"/>
        <v>120</v>
      </c>
    </row>
    <row r="140" spans="2:15" x14ac:dyDescent="0.25">
      <c r="D140">
        <v>5</v>
      </c>
      <c r="E140">
        <f t="shared" si="20"/>
        <v>29920</v>
      </c>
      <c r="F140">
        <f t="shared" si="21"/>
        <v>7920</v>
      </c>
      <c r="G140">
        <f t="shared" si="23"/>
        <v>22000</v>
      </c>
      <c r="H140">
        <f t="shared" si="22"/>
        <v>110000</v>
      </c>
      <c r="K140">
        <f t="shared" si="18"/>
        <v>3200</v>
      </c>
      <c r="L140">
        <f t="shared" si="18"/>
        <v>1200</v>
      </c>
      <c r="N140">
        <f t="shared" si="19"/>
        <v>120</v>
      </c>
      <c r="O140">
        <f t="shared" si="19"/>
        <v>120</v>
      </c>
    </row>
    <row r="141" spans="2:15" x14ac:dyDescent="0.25">
      <c r="D141">
        <v>6</v>
      </c>
      <c r="E141">
        <f t="shared" si="20"/>
        <v>26600</v>
      </c>
      <c r="F141">
        <f t="shared" si="21"/>
        <v>6600</v>
      </c>
      <c r="G141">
        <f t="shared" si="23"/>
        <v>20000</v>
      </c>
      <c r="H141">
        <f t="shared" si="22"/>
        <v>90000</v>
      </c>
      <c r="K141">
        <f t="shared" si="18"/>
        <v>3080</v>
      </c>
      <c r="L141">
        <f t="shared" si="18"/>
        <v>1080</v>
      </c>
      <c r="N141">
        <f t="shared" si="19"/>
        <v>120</v>
      </c>
      <c r="O141">
        <f t="shared" si="19"/>
        <v>120</v>
      </c>
    </row>
    <row r="142" spans="2:15" x14ac:dyDescent="0.25">
      <c r="D142">
        <v>7</v>
      </c>
      <c r="E142">
        <f t="shared" si="20"/>
        <v>23400</v>
      </c>
      <c r="F142">
        <f t="shared" si="21"/>
        <v>5400</v>
      </c>
      <c r="G142">
        <f t="shared" si="23"/>
        <v>18000</v>
      </c>
      <c r="H142">
        <f t="shared" si="22"/>
        <v>72000</v>
      </c>
      <c r="K142">
        <f t="shared" si="18"/>
        <v>2960</v>
      </c>
      <c r="L142">
        <f t="shared" si="18"/>
        <v>960</v>
      </c>
      <c r="N142">
        <f t="shared" si="19"/>
        <v>120</v>
      </c>
      <c r="O142">
        <f t="shared" si="19"/>
        <v>120</v>
      </c>
    </row>
    <row r="143" spans="2:15" x14ac:dyDescent="0.25">
      <c r="D143">
        <v>8</v>
      </c>
      <c r="E143">
        <f t="shared" si="20"/>
        <v>20320</v>
      </c>
      <c r="F143">
        <f t="shared" si="21"/>
        <v>4320</v>
      </c>
      <c r="G143">
        <f t="shared" si="23"/>
        <v>16000</v>
      </c>
      <c r="H143">
        <f t="shared" si="22"/>
        <v>56000</v>
      </c>
      <c r="K143">
        <f t="shared" si="18"/>
        <v>2840</v>
      </c>
      <c r="L143">
        <f t="shared" si="18"/>
        <v>840</v>
      </c>
      <c r="N143">
        <f t="shared" si="19"/>
        <v>120</v>
      </c>
      <c r="O143">
        <f t="shared" si="19"/>
        <v>120</v>
      </c>
    </row>
    <row r="144" spans="2:15" x14ac:dyDescent="0.25">
      <c r="D144">
        <v>9</v>
      </c>
      <c r="E144">
        <f t="shared" si="20"/>
        <v>17360</v>
      </c>
      <c r="F144">
        <f t="shared" si="21"/>
        <v>3360</v>
      </c>
      <c r="G144">
        <f t="shared" si="23"/>
        <v>14000</v>
      </c>
      <c r="H144">
        <f t="shared" si="22"/>
        <v>42000</v>
      </c>
      <c r="K144">
        <f t="shared" si="18"/>
        <v>2720</v>
      </c>
      <c r="L144">
        <f t="shared" si="18"/>
        <v>720</v>
      </c>
      <c r="N144">
        <f t="shared" si="19"/>
        <v>120</v>
      </c>
      <c r="O144">
        <f t="shared" si="19"/>
        <v>120</v>
      </c>
    </row>
    <row r="145" spans="4:15" x14ac:dyDescent="0.25">
      <c r="D145">
        <v>10</v>
      </c>
      <c r="E145">
        <f t="shared" si="20"/>
        <v>14520</v>
      </c>
      <c r="F145">
        <f t="shared" si="21"/>
        <v>2520</v>
      </c>
      <c r="G145">
        <f t="shared" si="23"/>
        <v>12000</v>
      </c>
      <c r="H145">
        <f t="shared" si="22"/>
        <v>30000</v>
      </c>
      <c r="K145">
        <f t="shared" si="18"/>
        <v>2600</v>
      </c>
      <c r="L145">
        <f t="shared" si="18"/>
        <v>600</v>
      </c>
      <c r="N145">
        <f t="shared" si="19"/>
        <v>120</v>
      </c>
      <c r="O145">
        <f t="shared" si="19"/>
        <v>120</v>
      </c>
    </row>
    <row r="146" spans="4:15" x14ac:dyDescent="0.25">
      <c r="D146">
        <v>11</v>
      </c>
      <c r="E146">
        <f t="shared" si="20"/>
        <v>11800</v>
      </c>
      <c r="F146">
        <f t="shared" si="21"/>
        <v>1800</v>
      </c>
      <c r="G146">
        <f t="shared" si="23"/>
        <v>10000</v>
      </c>
      <c r="H146">
        <f t="shared" si="22"/>
        <v>20000</v>
      </c>
      <c r="K146">
        <f t="shared" si="18"/>
        <v>2480</v>
      </c>
      <c r="L146">
        <f t="shared" si="18"/>
        <v>480</v>
      </c>
      <c r="N146">
        <f t="shared" si="19"/>
        <v>120</v>
      </c>
      <c r="O146">
        <f t="shared" si="19"/>
        <v>120</v>
      </c>
    </row>
    <row r="147" spans="4:15" x14ac:dyDescent="0.25">
      <c r="D147">
        <v>12</v>
      </c>
      <c r="E147">
        <f t="shared" si="20"/>
        <v>9200</v>
      </c>
      <c r="F147">
        <f t="shared" si="21"/>
        <v>1200</v>
      </c>
      <c r="G147">
        <f t="shared" si="23"/>
        <v>8000</v>
      </c>
      <c r="H147">
        <f t="shared" si="22"/>
        <v>12000</v>
      </c>
      <c r="K147">
        <f t="shared" si="18"/>
        <v>2360</v>
      </c>
      <c r="L147">
        <f t="shared" si="18"/>
        <v>360</v>
      </c>
      <c r="N147">
        <f t="shared" si="19"/>
        <v>120</v>
      </c>
      <c r="O147">
        <f t="shared" si="19"/>
        <v>120</v>
      </c>
    </row>
    <row r="148" spans="4:15" x14ac:dyDescent="0.25">
      <c r="D148">
        <v>13</v>
      </c>
      <c r="E148">
        <f t="shared" si="20"/>
        <v>6720</v>
      </c>
      <c r="F148">
        <f t="shared" si="21"/>
        <v>720</v>
      </c>
      <c r="G148">
        <f t="shared" si="23"/>
        <v>6000</v>
      </c>
      <c r="H148">
        <f t="shared" si="22"/>
        <v>6000</v>
      </c>
      <c r="K148">
        <f t="shared" si="18"/>
        <v>2240</v>
      </c>
      <c r="L148">
        <f t="shared" si="18"/>
        <v>240</v>
      </c>
      <c r="N148">
        <f t="shared" si="19"/>
        <v>120</v>
      </c>
      <c r="O148">
        <f t="shared" si="19"/>
        <v>120</v>
      </c>
    </row>
    <row r="149" spans="4:15" x14ac:dyDescent="0.25">
      <c r="D149">
        <v>14</v>
      </c>
      <c r="E149">
        <f t="shared" si="20"/>
        <v>4360</v>
      </c>
      <c r="F149">
        <f t="shared" si="21"/>
        <v>360</v>
      </c>
      <c r="G149">
        <f t="shared" si="23"/>
        <v>4000</v>
      </c>
      <c r="H149">
        <f t="shared" si="22"/>
        <v>2000</v>
      </c>
      <c r="K149">
        <f t="shared" si="18"/>
        <v>2120</v>
      </c>
      <c r="L149">
        <f t="shared" si="18"/>
        <v>120</v>
      </c>
    </row>
    <row r="150" spans="4:15" x14ac:dyDescent="0.25">
      <c r="D150">
        <v>15</v>
      </c>
      <c r="E150">
        <f t="shared" si="20"/>
        <v>2120</v>
      </c>
      <c r="F150">
        <f t="shared" si="21"/>
        <v>120</v>
      </c>
      <c r="G150">
        <f t="shared" si="23"/>
        <v>2000</v>
      </c>
      <c r="H150">
        <f t="shared" si="22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adm_benada</dc:creator>
  <cp:lastModifiedBy>adm_benada</cp:lastModifiedBy>
  <dcterms:created xsi:type="dcterms:W3CDTF">2013-11-09T13:53:59Z</dcterms:created>
  <dcterms:modified xsi:type="dcterms:W3CDTF">2013-11-11T11:37:29Z</dcterms:modified>
</cp:coreProperties>
</file>