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980" windowHeight="7815"/>
  </bookViews>
  <sheets>
    <sheet name="List1" sheetId="1" r:id="rId1"/>
  </sheets>
  <calcPr calcId="145621"/>
</workbook>
</file>

<file path=xl/calcChain.xml><?xml version="1.0" encoding="utf-8"?>
<calcChain xmlns="http://schemas.openxmlformats.org/spreadsheetml/2006/main">
  <c r="K20" i="1" l="1"/>
  <c r="K22" i="1"/>
  <c r="G22" i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H21" i="1"/>
  <c r="H22" i="1" s="1"/>
  <c r="F21" i="1"/>
  <c r="F22" i="1"/>
  <c r="E21" i="1"/>
  <c r="E22" i="1"/>
  <c r="E20" i="1"/>
  <c r="H20" i="1"/>
  <c r="F20" i="1"/>
  <c r="H19" i="1"/>
  <c r="G21" i="1"/>
  <c r="G20" i="1"/>
  <c r="B16" i="1"/>
  <c r="B14" i="1"/>
  <c r="B12" i="1"/>
  <c r="D10" i="1"/>
  <c r="D9" i="1"/>
  <c r="B9" i="1"/>
  <c r="B5" i="1"/>
  <c r="D5" i="1" s="1"/>
  <c r="B4" i="1"/>
  <c r="B3" i="1"/>
  <c r="B2" i="1"/>
  <c r="H23" i="1" l="1"/>
  <c r="F23" i="1"/>
  <c r="E23" i="1" s="1"/>
  <c r="F24" i="1" l="1"/>
  <c r="E24" i="1" s="1"/>
  <c r="H24" i="1"/>
  <c r="H25" i="1" l="1"/>
  <c r="F25" i="1"/>
  <c r="E25" i="1" s="1"/>
  <c r="F26" i="1" l="1"/>
  <c r="E26" i="1" s="1"/>
  <c r="H26" i="1"/>
  <c r="H27" i="1" l="1"/>
  <c r="F27" i="1"/>
  <c r="E27" i="1" s="1"/>
  <c r="F28" i="1" l="1"/>
  <c r="E28" i="1" s="1"/>
  <c r="H28" i="1"/>
  <c r="H29" i="1" l="1"/>
  <c r="F29" i="1"/>
  <c r="E29" i="1" s="1"/>
  <c r="F30" i="1" l="1"/>
  <c r="E30" i="1" s="1"/>
  <c r="H30" i="1"/>
  <c r="H31" i="1" l="1"/>
  <c r="F31" i="1"/>
  <c r="E31" i="1" s="1"/>
  <c r="F32" i="1" l="1"/>
  <c r="E32" i="1" s="1"/>
  <c r="H32" i="1"/>
  <c r="H33" i="1" l="1"/>
  <c r="F33" i="1"/>
  <c r="E33" i="1" s="1"/>
  <c r="F34" i="1" l="1"/>
  <c r="E34" i="1" s="1"/>
  <c r="H34" i="1"/>
  <c r="H35" i="1" l="1"/>
  <c r="F35" i="1"/>
  <c r="E35" i="1" s="1"/>
  <c r="F36" i="1" l="1"/>
  <c r="E36" i="1" s="1"/>
  <c r="H36" i="1"/>
  <c r="H37" i="1" l="1"/>
  <c r="F37" i="1"/>
  <c r="E37" i="1" s="1"/>
  <c r="F38" i="1" l="1"/>
  <c r="E38" i="1" s="1"/>
  <c r="H38" i="1"/>
  <c r="H39" i="1" l="1"/>
  <c r="F39" i="1"/>
  <c r="E39" i="1" s="1"/>
  <c r="F40" i="1" l="1"/>
  <c r="E40" i="1" s="1"/>
  <c r="H40" i="1"/>
  <c r="H41" i="1" l="1"/>
  <c r="F41" i="1"/>
  <c r="E41" i="1" s="1"/>
  <c r="F42" i="1" l="1"/>
  <c r="E42" i="1" s="1"/>
  <c r="H42" i="1"/>
  <c r="H43" i="1" l="1"/>
  <c r="F43" i="1"/>
  <c r="E43" i="1" s="1"/>
  <c r="F44" i="1" l="1"/>
  <c r="E44" i="1" s="1"/>
  <c r="H44" i="1"/>
  <c r="H45" i="1" l="1"/>
  <c r="F45" i="1"/>
  <c r="E45" i="1" s="1"/>
  <c r="F46" i="1" l="1"/>
  <c r="E46" i="1" s="1"/>
  <c r="H46" i="1"/>
  <c r="H47" i="1" l="1"/>
  <c r="F47" i="1"/>
  <c r="E47" i="1" s="1"/>
  <c r="F48" i="1" l="1"/>
  <c r="E48" i="1" s="1"/>
  <c r="H48" i="1"/>
  <c r="H49" i="1" l="1"/>
  <c r="F49" i="1"/>
  <c r="E49" i="1" s="1"/>
  <c r="F50" i="1" l="1"/>
  <c r="E50" i="1" s="1"/>
  <c r="H50" i="1"/>
  <c r="H51" i="1" l="1"/>
  <c r="F51" i="1"/>
  <c r="E51" i="1" s="1"/>
  <c r="F52" i="1" l="1"/>
  <c r="E52" i="1" s="1"/>
  <c r="H52" i="1"/>
  <c r="H53" i="1" l="1"/>
  <c r="F53" i="1"/>
  <c r="E53" i="1" s="1"/>
  <c r="F54" i="1" l="1"/>
  <c r="E54" i="1" s="1"/>
  <c r="H54" i="1"/>
  <c r="H55" i="1" l="1"/>
  <c r="F55" i="1"/>
  <c r="E55" i="1" s="1"/>
  <c r="F56" i="1" l="1"/>
  <c r="E56" i="1" s="1"/>
  <c r="H56" i="1"/>
  <c r="H57" i="1" l="1"/>
  <c r="F57" i="1"/>
  <c r="E57" i="1" s="1"/>
  <c r="F58" i="1" l="1"/>
  <c r="E58" i="1" s="1"/>
  <c r="H58" i="1"/>
  <c r="H59" i="1" l="1"/>
  <c r="F59" i="1"/>
  <c r="E59" i="1" s="1"/>
  <c r="F60" i="1" l="1"/>
  <c r="E60" i="1" s="1"/>
  <c r="H60" i="1"/>
  <c r="H61" i="1" l="1"/>
  <c r="F61" i="1"/>
  <c r="E61" i="1" s="1"/>
  <c r="F62" i="1" l="1"/>
  <c r="E62" i="1" s="1"/>
  <c r="H62" i="1"/>
  <c r="H63" i="1" l="1"/>
  <c r="F63" i="1"/>
  <c r="E63" i="1" s="1"/>
  <c r="F64" i="1" l="1"/>
  <c r="E64" i="1" s="1"/>
  <c r="H64" i="1"/>
  <c r="H65" i="1" l="1"/>
  <c r="F65" i="1"/>
  <c r="E65" i="1" s="1"/>
  <c r="F66" i="1" l="1"/>
  <c r="E66" i="1" s="1"/>
  <c r="H66" i="1"/>
  <c r="H67" i="1" l="1"/>
  <c r="F67" i="1"/>
  <c r="E67" i="1" s="1"/>
  <c r="F68" i="1" l="1"/>
  <c r="E68" i="1" s="1"/>
  <c r="H68" i="1"/>
  <c r="H69" i="1" l="1"/>
  <c r="F69" i="1"/>
  <c r="E69" i="1" s="1"/>
  <c r="F70" i="1" l="1"/>
  <c r="E70" i="1" s="1"/>
  <c r="H70" i="1"/>
  <c r="H71" i="1" l="1"/>
  <c r="F71" i="1"/>
  <c r="E71" i="1" s="1"/>
  <c r="F72" i="1" l="1"/>
  <c r="E72" i="1" s="1"/>
  <c r="H72" i="1"/>
  <c r="H73" i="1" l="1"/>
  <c r="F73" i="1"/>
  <c r="E73" i="1" s="1"/>
  <c r="F74" i="1" l="1"/>
  <c r="E74" i="1" s="1"/>
  <c r="H74" i="1"/>
  <c r="H75" i="1" l="1"/>
  <c r="F75" i="1"/>
  <c r="E75" i="1" s="1"/>
  <c r="F76" i="1" l="1"/>
  <c r="E76" i="1" s="1"/>
  <c r="H76" i="1"/>
  <c r="H77" i="1" l="1"/>
  <c r="F77" i="1"/>
  <c r="E77" i="1" s="1"/>
  <c r="F78" i="1" l="1"/>
  <c r="E78" i="1" s="1"/>
  <c r="H78" i="1"/>
  <c r="H79" i="1" l="1"/>
  <c r="F79" i="1"/>
  <c r="E79" i="1" s="1"/>
</calcChain>
</file>

<file path=xl/sharedStrings.xml><?xml version="1.0" encoding="utf-8"?>
<sst xmlns="http://schemas.openxmlformats.org/spreadsheetml/2006/main" count="23" uniqueCount="23">
  <si>
    <t>S1</t>
  </si>
  <si>
    <t>S2</t>
  </si>
  <si>
    <t>spojity urok po 4 roky</t>
  </si>
  <si>
    <t>i1</t>
  </si>
  <si>
    <t>i2</t>
  </si>
  <si>
    <t>f</t>
  </si>
  <si>
    <t>ie</t>
  </si>
  <si>
    <t>q</t>
  </si>
  <si>
    <t>e^(f*1/12)</t>
  </si>
  <si>
    <t>od 6. do 10. roku dále nasporim</t>
  </si>
  <si>
    <t>suma</t>
  </si>
  <si>
    <t>me prostredky</t>
  </si>
  <si>
    <t>cena nemovitosti</t>
  </si>
  <si>
    <t>vyse umoru</t>
  </si>
  <si>
    <t>vyse dluhu</t>
  </si>
  <si>
    <t>UMOROVACI PLAN</t>
  </si>
  <si>
    <t>platba</t>
  </si>
  <si>
    <t>anuita</t>
  </si>
  <si>
    <t>urok</t>
  </si>
  <si>
    <t>umor</t>
  </si>
  <si>
    <t>dluh</t>
  </si>
  <si>
    <t>soucet AR</t>
  </si>
  <si>
    <t>soucet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</si>
</sst>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1" xfId="0" applyFont="1" applyBorder="1"/>
    <xf numFmtId="1" fontId="0" fillId="0" borderId="1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tabSelected="1" workbookViewId="0">
      <selection activeCell="D28" sqref="D28"/>
    </sheetView>
  </sheetViews>
  <sheetFormatPr defaultRowHeight="15" x14ac:dyDescent="0.25"/>
  <cols>
    <col min="1" max="1" width="16.42578125" style="1" bestFit="1" customWidth="1"/>
    <col min="2" max="2" width="9.140625" style="1"/>
    <col min="3" max="3" width="29" style="1" bestFit="1" customWidth="1"/>
    <col min="4" max="9" width="9.140625" style="1"/>
    <col min="10" max="10" width="12" style="1" bestFit="1" customWidth="1"/>
    <col min="11" max="11" width="10.7109375" style="1" bestFit="1" customWidth="1"/>
    <col min="12" max="16384" width="9.140625" style="1"/>
  </cols>
  <sheetData>
    <row r="1" spans="1:5" x14ac:dyDescent="0.25">
      <c r="A1" s="1" t="s">
        <v>3</v>
      </c>
      <c r="B1" s="1">
        <v>3.5000000000000003E-2</v>
      </c>
    </row>
    <row r="2" spans="1:5" x14ac:dyDescent="0.25">
      <c r="A2" s="1" t="s">
        <v>4</v>
      </c>
      <c r="B2" s="1">
        <f>0.9*B1</f>
        <v>3.1500000000000007E-2</v>
      </c>
    </row>
    <row r="3" spans="1:5" x14ac:dyDescent="0.25">
      <c r="A3" s="1" t="s">
        <v>6</v>
      </c>
      <c r="B3" s="1">
        <f>B2</f>
        <v>3.1500000000000007E-2</v>
      </c>
    </row>
    <row r="4" spans="1:5" x14ac:dyDescent="0.25">
      <c r="A4" s="1" t="s">
        <v>5</v>
      </c>
      <c r="B4" s="1">
        <f>LN(B3+1)</f>
        <v>3.1014053529169541E-2</v>
      </c>
    </row>
    <row r="5" spans="1:5" x14ac:dyDescent="0.25">
      <c r="A5" s="1" t="s">
        <v>0</v>
      </c>
      <c r="B5" s="1">
        <f>10000*3*(1+0.035/4)*((1+0.035/4)^(4*6)-1)/(0.035/4)</f>
        <v>804296.67011088994</v>
      </c>
      <c r="C5" s="1" t="s">
        <v>2</v>
      </c>
      <c r="D5" s="1">
        <f>B5*EXP(B4*4)</f>
        <v>910527.77863348299</v>
      </c>
    </row>
    <row r="7" spans="1:5" x14ac:dyDescent="0.25">
      <c r="A7" s="1" t="s">
        <v>7</v>
      </c>
      <c r="B7" s="1" t="s">
        <v>8</v>
      </c>
    </row>
    <row r="9" spans="1:5" x14ac:dyDescent="0.25">
      <c r="A9" s="1" t="s">
        <v>1</v>
      </c>
      <c r="B9" s="1">
        <f>10000*(EXP(B4/12*12*4)-1)/(EXP(B4/12)-1)</f>
        <v>510383.72556235502</v>
      </c>
      <c r="C9" s="1" t="s">
        <v>9</v>
      </c>
      <c r="D9" s="1">
        <f>B9</f>
        <v>510383.72556235502</v>
      </c>
    </row>
    <row r="10" spans="1:5" x14ac:dyDescent="0.25">
      <c r="C10" s="1" t="s">
        <v>10</v>
      </c>
      <c r="D10" s="1">
        <f>D5+D9</f>
        <v>1420911.504195838</v>
      </c>
      <c r="E10" s="1" t="s">
        <v>11</v>
      </c>
    </row>
    <row r="12" spans="1:5" x14ac:dyDescent="0.25">
      <c r="A12" s="1" t="s">
        <v>12</v>
      </c>
      <c r="B12" s="1">
        <f>2500000*(1+0.015)^10</f>
        <v>2901352.0625628713</v>
      </c>
    </row>
    <row r="14" spans="1:5" x14ac:dyDescent="0.25">
      <c r="A14" s="1" t="s">
        <v>14</v>
      </c>
      <c r="B14" s="1">
        <f>B12-D10</f>
        <v>1480440.5583670333</v>
      </c>
    </row>
    <row r="16" spans="1:5" x14ac:dyDescent="0.25">
      <c r="A16" s="1" t="s">
        <v>13</v>
      </c>
      <c r="B16" s="1">
        <f>B14/(12*5)</f>
        <v>24674.009306117219</v>
      </c>
      <c r="D16" s="1" t="s">
        <v>15</v>
      </c>
    </row>
    <row r="18" spans="4:11" x14ac:dyDescent="0.25">
      <c r="D18" s="1" t="s">
        <v>16</v>
      </c>
      <c r="E18" s="1" t="s">
        <v>17</v>
      </c>
      <c r="F18" s="1" t="s">
        <v>18</v>
      </c>
      <c r="G18" s="1" t="s">
        <v>19</v>
      </c>
      <c r="H18" s="1" t="s">
        <v>20</v>
      </c>
    </row>
    <row r="19" spans="4:11" x14ac:dyDescent="0.25">
      <c r="D19" s="1">
        <v>0</v>
      </c>
      <c r="H19" s="1">
        <f>B14</f>
        <v>1480440.5583670333</v>
      </c>
    </row>
    <row r="20" spans="4:11" ht="21" x14ac:dyDescent="0.35">
      <c r="D20" s="1">
        <v>1</v>
      </c>
      <c r="E20" s="1">
        <f>F20+G20</f>
        <v>30472.401493054764</v>
      </c>
      <c r="F20" s="2">
        <f>H19*(0.047/12)</f>
        <v>5798.3921869375463</v>
      </c>
      <c r="G20" s="1">
        <f>B16</f>
        <v>24674.009306117219</v>
      </c>
      <c r="H20" s="1">
        <f>H19-G20</f>
        <v>1455766.5490609161</v>
      </c>
      <c r="J20" s="1" t="s">
        <v>21</v>
      </c>
      <c r="K20" s="3">
        <f>24/2*(F20+F20+(24-1)*(F21-F20))</f>
        <v>112488.8084265884</v>
      </c>
    </row>
    <row r="21" spans="4:11" x14ac:dyDescent="0.25">
      <c r="D21" s="1">
        <v>2</v>
      </c>
      <c r="E21" s="1">
        <f t="shared" ref="E21:E79" si="0">F21+G21</f>
        <v>30375.761623272472</v>
      </c>
      <c r="F21" s="2">
        <f t="shared" ref="F21:F79" si="1">H20*(0.047/12)</f>
        <v>5701.7523171552539</v>
      </c>
      <c r="G21" s="1">
        <f>G20</f>
        <v>24674.009306117219</v>
      </c>
      <c r="H21" s="1">
        <f t="shared" ref="H21:H79" si="2">H20-G21</f>
        <v>1431092.5397547989</v>
      </c>
    </row>
    <row r="22" spans="4:11" ht="21" x14ac:dyDescent="0.35">
      <c r="D22" s="1">
        <v>3</v>
      </c>
      <c r="E22" s="1">
        <f t="shared" si="0"/>
        <v>30279.121753490181</v>
      </c>
      <c r="F22" s="2">
        <f t="shared" si="1"/>
        <v>5605.1124473729615</v>
      </c>
      <c r="G22" s="1">
        <f t="shared" ref="G22:G79" si="3">G21</f>
        <v>24674.009306117219</v>
      </c>
      <c r="H22" s="1">
        <f t="shared" si="2"/>
        <v>1406418.5304486817</v>
      </c>
      <c r="J22" s="1" t="s">
        <v>22</v>
      </c>
      <c r="K22" s="3">
        <f>SUM(F20:F43)</f>
        <v>112488.80842658844</v>
      </c>
    </row>
    <row r="23" spans="4:11" x14ac:dyDescent="0.25">
      <c r="D23" s="1">
        <v>4</v>
      </c>
      <c r="E23" s="1">
        <f t="shared" si="0"/>
        <v>30182.481883707889</v>
      </c>
      <c r="F23" s="2">
        <f t="shared" si="1"/>
        <v>5508.4725775906691</v>
      </c>
      <c r="G23" s="1">
        <f t="shared" si="3"/>
        <v>24674.009306117219</v>
      </c>
      <c r="H23" s="1">
        <f t="shared" si="2"/>
        <v>1381744.5211425645</v>
      </c>
    </row>
    <row r="24" spans="4:11" x14ac:dyDescent="0.25">
      <c r="D24" s="1">
        <v>5</v>
      </c>
      <c r="E24" s="1">
        <f t="shared" si="0"/>
        <v>30085.842013925598</v>
      </c>
      <c r="F24" s="2">
        <f t="shared" si="1"/>
        <v>5411.8327078083776</v>
      </c>
      <c r="G24" s="1">
        <f t="shared" si="3"/>
        <v>24674.009306117219</v>
      </c>
      <c r="H24" s="1">
        <f t="shared" si="2"/>
        <v>1357070.5118364473</v>
      </c>
    </row>
    <row r="25" spans="4:11" x14ac:dyDescent="0.25">
      <c r="D25" s="1">
        <v>6</v>
      </c>
      <c r="E25" s="1">
        <f t="shared" si="0"/>
        <v>29989.202144143303</v>
      </c>
      <c r="F25" s="2">
        <f t="shared" si="1"/>
        <v>5315.1928380260852</v>
      </c>
      <c r="G25" s="1">
        <f t="shared" si="3"/>
        <v>24674.009306117219</v>
      </c>
      <c r="H25" s="1">
        <f t="shared" si="2"/>
        <v>1332396.5025303301</v>
      </c>
    </row>
    <row r="26" spans="4:11" x14ac:dyDescent="0.25">
      <c r="D26" s="1">
        <v>7</v>
      </c>
      <c r="E26" s="1">
        <f t="shared" si="0"/>
        <v>29892.562274361011</v>
      </c>
      <c r="F26" s="2">
        <f t="shared" si="1"/>
        <v>5218.5529682437927</v>
      </c>
      <c r="G26" s="1">
        <f t="shared" si="3"/>
        <v>24674.009306117219</v>
      </c>
      <c r="H26" s="1">
        <f t="shared" si="2"/>
        <v>1307722.4932242129</v>
      </c>
    </row>
    <row r="27" spans="4:11" x14ac:dyDescent="0.25">
      <c r="D27" s="1">
        <v>8</v>
      </c>
      <c r="E27" s="1">
        <f t="shared" si="0"/>
        <v>29795.92240457872</v>
      </c>
      <c r="F27" s="2">
        <f t="shared" si="1"/>
        <v>5121.9130984615003</v>
      </c>
      <c r="G27" s="1">
        <f t="shared" si="3"/>
        <v>24674.009306117219</v>
      </c>
      <c r="H27" s="1">
        <f t="shared" si="2"/>
        <v>1283048.4839180957</v>
      </c>
    </row>
    <row r="28" spans="4:11" x14ac:dyDescent="0.25">
      <c r="D28" s="1">
        <v>9</v>
      </c>
      <c r="E28" s="1">
        <f t="shared" si="0"/>
        <v>29699.282534796428</v>
      </c>
      <c r="F28" s="2">
        <f t="shared" si="1"/>
        <v>5025.2732286792079</v>
      </c>
      <c r="G28" s="1">
        <f t="shared" si="3"/>
        <v>24674.009306117219</v>
      </c>
      <c r="H28" s="1">
        <f t="shared" si="2"/>
        <v>1258374.4746119785</v>
      </c>
    </row>
    <row r="29" spans="4:11" x14ac:dyDescent="0.25">
      <c r="D29" s="1">
        <v>10</v>
      </c>
      <c r="E29" s="1">
        <f t="shared" si="0"/>
        <v>29602.642665014137</v>
      </c>
      <c r="F29" s="2">
        <f t="shared" si="1"/>
        <v>4928.6333588969155</v>
      </c>
      <c r="G29" s="1">
        <f t="shared" si="3"/>
        <v>24674.009306117219</v>
      </c>
      <c r="H29" s="1">
        <f t="shared" si="2"/>
        <v>1233700.4653058613</v>
      </c>
    </row>
    <row r="30" spans="4:11" x14ac:dyDescent="0.25">
      <c r="D30" s="1">
        <v>11</v>
      </c>
      <c r="E30" s="1">
        <f t="shared" si="0"/>
        <v>29506.002795231841</v>
      </c>
      <c r="F30" s="2">
        <f t="shared" si="1"/>
        <v>4831.9934891146231</v>
      </c>
      <c r="G30" s="1">
        <f t="shared" si="3"/>
        <v>24674.009306117219</v>
      </c>
      <c r="H30" s="1">
        <f t="shared" si="2"/>
        <v>1209026.4559997441</v>
      </c>
    </row>
    <row r="31" spans="4:11" x14ac:dyDescent="0.25">
      <c r="D31" s="1">
        <v>12</v>
      </c>
      <c r="E31" s="1">
        <f t="shared" si="0"/>
        <v>29409.36292544955</v>
      </c>
      <c r="F31" s="2">
        <f t="shared" si="1"/>
        <v>4735.3536193323307</v>
      </c>
      <c r="G31" s="1">
        <f t="shared" si="3"/>
        <v>24674.009306117219</v>
      </c>
      <c r="H31" s="1">
        <f t="shared" si="2"/>
        <v>1184352.4466936269</v>
      </c>
    </row>
    <row r="32" spans="4:11" x14ac:dyDescent="0.25">
      <c r="D32" s="1">
        <v>13</v>
      </c>
      <c r="E32" s="1">
        <f t="shared" si="0"/>
        <v>29312.723055667258</v>
      </c>
      <c r="F32" s="2">
        <f t="shared" si="1"/>
        <v>4638.7137495500383</v>
      </c>
      <c r="G32" s="1">
        <f t="shared" si="3"/>
        <v>24674.009306117219</v>
      </c>
      <c r="H32" s="1">
        <f t="shared" si="2"/>
        <v>1159678.4373875097</v>
      </c>
    </row>
    <row r="33" spans="4:8" x14ac:dyDescent="0.25">
      <c r="D33" s="1">
        <v>14</v>
      </c>
      <c r="E33" s="1">
        <f t="shared" si="0"/>
        <v>29216.083185884963</v>
      </c>
      <c r="F33" s="2">
        <f t="shared" si="1"/>
        <v>4542.0738797677459</v>
      </c>
      <c r="G33" s="1">
        <f t="shared" si="3"/>
        <v>24674.009306117219</v>
      </c>
      <c r="H33" s="1">
        <f t="shared" si="2"/>
        <v>1135004.4280813925</v>
      </c>
    </row>
    <row r="34" spans="4:8" x14ac:dyDescent="0.25">
      <c r="D34" s="1">
        <v>15</v>
      </c>
      <c r="E34" s="1">
        <f t="shared" si="0"/>
        <v>29119.443316102672</v>
      </c>
      <c r="F34" s="2">
        <f t="shared" si="1"/>
        <v>4445.4340099854535</v>
      </c>
      <c r="G34" s="1">
        <f t="shared" si="3"/>
        <v>24674.009306117219</v>
      </c>
      <c r="H34" s="1">
        <f t="shared" si="2"/>
        <v>1110330.4187752753</v>
      </c>
    </row>
    <row r="35" spans="4:8" x14ac:dyDescent="0.25">
      <c r="D35" s="1">
        <v>16</v>
      </c>
      <c r="E35" s="1">
        <f t="shared" si="0"/>
        <v>29022.80344632038</v>
      </c>
      <c r="F35" s="2">
        <f t="shared" si="1"/>
        <v>4348.7941402031611</v>
      </c>
      <c r="G35" s="1">
        <f t="shared" si="3"/>
        <v>24674.009306117219</v>
      </c>
      <c r="H35" s="1">
        <f t="shared" si="2"/>
        <v>1085656.4094691582</v>
      </c>
    </row>
    <row r="36" spans="4:8" x14ac:dyDescent="0.25">
      <c r="D36" s="1">
        <v>17</v>
      </c>
      <c r="E36" s="1">
        <f t="shared" si="0"/>
        <v>28926.163576538089</v>
      </c>
      <c r="F36" s="2">
        <f t="shared" si="1"/>
        <v>4252.1542704208696</v>
      </c>
      <c r="G36" s="1">
        <f t="shared" si="3"/>
        <v>24674.009306117219</v>
      </c>
      <c r="H36" s="1">
        <f t="shared" si="2"/>
        <v>1060982.400163041</v>
      </c>
    </row>
    <row r="37" spans="4:8" x14ac:dyDescent="0.25">
      <c r="D37" s="1">
        <v>18</v>
      </c>
      <c r="E37" s="1">
        <f t="shared" si="0"/>
        <v>28829.523706755797</v>
      </c>
      <c r="F37" s="2">
        <f t="shared" si="1"/>
        <v>4155.5144006385772</v>
      </c>
      <c r="G37" s="1">
        <f t="shared" si="3"/>
        <v>24674.009306117219</v>
      </c>
      <c r="H37" s="1">
        <f t="shared" si="2"/>
        <v>1036308.3908569238</v>
      </c>
    </row>
    <row r="38" spans="4:8" x14ac:dyDescent="0.25">
      <c r="D38" s="1">
        <v>19</v>
      </c>
      <c r="E38" s="1">
        <f t="shared" si="0"/>
        <v>28732.883836973502</v>
      </c>
      <c r="F38" s="2">
        <f t="shared" si="1"/>
        <v>4058.8745308562843</v>
      </c>
      <c r="G38" s="1">
        <f t="shared" si="3"/>
        <v>24674.009306117219</v>
      </c>
      <c r="H38" s="1">
        <f t="shared" si="2"/>
        <v>1011634.3815508066</v>
      </c>
    </row>
    <row r="39" spans="4:8" x14ac:dyDescent="0.25">
      <c r="D39" s="1">
        <v>20</v>
      </c>
      <c r="E39" s="1">
        <f t="shared" si="0"/>
        <v>28636.243967191211</v>
      </c>
      <c r="F39" s="2">
        <f t="shared" si="1"/>
        <v>3962.2346610739924</v>
      </c>
      <c r="G39" s="1">
        <f t="shared" si="3"/>
        <v>24674.009306117219</v>
      </c>
      <c r="H39" s="1">
        <f t="shared" si="2"/>
        <v>986960.37224468938</v>
      </c>
    </row>
    <row r="40" spans="4:8" x14ac:dyDescent="0.25">
      <c r="D40" s="1">
        <v>21</v>
      </c>
      <c r="E40" s="1">
        <f t="shared" si="0"/>
        <v>28539.604097408919</v>
      </c>
      <c r="F40" s="2">
        <f t="shared" si="1"/>
        <v>3865.5947912916999</v>
      </c>
      <c r="G40" s="1">
        <f t="shared" si="3"/>
        <v>24674.009306117219</v>
      </c>
      <c r="H40" s="1">
        <f t="shared" si="2"/>
        <v>962286.36293857219</v>
      </c>
    </row>
    <row r="41" spans="4:8" x14ac:dyDescent="0.25">
      <c r="D41" s="1">
        <v>22</v>
      </c>
      <c r="E41" s="1">
        <f t="shared" si="0"/>
        <v>28442.964227626628</v>
      </c>
      <c r="F41" s="2">
        <f t="shared" si="1"/>
        <v>3768.9549215094075</v>
      </c>
      <c r="G41" s="1">
        <f t="shared" si="3"/>
        <v>24674.009306117219</v>
      </c>
      <c r="H41" s="1">
        <f t="shared" si="2"/>
        <v>937612.35363245499</v>
      </c>
    </row>
    <row r="42" spans="4:8" x14ac:dyDescent="0.25">
      <c r="D42" s="1">
        <v>23</v>
      </c>
      <c r="E42" s="1">
        <f t="shared" si="0"/>
        <v>28346.324357844336</v>
      </c>
      <c r="F42" s="2">
        <f t="shared" si="1"/>
        <v>3672.3150517271151</v>
      </c>
      <c r="G42" s="1">
        <f t="shared" si="3"/>
        <v>24674.009306117219</v>
      </c>
      <c r="H42" s="1">
        <f t="shared" si="2"/>
        <v>912938.3443263378</v>
      </c>
    </row>
    <row r="43" spans="4:8" x14ac:dyDescent="0.25">
      <c r="D43" s="1">
        <v>24</v>
      </c>
      <c r="E43" s="1">
        <f t="shared" si="0"/>
        <v>28249.684488062041</v>
      </c>
      <c r="F43" s="2">
        <f t="shared" si="1"/>
        <v>3575.6751819448227</v>
      </c>
      <c r="G43" s="1">
        <f t="shared" si="3"/>
        <v>24674.009306117219</v>
      </c>
      <c r="H43" s="1">
        <f t="shared" si="2"/>
        <v>888264.33502022061</v>
      </c>
    </row>
    <row r="44" spans="4:8" x14ac:dyDescent="0.25">
      <c r="D44" s="1">
        <v>25</v>
      </c>
      <c r="E44" s="1">
        <f t="shared" si="0"/>
        <v>28153.04461827975</v>
      </c>
      <c r="F44" s="1">
        <f t="shared" si="1"/>
        <v>3479.0353121625303</v>
      </c>
      <c r="G44" s="1">
        <f t="shared" si="3"/>
        <v>24674.009306117219</v>
      </c>
      <c r="H44" s="1">
        <f t="shared" si="2"/>
        <v>863590.32571410341</v>
      </c>
    </row>
    <row r="45" spans="4:8" x14ac:dyDescent="0.25">
      <c r="D45" s="1">
        <v>26</v>
      </c>
      <c r="E45" s="1">
        <f t="shared" si="0"/>
        <v>28056.404748497458</v>
      </c>
      <c r="F45" s="1">
        <f t="shared" si="1"/>
        <v>3382.3954423802379</v>
      </c>
      <c r="G45" s="1">
        <f t="shared" si="3"/>
        <v>24674.009306117219</v>
      </c>
      <c r="H45" s="1">
        <f t="shared" si="2"/>
        <v>838916.31640798622</v>
      </c>
    </row>
    <row r="46" spans="4:8" x14ac:dyDescent="0.25">
      <c r="D46" s="1">
        <v>27</v>
      </c>
      <c r="E46" s="1">
        <f t="shared" si="0"/>
        <v>27959.764878715167</v>
      </c>
      <c r="F46" s="1">
        <f t="shared" si="1"/>
        <v>3285.755572597946</v>
      </c>
      <c r="G46" s="1">
        <f t="shared" si="3"/>
        <v>24674.009306117219</v>
      </c>
      <c r="H46" s="1">
        <f t="shared" si="2"/>
        <v>814242.30710186902</v>
      </c>
    </row>
    <row r="47" spans="4:8" x14ac:dyDescent="0.25">
      <c r="D47" s="1">
        <v>28</v>
      </c>
      <c r="E47" s="1">
        <f t="shared" si="0"/>
        <v>27863.125008932871</v>
      </c>
      <c r="F47" s="1">
        <f t="shared" si="1"/>
        <v>3189.1157028156535</v>
      </c>
      <c r="G47" s="1">
        <f t="shared" si="3"/>
        <v>24674.009306117219</v>
      </c>
      <c r="H47" s="1">
        <f t="shared" si="2"/>
        <v>789568.29779575183</v>
      </c>
    </row>
    <row r="48" spans="4:8" x14ac:dyDescent="0.25">
      <c r="D48" s="1">
        <v>29</v>
      </c>
      <c r="E48" s="1">
        <f t="shared" si="0"/>
        <v>27766.48513915058</v>
      </c>
      <c r="F48" s="1">
        <f t="shared" si="1"/>
        <v>3092.4758330333611</v>
      </c>
      <c r="G48" s="1">
        <f t="shared" si="3"/>
        <v>24674.009306117219</v>
      </c>
      <c r="H48" s="1">
        <f t="shared" si="2"/>
        <v>764894.28848963464</v>
      </c>
    </row>
    <row r="49" spans="4:8" x14ac:dyDescent="0.25">
      <c r="D49" s="1">
        <v>30</v>
      </c>
      <c r="E49" s="1">
        <f t="shared" si="0"/>
        <v>27669.845269368288</v>
      </c>
      <c r="F49" s="1">
        <f t="shared" si="1"/>
        <v>2995.8359632510687</v>
      </c>
      <c r="G49" s="1">
        <f t="shared" si="3"/>
        <v>24674.009306117219</v>
      </c>
      <c r="H49" s="1">
        <f t="shared" si="2"/>
        <v>740220.27918351744</v>
      </c>
    </row>
    <row r="50" spans="4:8" x14ac:dyDescent="0.25">
      <c r="D50" s="1">
        <v>31</v>
      </c>
      <c r="E50" s="1">
        <f t="shared" si="0"/>
        <v>27573.205399585997</v>
      </c>
      <c r="F50" s="1">
        <f t="shared" si="1"/>
        <v>2899.1960934687763</v>
      </c>
      <c r="G50" s="1">
        <f t="shared" si="3"/>
        <v>24674.009306117219</v>
      </c>
      <c r="H50" s="1">
        <f t="shared" si="2"/>
        <v>715546.26987740025</v>
      </c>
    </row>
    <row r="51" spans="4:8" x14ac:dyDescent="0.25">
      <c r="D51" s="1">
        <v>32</v>
      </c>
      <c r="E51" s="1">
        <f t="shared" si="0"/>
        <v>27476.565529803702</v>
      </c>
      <c r="F51" s="1">
        <f t="shared" si="1"/>
        <v>2802.5562236864839</v>
      </c>
      <c r="G51" s="1">
        <f t="shared" si="3"/>
        <v>24674.009306117219</v>
      </c>
      <c r="H51" s="1">
        <f t="shared" si="2"/>
        <v>690872.26057128306</v>
      </c>
    </row>
    <row r="52" spans="4:8" x14ac:dyDescent="0.25">
      <c r="D52" s="1">
        <v>33</v>
      </c>
      <c r="E52" s="1">
        <f t="shared" si="0"/>
        <v>27379.92566002141</v>
      </c>
      <c r="F52" s="1">
        <f t="shared" si="1"/>
        <v>2705.916353904192</v>
      </c>
      <c r="G52" s="1">
        <f t="shared" si="3"/>
        <v>24674.009306117219</v>
      </c>
      <c r="H52" s="1">
        <f t="shared" si="2"/>
        <v>666198.25126516586</v>
      </c>
    </row>
    <row r="53" spans="4:8" x14ac:dyDescent="0.25">
      <c r="D53" s="1">
        <v>34</v>
      </c>
      <c r="E53" s="1">
        <f t="shared" si="0"/>
        <v>27283.285790239119</v>
      </c>
      <c r="F53" s="1">
        <f t="shared" si="1"/>
        <v>2609.2764841218996</v>
      </c>
      <c r="G53" s="1">
        <f t="shared" si="3"/>
        <v>24674.009306117219</v>
      </c>
      <c r="H53" s="1">
        <f t="shared" si="2"/>
        <v>641524.24195904867</v>
      </c>
    </row>
    <row r="54" spans="4:8" x14ac:dyDescent="0.25">
      <c r="D54" s="1">
        <v>35</v>
      </c>
      <c r="E54" s="1">
        <f t="shared" si="0"/>
        <v>27186.645920456827</v>
      </c>
      <c r="F54" s="1">
        <f t="shared" si="1"/>
        <v>2512.6366143396071</v>
      </c>
      <c r="G54" s="1">
        <f t="shared" si="3"/>
        <v>24674.009306117219</v>
      </c>
      <c r="H54" s="1">
        <f t="shared" si="2"/>
        <v>616850.23265293147</v>
      </c>
    </row>
    <row r="55" spans="4:8" x14ac:dyDescent="0.25">
      <c r="D55" s="1">
        <v>36</v>
      </c>
      <c r="E55" s="1">
        <f t="shared" si="0"/>
        <v>27090.006050674536</v>
      </c>
      <c r="F55" s="1">
        <f t="shared" si="1"/>
        <v>2415.9967445573147</v>
      </c>
      <c r="G55" s="1">
        <f t="shared" si="3"/>
        <v>24674.009306117219</v>
      </c>
      <c r="H55" s="1">
        <f t="shared" si="2"/>
        <v>592176.22334681428</v>
      </c>
    </row>
    <row r="56" spans="4:8" x14ac:dyDescent="0.25">
      <c r="D56" s="1">
        <v>37</v>
      </c>
      <c r="E56" s="1">
        <f t="shared" si="0"/>
        <v>26993.366180892241</v>
      </c>
      <c r="F56" s="1">
        <f t="shared" si="1"/>
        <v>2319.3568747750223</v>
      </c>
      <c r="G56" s="1">
        <f t="shared" si="3"/>
        <v>24674.009306117219</v>
      </c>
      <c r="H56" s="1">
        <f t="shared" si="2"/>
        <v>567502.21404069709</v>
      </c>
    </row>
    <row r="57" spans="4:8" x14ac:dyDescent="0.25">
      <c r="D57" s="1">
        <v>38</v>
      </c>
      <c r="E57" s="1">
        <f t="shared" si="0"/>
        <v>26896.726311109949</v>
      </c>
      <c r="F57" s="1">
        <f t="shared" si="1"/>
        <v>2222.7170049927299</v>
      </c>
      <c r="G57" s="1">
        <f t="shared" si="3"/>
        <v>24674.009306117219</v>
      </c>
      <c r="H57" s="1">
        <f t="shared" si="2"/>
        <v>542828.20473457989</v>
      </c>
    </row>
    <row r="58" spans="4:8" x14ac:dyDescent="0.25">
      <c r="D58" s="1">
        <v>39</v>
      </c>
      <c r="E58" s="1">
        <f t="shared" si="0"/>
        <v>26800.086441327658</v>
      </c>
      <c r="F58" s="1">
        <f t="shared" si="1"/>
        <v>2126.077135210438</v>
      </c>
      <c r="G58" s="1">
        <f t="shared" si="3"/>
        <v>24674.009306117219</v>
      </c>
      <c r="H58" s="1">
        <f t="shared" si="2"/>
        <v>518154.1954284627</v>
      </c>
    </row>
    <row r="59" spans="4:8" x14ac:dyDescent="0.25">
      <c r="D59" s="1">
        <v>40</v>
      </c>
      <c r="E59" s="1">
        <f t="shared" si="0"/>
        <v>26703.446571545366</v>
      </c>
      <c r="F59" s="1">
        <f t="shared" si="1"/>
        <v>2029.4372654281453</v>
      </c>
      <c r="G59" s="1">
        <f t="shared" si="3"/>
        <v>24674.009306117219</v>
      </c>
      <c r="H59" s="1">
        <f t="shared" si="2"/>
        <v>493480.18612234551</v>
      </c>
    </row>
    <row r="60" spans="4:8" x14ac:dyDescent="0.25">
      <c r="D60" s="1">
        <v>41</v>
      </c>
      <c r="E60" s="1">
        <f t="shared" si="0"/>
        <v>26606.806701763071</v>
      </c>
      <c r="F60" s="1">
        <f t="shared" si="1"/>
        <v>1932.7973956458532</v>
      </c>
      <c r="G60" s="1">
        <f t="shared" si="3"/>
        <v>24674.009306117219</v>
      </c>
      <c r="H60" s="1">
        <f t="shared" si="2"/>
        <v>468806.17681622831</v>
      </c>
    </row>
    <row r="61" spans="4:8" x14ac:dyDescent="0.25">
      <c r="D61" s="1">
        <v>42</v>
      </c>
      <c r="E61" s="1">
        <f t="shared" si="0"/>
        <v>26510.16683198078</v>
      </c>
      <c r="F61" s="1">
        <f t="shared" si="1"/>
        <v>1836.1575258635607</v>
      </c>
      <c r="G61" s="1">
        <f t="shared" si="3"/>
        <v>24674.009306117219</v>
      </c>
      <c r="H61" s="1">
        <f t="shared" si="2"/>
        <v>444132.16751011112</v>
      </c>
    </row>
    <row r="62" spans="4:8" x14ac:dyDescent="0.25">
      <c r="D62" s="1">
        <v>43</v>
      </c>
      <c r="E62" s="1">
        <f t="shared" si="0"/>
        <v>26413.526962198488</v>
      </c>
      <c r="F62" s="1">
        <f t="shared" si="1"/>
        <v>1739.5176560812683</v>
      </c>
      <c r="G62" s="1">
        <f t="shared" si="3"/>
        <v>24674.009306117219</v>
      </c>
      <c r="H62" s="1">
        <f t="shared" si="2"/>
        <v>419458.15820399392</v>
      </c>
    </row>
    <row r="63" spans="4:8" x14ac:dyDescent="0.25">
      <c r="D63" s="1">
        <v>44</v>
      </c>
      <c r="E63" s="1">
        <f t="shared" si="0"/>
        <v>26316.887092416197</v>
      </c>
      <c r="F63" s="1">
        <f t="shared" si="1"/>
        <v>1642.8777862989762</v>
      </c>
      <c r="G63" s="1">
        <f t="shared" si="3"/>
        <v>24674.009306117219</v>
      </c>
      <c r="H63" s="1">
        <f t="shared" si="2"/>
        <v>394784.14889787673</v>
      </c>
    </row>
    <row r="64" spans="4:8" x14ac:dyDescent="0.25">
      <c r="D64" s="1">
        <v>45</v>
      </c>
      <c r="E64" s="1">
        <f t="shared" si="0"/>
        <v>26220.247222633901</v>
      </c>
      <c r="F64" s="1">
        <f t="shared" si="1"/>
        <v>1546.2379165166838</v>
      </c>
      <c r="G64" s="1">
        <f t="shared" si="3"/>
        <v>24674.009306117219</v>
      </c>
      <c r="H64" s="1">
        <f t="shared" si="2"/>
        <v>370110.13959175954</v>
      </c>
    </row>
    <row r="65" spans="4:8" x14ac:dyDescent="0.25">
      <c r="D65" s="1">
        <v>46</v>
      </c>
      <c r="E65" s="1">
        <f t="shared" si="0"/>
        <v>26123.60735285161</v>
      </c>
      <c r="F65" s="1">
        <f t="shared" si="1"/>
        <v>1449.5980467343913</v>
      </c>
      <c r="G65" s="1">
        <f t="shared" si="3"/>
        <v>24674.009306117219</v>
      </c>
      <c r="H65" s="1">
        <f t="shared" si="2"/>
        <v>345436.13028564234</v>
      </c>
    </row>
    <row r="66" spans="4:8" x14ac:dyDescent="0.25">
      <c r="D66" s="1">
        <v>47</v>
      </c>
      <c r="E66" s="1">
        <f t="shared" si="0"/>
        <v>26026.967483069318</v>
      </c>
      <c r="F66" s="1">
        <f t="shared" si="1"/>
        <v>1352.9581769520992</v>
      </c>
      <c r="G66" s="1">
        <f t="shared" si="3"/>
        <v>24674.009306117219</v>
      </c>
      <c r="H66" s="1">
        <f t="shared" si="2"/>
        <v>320762.12097952515</v>
      </c>
    </row>
    <row r="67" spans="4:8" x14ac:dyDescent="0.25">
      <c r="D67" s="1">
        <v>48</v>
      </c>
      <c r="E67" s="1">
        <f t="shared" si="0"/>
        <v>25930.327613287027</v>
      </c>
      <c r="F67" s="1">
        <f t="shared" si="1"/>
        <v>1256.3183071698068</v>
      </c>
      <c r="G67" s="1">
        <f t="shared" si="3"/>
        <v>24674.009306117219</v>
      </c>
      <c r="H67" s="1">
        <f t="shared" si="2"/>
        <v>296088.11167340796</v>
      </c>
    </row>
    <row r="68" spans="4:8" x14ac:dyDescent="0.25">
      <c r="D68" s="1">
        <v>49</v>
      </c>
      <c r="E68" s="1">
        <f t="shared" si="0"/>
        <v>25833.687743504735</v>
      </c>
      <c r="F68" s="1">
        <f t="shared" si="1"/>
        <v>1159.6784373875144</v>
      </c>
      <c r="G68" s="1">
        <f t="shared" si="3"/>
        <v>24674.009306117219</v>
      </c>
      <c r="H68" s="1">
        <f t="shared" si="2"/>
        <v>271414.10236729076</v>
      </c>
    </row>
    <row r="69" spans="4:8" x14ac:dyDescent="0.25">
      <c r="D69" s="1">
        <v>50</v>
      </c>
      <c r="E69" s="1">
        <f t="shared" si="0"/>
        <v>25737.04787372244</v>
      </c>
      <c r="F69" s="1">
        <f t="shared" si="1"/>
        <v>1063.0385676052222</v>
      </c>
      <c r="G69" s="1">
        <f t="shared" si="3"/>
        <v>24674.009306117219</v>
      </c>
      <c r="H69" s="1">
        <f t="shared" si="2"/>
        <v>246740.09306117354</v>
      </c>
    </row>
    <row r="70" spans="4:8" x14ac:dyDescent="0.25">
      <c r="D70" s="1">
        <v>51</v>
      </c>
      <c r="E70" s="1">
        <f t="shared" si="0"/>
        <v>25640.408003940149</v>
      </c>
      <c r="F70" s="1">
        <f t="shared" si="1"/>
        <v>966.39869782292965</v>
      </c>
      <c r="G70" s="1">
        <f t="shared" si="3"/>
        <v>24674.009306117219</v>
      </c>
      <c r="H70" s="1">
        <f t="shared" si="2"/>
        <v>222066.08375505632</v>
      </c>
    </row>
    <row r="71" spans="4:8" x14ac:dyDescent="0.25">
      <c r="D71" s="1">
        <v>52</v>
      </c>
      <c r="E71" s="1">
        <f t="shared" si="0"/>
        <v>25543.768134157857</v>
      </c>
      <c r="F71" s="1">
        <f t="shared" si="1"/>
        <v>869.75882804063713</v>
      </c>
      <c r="G71" s="1">
        <f t="shared" si="3"/>
        <v>24674.009306117219</v>
      </c>
      <c r="H71" s="1">
        <f t="shared" si="2"/>
        <v>197392.07444893909</v>
      </c>
    </row>
    <row r="72" spans="4:8" x14ac:dyDescent="0.25">
      <c r="D72" s="1">
        <v>53</v>
      </c>
      <c r="E72" s="1">
        <f t="shared" si="0"/>
        <v>25447.128264375562</v>
      </c>
      <c r="F72" s="1">
        <f t="shared" si="1"/>
        <v>773.11895825834472</v>
      </c>
      <c r="G72" s="1">
        <f t="shared" si="3"/>
        <v>24674.009306117219</v>
      </c>
      <c r="H72" s="1">
        <f t="shared" si="2"/>
        <v>172718.06514282187</v>
      </c>
    </row>
    <row r="73" spans="4:8" x14ac:dyDescent="0.25">
      <c r="D73" s="1">
        <v>54</v>
      </c>
      <c r="E73" s="1">
        <f t="shared" si="0"/>
        <v>25350.488394593271</v>
      </c>
      <c r="F73" s="1">
        <f t="shared" si="1"/>
        <v>676.47908847605231</v>
      </c>
      <c r="G73" s="1">
        <f t="shared" si="3"/>
        <v>24674.009306117219</v>
      </c>
      <c r="H73" s="1">
        <f t="shared" si="2"/>
        <v>148044.05583670465</v>
      </c>
    </row>
    <row r="74" spans="4:8" x14ac:dyDescent="0.25">
      <c r="D74" s="1">
        <v>55</v>
      </c>
      <c r="E74" s="1">
        <f t="shared" si="0"/>
        <v>25253.848524810979</v>
      </c>
      <c r="F74" s="1">
        <f t="shared" si="1"/>
        <v>579.83921869375979</v>
      </c>
      <c r="G74" s="1">
        <f t="shared" si="3"/>
        <v>24674.009306117219</v>
      </c>
      <c r="H74" s="1">
        <f t="shared" si="2"/>
        <v>123370.04653058742</v>
      </c>
    </row>
    <row r="75" spans="4:8" x14ac:dyDescent="0.25">
      <c r="D75" s="1">
        <v>56</v>
      </c>
      <c r="E75" s="1">
        <f t="shared" si="0"/>
        <v>25157.208655028688</v>
      </c>
      <c r="F75" s="1">
        <f t="shared" si="1"/>
        <v>483.19934891146738</v>
      </c>
      <c r="G75" s="1">
        <f t="shared" si="3"/>
        <v>24674.009306117219</v>
      </c>
      <c r="H75" s="1">
        <f t="shared" si="2"/>
        <v>98696.037224470201</v>
      </c>
    </row>
    <row r="76" spans="4:8" x14ac:dyDescent="0.25">
      <c r="D76" s="1">
        <v>57</v>
      </c>
      <c r="E76" s="1">
        <f t="shared" si="0"/>
        <v>25060.568785246393</v>
      </c>
      <c r="F76" s="1">
        <f t="shared" si="1"/>
        <v>386.55947912917492</v>
      </c>
      <c r="G76" s="1">
        <f t="shared" si="3"/>
        <v>24674.009306117219</v>
      </c>
      <c r="H76" s="1">
        <f t="shared" si="2"/>
        <v>74022.027918352978</v>
      </c>
    </row>
    <row r="77" spans="4:8" x14ac:dyDescent="0.25">
      <c r="D77" s="1">
        <v>58</v>
      </c>
      <c r="E77" s="1">
        <f t="shared" si="0"/>
        <v>24963.928915464101</v>
      </c>
      <c r="F77" s="1">
        <f t="shared" si="1"/>
        <v>289.91960934688245</v>
      </c>
      <c r="G77" s="1">
        <f t="shared" si="3"/>
        <v>24674.009306117219</v>
      </c>
      <c r="H77" s="1">
        <f t="shared" si="2"/>
        <v>49348.018612235755</v>
      </c>
    </row>
    <row r="78" spans="4:8" x14ac:dyDescent="0.25">
      <c r="D78" s="1">
        <v>59</v>
      </c>
      <c r="E78" s="1">
        <f t="shared" si="0"/>
        <v>24867.28904568181</v>
      </c>
      <c r="F78" s="1">
        <f t="shared" si="1"/>
        <v>193.27973956459002</v>
      </c>
      <c r="G78" s="1">
        <f t="shared" si="3"/>
        <v>24674.009306117219</v>
      </c>
      <c r="H78" s="1">
        <f t="shared" si="2"/>
        <v>24674.009306118536</v>
      </c>
    </row>
    <row r="79" spans="4:8" x14ac:dyDescent="0.25">
      <c r="D79" s="1">
        <v>60</v>
      </c>
      <c r="E79" s="1">
        <f t="shared" si="0"/>
        <v>24770.649175899518</v>
      </c>
      <c r="F79" s="1">
        <f t="shared" si="1"/>
        <v>96.639869782297595</v>
      </c>
      <c r="G79" s="1">
        <f t="shared" si="3"/>
        <v>24674.009306117219</v>
      </c>
      <c r="H79" s="4">
        <f t="shared" si="2"/>
        <v>1.3169483281672001E-9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Ekonomicko-správní fakulta Masarykovy univerzity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adm_benada</dc:creator>
  <cp:lastModifiedBy>adm_benada</cp:lastModifiedBy>
  <dcterms:created xsi:type="dcterms:W3CDTF">2013-12-06T22:22:22Z</dcterms:created>
  <dcterms:modified xsi:type="dcterms:W3CDTF">2013-12-06T22:37:06Z</dcterms:modified>
</cp:coreProperties>
</file>