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600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" i="1" l="1"/>
  <c r="K8" i="1" s="1"/>
  <c r="E3" i="1"/>
  <c r="L8" i="1" s="1"/>
  <c r="E1" i="1"/>
  <c r="I9" i="1" s="1"/>
  <c r="D8" i="1"/>
  <c r="F8" i="1" s="1"/>
  <c r="H8" i="1" s="1"/>
  <c r="D9" i="1"/>
  <c r="F9" i="1" s="1"/>
  <c r="H9" i="1" s="1"/>
  <c r="D10" i="1"/>
  <c r="F10" i="1" s="1"/>
  <c r="D11" i="1"/>
  <c r="F11" i="1" s="1"/>
  <c r="H11" i="1" s="1"/>
  <c r="D7" i="1"/>
  <c r="F7" i="1" s="1"/>
  <c r="H7" i="1" s="1"/>
  <c r="J11" i="1" l="1"/>
  <c r="J8" i="1"/>
  <c r="G10" i="1"/>
  <c r="J7" i="1"/>
  <c r="J9" i="1"/>
  <c r="H10" i="1"/>
  <c r="K10" i="1"/>
  <c r="K7" i="1"/>
  <c r="K9" i="1"/>
  <c r="K11" i="1"/>
  <c r="L10" i="1"/>
  <c r="L7" i="1"/>
  <c r="L9" i="1"/>
  <c r="L11" i="1"/>
  <c r="J10" i="1"/>
  <c r="G8" i="1"/>
  <c r="I7" i="1"/>
  <c r="I11" i="1"/>
  <c r="I8" i="1"/>
  <c r="G9" i="1"/>
  <c r="I10" i="1"/>
  <c r="G7" i="1"/>
  <c r="G11" i="1"/>
  <c r="N10" i="1" l="1"/>
  <c r="M10" i="1"/>
  <c r="M11" i="1"/>
  <c r="N11" i="1"/>
  <c r="N9" i="1"/>
  <c r="M9" i="1"/>
  <c r="N7" i="1"/>
  <c r="M7" i="1"/>
  <c r="M8" i="1"/>
  <c r="N8" i="1"/>
</calcChain>
</file>

<file path=xl/sharedStrings.xml><?xml version="1.0" encoding="utf-8"?>
<sst xmlns="http://schemas.openxmlformats.org/spreadsheetml/2006/main" count="21" uniqueCount="16">
  <si>
    <t>Period</t>
  </si>
  <si>
    <t>Contribution</t>
  </si>
  <si>
    <t>male</t>
  </si>
  <si>
    <t>female</t>
  </si>
  <si>
    <t>total</t>
  </si>
  <si>
    <t>Player</t>
  </si>
  <si>
    <t>Tokens kept on private accounts</t>
  </si>
  <si>
    <t>Tokens on common account</t>
  </si>
  <si>
    <t>Tokens total</t>
  </si>
  <si>
    <t>Private multiplier</t>
  </si>
  <si>
    <t>Common multiplier</t>
  </si>
  <si>
    <t>Earnings of common account</t>
  </si>
  <si>
    <t>Freeriding</t>
  </si>
  <si>
    <t>Maximum Earnings per player</t>
  </si>
  <si>
    <t>Avg. earnings per player</t>
  </si>
  <si>
    <t>Total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</si>
</sst>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9" fontId="0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Freeriding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List1!$K$5:$K$6</c:f>
              <c:strCache>
                <c:ptCount val="1"/>
                <c:pt idx="0">
                  <c:v>Freeriding male</c:v>
                </c:pt>
              </c:strCache>
            </c:strRef>
          </c:tx>
          <c:val>
            <c:numRef>
              <c:f>List1!$K$7:$K$11</c:f>
              <c:numCache>
                <c:formatCode>0%</c:formatCode>
                <c:ptCount val="5"/>
                <c:pt idx="0">
                  <c:v>0.375</c:v>
                </c:pt>
                <c:pt idx="1">
                  <c:v>0.4375</c:v>
                </c:pt>
                <c:pt idx="2">
                  <c:v>0.6875</c:v>
                </c:pt>
                <c:pt idx="3">
                  <c:v>0.4375</c:v>
                </c:pt>
                <c:pt idx="4">
                  <c:v>0.5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List1!$L$5:$L$6</c:f>
              <c:strCache>
                <c:ptCount val="1"/>
                <c:pt idx="0">
                  <c:v>Freeriding female</c:v>
                </c:pt>
              </c:strCache>
            </c:strRef>
          </c:tx>
          <c:val>
            <c:numRef>
              <c:f>List1!$L$7:$L$11</c:f>
              <c:numCache>
                <c:formatCode>0%</c:formatCode>
                <c:ptCount val="5"/>
                <c:pt idx="0">
                  <c:v>0.5714285714285714</c:v>
                </c:pt>
                <c:pt idx="1">
                  <c:v>0.42857142857142855</c:v>
                </c:pt>
                <c:pt idx="2">
                  <c:v>0.42857142857142855</c:v>
                </c:pt>
                <c:pt idx="3">
                  <c:v>0.42857142857142855</c:v>
                </c:pt>
                <c:pt idx="4">
                  <c:v>0.35714285714285715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88000"/>
        <c:axId val="47089920"/>
      </c:lineChart>
      <c:catAx>
        <c:axId val="47088000"/>
        <c:scaling>
          <c:orientation val="minMax"/>
        </c:scaling>
        <c:delete val="0"/>
        <c:axPos val="b"/>
        <c:majorTickMark val="out"/>
        <c:minorTickMark val="none"/>
        <c:tickLblPos val="nextTo"/>
        <c:crossAx val="47089920"/>
        <c:crosses val="autoZero"/>
        <c:auto val="1"/>
        <c:lblAlgn val="ctr"/>
        <c:lblOffset val="100"/>
        <c:noMultiLvlLbl val="0"/>
      </c:catAx>
      <c:valAx>
        <c:axId val="47089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7088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Contributions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List1!$B$5:$B$6</c:f>
              <c:strCache>
                <c:ptCount val="1"/>
                <c:pt idx="0">
                  <c:v>Contribution male</c:v>
                </c:pt>
              </c:strCache>
            </c:strRef>
          </c:tx>
          <c:invertIfNegative val="0"/>
          <c:val>
            <c:numRef>
              <c:f>List1!$B$7:$B$11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5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</c:ser>
        <c:ser>
          <c:idx val="1"/>
          <c:order val="1"/>
          <c:tx>
            <c:strRef>
              <c:f>List1!$C$5:$C$6</c:f>
              <c:strCache>
                <c:ptCount val="1"/>
                <c:pt idx="0">
                  <c:v>Contribution female</c:v>
                </c:pt>
              </c:strCache>
            </c:strRef>
          </c:tx>
          <c:invertIfNegative val="0"/>
          <c:val>
            <c:numRef>
              <c:f>List1!$C$7:$C$11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019072"/>
        <c:axId val="199668096"/>
      </c:barChart>
      <c:catAx>
        <c:axId val="192019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99668096"/>
        <c:crosses val="autoZero"/>
        <c:auto val="1"/>
        <c:lblAlgn val="ctr"/>
        <c:lblOffset val="100"/>
        <c:noMultiLvlLbl val="0"/>
      </c:catAx>
      <c:valAx>
        <c:axId val="199668096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01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List1!$M$5</c:f>
              <c:strCache>
                <c:ptCount val="1"/>
                <c:pt idx="0">
                  <c:v>Avg. earnings per player</c:v>
                </c:pt>
              </c:strCache>
            </c:strRef>
          </c:tx>
          <c:invertIfNegative val="0"/>
          <c:val>
            <c:numRef>
              <c:f>List1!$M$7:$M$11</c:f>
              <c:numCache>
                <c:formatCode>General</c:formatCode>
                <c:ptCount val="5"/>
                <c:pt idx="0">
                  <c:v>9.8666666666666671</c:v>
                </c:pt>
                <c:pt idx="1">
                  <c:v>10.233333333333333</c:v>
                </c:pt>
                <c:pt idx="2">
                  <c:v>8.7666666666666675</c:v>
                </c:pt>
                <c:pt idx="3">
                  <c:v>10.233333333333333</c:v>
                </c:pt>
                <c:pt idx="4">
                  <c:v>10.233333333333333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21664"/>
        <c:axId val="200323840"/>
      </c:barChart>
      <c:catAx>
        <c:axId val="20032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200323840"/>
        <c:crosses val="autoZero"/>
        <c:auto val="1"/>
        <c:lblAlgn val="ctr"/>
        <c:lblOffset val="100"/>
        <c:noMultiLvlLbl val="0"/>
      </c:catAx>
      <c:valAx>
        <c:axId val="200323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0321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71437</xdr:rowOff>
    </xdr:from>
    <xdr:to>
      <xdr:col>6</xdr:col>
      <xdr:colOff>523875</xdr:colOff>
      <xdr:row>27</xdr:row>
      <xdr:rowOff>147637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828675</xdr:colOff>
      <xdr:row>13</xdr:row>
      <xdr:rowOff>80962</xdr:rowOff>
    </xdr:from>
    <xdr:to>
      <xdr:col>11</xdr:col>
      <xdr:colOff>190500</xdr:colOff>
      <xdr:row>27</xdr:row>
      <xdr:rowOff>157162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</xdr:colOff>
      <xdr:row>13</xdr:row>
      <xdr:rowOff>90487</xdr:rowOff>
    </xdr:from>
    <xdr:to>
      <xdr:col>19</xdr:col>
      <xdr:colOff>9525</xdr:colOff>
      <xdr:row>27</xdr:row>
      <xdr:rowOff>166687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13" zoomScale="130" zoomScaleNormal="130" workbookViewId="0">
      <selection activeCell="D7" sqref="D7:D11"/>
    </sheetView>
  </sheetViews>
  <sheetFormatPr defaultRowHeight="15" x14ac:dyDescent="0.25"/>
  <cols>
    <col min="1" max="1" width="7.28515625" bestFit="1" customWidth="1"/>
    <col min="2" max="2" width="5.42578125" bestFit="1" customWidth="1"/>
    <col min="3" max="3" width="7.28515625" bestFit="1" customWidth="1"/>
    <col min="4" max="4" width="11.85546875" bestFit="1" customWidth="1"/>
    <col min="5" max="5" width="3" bestFit="1" customWidth="1"/>
    <col min="6" max="6" width="26" bestFit="1" customWidth="1"/>
    <col min="7" max="7" width="18.7109375" customWidth="1"/>
    <col min="8" max="8" width="19" customWidth="1"/>
    <col min="9" max="9" width="19.42578125" customWidth="1"/>
    <col min="10" max="10" width="10.5703125" customWidth="1"/>
    <col min="11" max="11" width="10.42578125" customWidth="1"/>
    <col min="12" max="12" width="10.7109375" customWidth="1"/>
    <col min="13" max="13" width="13.85546875" customWidth="1"/>
    <col min="14" max="14" width="10.5703125" customWidth="1"/>
  </cols>
  <sheetData>
    <row r="1" spans="1:14" x14ac:dyDescent="0.25">
      <c r="A1" s="1" t="s">
        <v>5</v>
      </c>
      <c r="B1" s="1">
        <v>15</v>
      </c>
      <c r="D1" t="s">
        <v>8</v>
      </c>
      <c r="E1">
        <f>$B$1*2</f>
        <v>30</v>
      </c>
      <c r="F1" t="s">
        <v>9</v>
      </c>
      <c r="G1">
        <v>2</v>
      </c>
    </row>
    <row r="2" spans="1:14" x14ac:dyDescent="0.25">
      <c r="A2" s="1" t="s">
        <v>2</v>
      </c>
      <c r="B2" s="1">
        <v>8</v>
      </c>
      <c r="E2">
        <f>B2*2</f>
        <v>16</v>
      </c>
      <c r="F2" t="s">
        <v>10</v>
      </c>
      <c r="G2">
        <v>0.5</v>
      </c>
    </row>
    <row r="3" spans="1:14" x14ac:dyDescent="0.25">
      <c r="A3" s="1" t="s">
        <v>3</v>
      </c>
      <c r="B3" s="1">
        <v>7</v>
      </c>
      <c r="E3">
        <f>B3*2</f>
        <v>14</v>
      </c>
    </row>
    <row r="4" spans="1:14" x14ac:dyDescent="0.25">
      <c r="F4" s="2"/>
      <c r="G4" s="2"/>
    </row>
    <row r="5" spans="1:14" x14ac:dyDescent="0.25">
      <c r="A5" s="1"/>
      <c r="B5" s="7" t="s">
        <v>1</v>
      </c>
      <c r="C5" s="7"/>
      <c r="D5" s="7"/>
      <c r="F5" s="8" t="s">
        <v>7</v>
      </c>
      <c r="G5" s="8" t="s">
        <v>6</v>
      </c>
      <c r="H5" s="8" t="s">
        <v>11</v>
      </c>
      <c r="I5" s="8" t="s">
        <v>13</v>
      </c>
      <c r="J5" s="5" t="s">
        <v>12</v>
      </c>
      <c r="K5" s="5"/>
      <c r="L5" s="5"/>
      <c r="M5" s="6" t="s">
        <v>14</v>
      </c>
      <c r="N5" s="6" t="s">
        <v>15</v>
      </c>
    </row>
    <row r="6" spans="1:14" x14ac:dyDescent="0.25">
      <c r="A6" s="1" t="s">
        <v>0</v>
      </c>
      <c r="B6" s="1" t="s">
        <v>2</v>
      </c>
      <c r="C6" s="1" t="s">
        <v>3</v>
      </c>
      <c r="D6" s="1" t="s">
        <v>4</v>
      </c>
      <c r="F6" s="8"/>
      <c r="G6" s="8"/>
      <c r="H6" s="8"/>
      <c r="I6" s="8"/>
      <c r="J6" s="4" t="s">
        <v>4</v>
      </c>
      <c r="K6" s="4" t="s">
        <v>2</v>
      </c>
      <c r="L6" s="4" t="s">
        <v>3</v>
      </c>
      <c r="M6" s="6"/>
      <c r="N6" s="6"/>
    </row>
    <row r="7" spans="1:14" x14ac:dyDescent="0.25">
      <c r="A7" s="1">
        <v>1</v>
      </c>
      <c r="B7" s="1">
        <v>10</v>
      </c>
      <c r="C7" s="1">
        <v>6</v>
      </c>
      <c r="D7" s="1">
        <f>SUM(B7:C7)</f>
        <v>16</v>
      </c>
      <c r="F7" s="1">
        <f>D7</f>
        <v>16</v>
      </c>
      <c r="G7" s="1">
        <f>$E$1-F7</f>
        <v>14</v>
      </c>
      <c r="H7" s="1">
        <f>F7*$G$2</f>
        <v>8</v>
      </c>
      <c r="I7" s="1">
        <f>$E$1*$G$2</f>
        <v>15</v>
      </c>
      <c r="J7" s="3">
        <f>($E$1-$A7)/$E$1</f>
        <v>0.96666666666666667</v>
      </c>
      <c r="K7" s="3">
        <f>($E$2-$B7)/$E$2</f>
        <v>0.375</v>
      </c>
      <c r="L7" s="3">
        <f>($E$3-$C7)/$E$3</f>
        <v>0.5714285714285714</v>
      </c>
      <c r="M7" s="1">
        <f>((H7*$B$1)+G7*$G$1)/$B$1</f>
        <v>9.8666666666666671</v>
      </c>
      <c r="N7" s="1">
        <f>((H7*$B$1)+G7*$G$1)</f>
        <v>148</v>
      </c>
    </row>
    <row r="8" spans="1:14" x14ac:dyDescent="0.25">
      <c r="A8" s="1">
        <v>2</v>
      </c>
      <c r="B8" s="1">
        <v>9</v>
      </c>
      <c r="C8" s="1">
        <v>8</v>
      </c>
      <c r="D8" s="1">
        <f t="shared" ref="D8:D11" si="0">SUM(B8:C8)</f>
        <v>17</v>
      </c>
      <c r="F8" s="1">
        <f t="shared" ref="F8:F11" si="1">D8</f>
        <v>17</v>
      </c>
      <c r="G8" s="1">
        <f t="shared" ref="G8:G11" si="2">$E$1-F8</f>
        <v>13</v>
      </c>
      <c r="H8" s="1">
        <f t="shared" ref="H8:H11" si="3">F8*$G$2</f>
        <v>8.5</v>
      </c>
      <c r="I8" s="1">
        <f t="shared" ref="I8:I11" si="4">$E$1*$G$2</f>
        <v>15</v>
      </c>
      <c r="J8" s="3">
        <f t="shared" ref="J8:J11" si="5">($E$1-$A8)/$E$1</f>
        <v>0.93333333333333335</v>
      </c>
      <c r="K8" s="3">
        <f t="shared" ref="K8:K11" si="6">($E$2-$B8)/$E$2</f>
        <v>0.4375</v>
      </c>
      <c r="L8" s="3">
        <f t="shared" ref="L8:L11" si="7">($E$3-$C8)/$E$3</f>
        <v>0.42857142857142855</v>
      </c>
      <c r="M8" s="1">
        <f t="shared" ref="M8:M11" si="8">((H8*$B$1)+G8*$G$1)/$B$1</f>
        <v>10.233333333333333</v>
      </c>
      <c r="N8" s="1">
        <f t="shared" ref="N8:N11" si="9">((H8*$B$1)+G8*$G$1)</f>
        <v>153.5</v>
      </c>
    </row>
    <row r="9" spans="1:14" x14ac:dyDescent="0.25">
      <c r="A9" s="1">
        <v>3</v>
      </c>
      <c r="B9" s="1">
        <v>5</v>
      </c>
      <c r="C9" s="1">
        <v>8</v>
      </c>
      <c r="D9" s="1">
        <f t="shared" si="0"/>
        <v>13</v>
      </c>
      <c r="F9" s="1">
        <f t="shared" si="1"/>
        <v>13</v>
      </c>
      <c r="G9" s="1">
        <f t="shared" si="2"/>
        <v>17</v>
      </c>
      <c r="H9" s="1">
        <f t="shared" si="3"/>
        <v>6.5</v>
      </c>
      <c r="I9" s="1">
        <f t="shared" si="4"/>
        <v>15</v>
      </c>
      <c r="J9" s="3">
        <f t="shared" si="5"/>
        <v>0.9</v>
      </c>
      <c r="K9" s="3">
        <f t="shared" si="6"/>
        <v>0.6875</v>
      </c>
      <c r="L9" s="3">
        <f t="shared" si="7"/>
        <v>0.42857142857142855</v>
      </c>
      <c r="M9" s="1">
        <f t="shared" si="8"/>
        <v>8.7666666666666675</v>
      </c>
      <c r="N9" s="1">
        <f t="shared" si="9"/>
        <v>131.5</v>
      </c>
    </row>
    <row r="10" spans="1:14" x14ac:dyDescent="0.25">
      <c r="A10" s="1">
        <v>4</v>
      </c>
      <c r="B10" s="1">
        <v>9</v>
      </c>
      <c r="C10" s="1">
        <v>8</v>
      </c>
      <c r="D10" s="1">
        <f t="shared" si="0"/>
        <v>17</v>
      </c>
      <c r="F10" s="1">
        <f t="shared" si="1"/>
        <v>17</v>
      </c>
      <c r="G10" s="1">
        <f t="shared" si="2"/>
        <v>13</v>
      </c>
      <c r="H10" s="1">
        <f t="shared" si="3"/>
        <v>8.5</v>
      </c>
      <c r="I10" s="1">
        <f t="shared" si="4"/>
        <v>15</v>
      </c>
      <c r="J10" s="3">
        <f t="shared" si="5"/>
        <v>0.8666666666666667</v>
      </c>
      <c r="K10" s="3">
        <f t="shared" si="6"/>
        <v>0.4375</v>
      </c>
      <c r="L10" s="3">
        <f t="shared" si="7"/>
        <v>0.42857142857142855</v>
      </c>
      <c r="M10" s="1">
        <f t="shared" si="8"/>
        <v>10.233333333333333</v>
      </c>
      <c r="N10" s="1">
        <f t="shared" si="9"/>
        <v>153.5</v>
      </c>
    </row>
    <row r="11" spans="1:14" x14ac:dyDescent="0.25">
      <c r="A11" s="1">
        <v>5</v>
      </c>
      <c r="B11" s="1">
        <v>8</v>
      </c>
      <c r="C11" s="1">
        <v>9</v>
      </c>
      <c r="D11" s="1">
        <f t="shared" si="0"/>
        <v>17</v>
      </c>
      <c r="F11" s="1">
        <f t="shared" si="1"/>
        <v>17</v>
      </c>
      <c r="G11" s="1">
        <f t="shared" si="2"/>
        <v>13</v>
      </c>
      <c r="H11" s="1">
        <f t="shared" si="3"/>
        <v>8.5</v>
      </c>
      <c r="I11" s="1">
        <f t="shared" si="4"/>
        <v>15</v>
      </c>
      <c r="J11" s="3">
        <f t="shared" si="5"/>
        <v>0.83333333333333337</v>
      </c>
      <c r="K11" s="3">
        <f t="shared" si="6"/>
        <v>0.5</v>
      </c>
      <c r="L11" s="3">
        <f t="shared" si="7"/>
        <v>0.35714285714285715</v>
      </c>
      <c r="M11" s="1">
        <f t="shared" si="8"/>
        <v>10.233333333333333</v>
      </c>
      <c r="N11" s="1">
        <f t="shared" si="9"/>
        <v>153.5</v>
      </c>
    </row>
  </sheetData>
  <mergeCells count="8">
    <mergeCell ref="J5:L5"/>
    <mergeCell ref="M5:M6"/>
    <mergeCell ref="N5:N6"/>
    <mergeCell ref="B5:D5"/>
    <mergeCell ref="F5:F6"/>
    <mergeCell ref="G5:G6"/>
    <mergeCell ref="H5:H6"/>
    <mergeCell ref="I5:I6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Fišar Miloš</dc:creator>
  <cp:lastModifiedBy>CIKT</cp:lastModifiedBy>
  <dcterms:created xsi:type="dcterms:W3CDTF">2015-10-06T13:09:25Z</dcterms:created>
  <dcterms:modified xsi:type="dcterms:W3CDTF">2015-10-06T15:54:12Z</dcterms:modified>
</cp:coreProperties>
</file>