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3 - Datum, Text, Subtotal, matice\"/>
    </mc:Choice>
  </mc:AlternateContent>
  <bookViews>
    <workbookView xWindow="240" yWindow="135" windowWidth="15180" windowHeight="8340"/>
  </bookViews>
  <sheets>
    <sheet name="Úvod" sheetId="15" r:id="rId1"/>
    <sheet name="Zápis matic" sheetId="2" r:id="rId2"/>
    <sheet name="Základy výpočet řádek  + - ÷" sheetId="8" r:id="rId3"/>
    <sheet name="Pokročilé výpočty řádek" sheetId="14" r:id="rId4"/>
    <sheet name="Základy SUMA - výpočet" sheetId="3" r:id="rId5"/>
    <sheet name="SUMA podminka - bez výpočtu" sheetId="7" r:id="rId6"/>
    <sheet name="PRŮMĚR" sheetId="4" r:id="rId7"/>
  </sheets>
  <calcPr calcId="171027"/>
</workbook>
</file>

<file path=xl/calcChain.xml><?xml version="1.0" encoding="utf-8"?>
<calcChain xmlns="http://schemas.openxmlformats.org/spreadsheetml/2006/main">
  <c r="N36" i="8" l="1" a="1"/>
  <c r="N39" i="8" s="1"/>
  <c r="N26" i="8" a="1"/>
  <c r="N29" i="8" s="1"/>
  <c r="M15" i="8" a="1"/>
  <c r="M18" i="8" s="1"/>
  <c r="N36" i="8" l="1"/>
  <c r="N37" i="8"/>
  <c r="N38" i="8"/>
  <c r="N26" i="8"/>
  <c r="N27" i="8"/>
  <c r="N28" i="8"/>
  <c r="M15" i="8"/>
  <c r="M16" i="8"/>
  <c r="M17" i="8"/>
  <c r="E6" i="3" a="1"/>
  <c r="E6" i="3" s="1"/>
  <c r="H24" i="4"/>
  <c r="H23" i="4"/>
  <c r="H26" i="4"/>
  <c r="E8" i="3" l="1"/>
  <c r="E9" i="3"/>
  <c r="E7" i="3"/>
  <c r="H28" i="4"/>
  <c r="H20" i="4"/>
  <c r="F34" i="4" a="1"/>
  <c r="F34" i="4" s="1"/>
  <c r="F32" i="4" a="1"/>
  <c r="F32" i="4" s="1"/>
  <c r="E10" i="3" l="1"/>
  <c r="E27" i="7" a="1"/>
  <c r="E27" i="7" s="1"/>
  <c r="N7" i="8" a="1"/>
  <c r="N10" i="8" s="1"/>
  <c r="N8" i="8" l="1"/>
  <c r="N9" i="8"/>
  <c r="N7" i="8"/>
  <c r="B7" i="2"/>
  <c r="B6" i="2" a="1"/>
  <c r="C6" i="2" s="1"/>
  <c r="E31" i="3" a="1"/>
  <c r="E31" i="3" s="1"/>
  <c r="E19" i="7" a="1"/>
  <c r="E19" i="7" s="1"/>
  <c r="E18" i="7" a="1"/>
  <c r="E18" i="7" s="1"/>
  <c r="D14" i="4" a="1"/>
  <c r="D14" i="4" s="1"/>
  <c r="F6" i="4" a="1"/>
  <c r="F8" i="4" s="1"/>
  <c r="E33" i="7" a="1"/>
  <c r="E33" i="7" s="1"/>
  <c r="E32" i="7" a="1"/>
  <c r="E32" i="7" s="1"/>
  <c r="E25" i="7" a="1"/>
  <c r="E25" i="7" s="1"/>
  <c r="E17" i="7" a="1"/>
  <c r="E17" i="7" s="1"/>
  <c r="E16" i="7" a="1"/>
  <c r="E16" i="7" s="1"/>
  <c r="C8" i="2" l="1"/>
  <c r="B6" i="2"/>
  <c r="E34" i="3"/>
  <c r="E32" i="3"/>
  <c r="B8" i="2"/>
  <c r="F9" i="4"/>
  <c r="F7" i="4"/>
  <c r="F6" i="4"/>
  <c r="E9" i="4" s="1"/>
  <c r="C7" i="2"/>
  <c r="E33" i="3"/>
  <c r="D24" i="3" a="1"/>
  <c r="D24" i="3" s="1"/>
  <c r="D21" i="3"/>
  <c r="D15" i="8" a="1"/>
  <c r="D15" i="8" s="1"/>
  <c r="D36" i="3" a="1"/>
  <c r="D36" i="3" s="1"/>
  <c r="B19" i="3"/>
  <c r="D14" i="3" a="1"/>
  <c r="D14" i="3" s="1"/>
  <c r="D18" i="8" l="1"/>
  <c r="D17" i="8"/>
  <c r="D16" i="8"/>
</calcChain>
</file>

<file path=xl/sharedStrings.xml><?xml version="1.0" encoding="utf-8"?>
<sst xmlns="http://schemas.openxmlformats.org/spreadsheetml/2006/main" count="267" uniqueCount="130">
  <si>
    <t>={1\2;"leden"\"únor";PRAVDA\NEPRAVDA}</t>
  </si>
  <si>
    <t>={1;2|"leden";"únor"|PRAVDA;NEPRAVDA}</t>
  </si>
  <si>
    <t>Excel CZ do 2007</t>
  </si>
  <si>
    <t>Excel CZ od 2010</t>
  </si>
  <si>
    <t>= {1/2, "leden"/"únor", TRUE/FALSE}</t>
  </si>
  <si>
    <t>Excel EN do 2007</t>
  </si>
  <si>
    <t>={1,2;"leden","únor";TRUE,FALSE}</t>
  </si>
  <si>
    <t>Excel EN od 2010</t>
  </si>
  <si>
    <t>Zápis</t>
  </si>
  <si>
    <t>Výrobky</t>
  </si>
  <si>
    <t>poček ks</t>
  </si>
  <si>
    <t>cena</t>
  </si>
  <si>
    <t>Výrobek 1</t>
  </si>
  <si>
    <t>Výrobek 2</t>
  </si>
  <si>
    <t>Výrobek 3</t>
  </si>
  <si>
    <t>Výrobek 4</t>
  </si>
  <si>
    <t>Celkem prodej</t>
  </si>
  <si>
    <t>=SUMA({10;10;30;25})</t>
  </si>
  <si>
    <t>Cena
materiál</t>
  </si>
  <si>
    <t>Celkem</t>
  </si>
  <si>
    <t>celkem</t>
  </si>
  <si>
    <t>Cena
práce</t>
  </si>
  <si>
    <r>
      <t xml:space="preserve">Matice výpočty - </t>
    </r>
    <r>
      <rPr>
        <sz val="18"/>
        <color theme="0"/>
        <rFont val="Calibri"/>
        <family val="2"/>
        <charset val="238"/>
        <scheme val="minor"/>
      </rPr>
      <t>základy</t>
    </r>
  </si>
  <si>
    <t>http://office.lasakovi.com/</t>
  </si>
  <si>
    <t>Příjem</t>
  </si>
  <si>
    <t>Výdaj</t>
  </si>
  <si>
    <t>Zisk</t>
  </si>
  <si>
    <t>Cena EUR</t>
  </si>
  <si>
    <t>Celkem Kč</t>
  </si>
  <si>
    <t>Kurz 
EUR/Kč</t>
  </si>
  <si>
    <t>Součet</t>
  </si>
  <si>
    <t>Součin</t>
  </si>
  <si>
    <t>Rozdíl</t>
  </si>
  <si>
    <t>{=SUMA(C6:C9*D6:D9)}</t>
  </si>
  <si>
    <r>
      <rPr>
        <sz val="11"/>
        <color theme="3" tint="0.39997558519241921"/>
        <rFont val="Calibri"/>
        <family val="2"/>
        <charset val="238"/>
        <scheme val="minor"/>
      </rPr>
      <t>5*2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sz val="11"/>
        <color theme="3" tint="0.39997558519241921"/>
        <rFont val="Calibri"/>
        <family val="2"/>
        <charset val="238"/>
        <scheme val="minor"/>
      </rPr>
      <t>1*10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sz val="11"/>
        <color theme="3" tint="0.39997558519241921"/>
        <rFont val="Calibri"/>
        <family val="2"/>
        <charset val="238"/>
        <scheme val="minor"/>
      </rPr>
      <t>10*3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sz val="11"/>
        <color theme="3" tint="0.39997558519241921"/>
        <rFont val="Calibri"/>
        <family val="2"/>
        <charset val="238"/>
        <scheme val="minor"/>
      </rPr>
      <t>5*5</t>
    </r>
  </si>
  <si>
    <t>Nevloženo maticově</t>
  </si>
  <si>
    <t>Pavel Lasák © 2016</t>
  </si>
  <si>
    <r>
      <t xml:space="preserve">Matice výpočty - </t>
    </r>
    <r>
      <rPr>
        <sz val="18"/>
        <color theme="0"/>
        <rFont val="Calibri"/>
        <family val="2"/>
        <charset val="238"/>
        <scheme val="minor"/>
      </rPr>
      <t>základy SUMA</t>
    </r>
  </si>
  <si>
    <r>
      <t xml:space="preserve">Matice výpočty - </t>
    </r>
    <r>
      <rPr>
        <sz val="18"/>
        <color theme="0"/>
        <rFont val="Calibri"/>
        <family val="2"/>
        <charset val="238"/>
        <scheme val="minor"/>
      </rPr>
      <t>SUMA podmínky</t>
    </r>
  </si>
  <si>
    <t>Zaměstnanec</t>
  </si>
  <si>
    <t>Sex</t>
  </si>
  <si>
    <t>M</t>
  </si>
  <si>
    <t>Ivo</t>
  </si>
  <si>
    <t>Eva</t>
  </si>
  <si>
    <t>Iva</t>
  </si>
  <si>
    <t>F</t>
  </si>
  <si>
    <t>Věk</t>
  </si>
  <si>
    <t>Jan</t>
  </si>
  <si>
    <t>Plat</t>
  </si>
  <si>
    <t>Součet odměn pro muže</t>
  </si>
  <si>
    <t>Log hodnota</t>
  </si>
  <si>
    <t>verze A</t>
  </si>
  <si>
    <t>verze B</t>
  </si>
  <si>
    <t>verze C</t>
  </si>
  <si>
    <t>=SUMA((C5:C8="M")*(F5:F8))</t>
  </si>
  <si>
    <t>=SUMA(KDYŽ(C5:C8="M";1;0)*(F5:F8))</t>
  </si>
  <si>
    <t>=SUMA((E5:E8&gt;32)*(F5:F8))</t>
  </si>
  <si>
    <t>Součet odměn věk nad 32</t>
  </si>
  <si>
    <t>Součet odměn u PRAVDA</t>
  </si>
  <si>
    <t>=SUMA((D5:D8)*(F5:F8))</t>
  </si>
  <si>
    <t>=SUMA(KDYŽ(D5:D8;1;0)*(F5:F8))</t>
  </si>
  <si>
    <t>Pepa</t>
  </si>
  <si>
    <t>Jana</t>
  </si>
  <si>
    <t>Jano</t>
  </si>
  <si>
    <r>
      <t xml:space="preserve">Matice výpočty - </t>
    </r>
    <r>
      <rPr>
        <sz val="16"/>
        <color theme="0"/>
        <rFont val="Calibri"/>
        <family val="2"/>
        <charset val="238"/>
        <scheme val="minor"/>
      </rPr>
      <t>základy PRŮMĚR</t>
    </r>
  </si>
  <si>
    <t>Průměr:</t>
  </si>
  <si>
    <t>Průměr prodeje</t>
  </si>
  <si>
    <t>{=PRŮMĚR(C6:C9*D6:D9)}</t>
  </si>
  <si>
    <t>verze D</t>
  </si>
  <si>
    <t>výpočet</t>
  </si>
  <si>
    <t>Celkem
práce</t>
  </si>
  <si>
    <r>
      <t xml:space="preserve">Suma položek - </t>
    </r>
    <r>
      <rPr>
        <b/>
        <sz val="11"/>
        <color theme="1"/>
        <rFont val="Calibri"/>
        <family val="2"/>
        <charset val="238"/>
        <scheme val="minor"/>
      </rPr>
      <t xml:space="preserve">sčítání </t>
    </r>
    <r>
      <rPr>
        <sz val="11"/>
        <color theme="1"/>
        <rFont val="Calibri"/>
        <family val="2"/>
        <charset val="238"/>
        <scheme val="minor"/>
      </rPr>
      <t>v řádcích</t>
    </r>
  </si>
  <si>
    <r>
      <t xml:space="preserve">Suma položek - </t>
    </r>
    <r>
      <rPr>
        <b/>
        <sz val="11"/>
        <color theme="1"/>
        <rFont val="Calibri"/>
        <family val="2"/>
        <charset val="238"/>
        <scheme val="minor"/>
      </rPr>
      <t xml:space="preserve">násobení </t>
    </r>
    <r>
      <rPr>
        <sz val="11"/>
        <color theme="1"/>
        <rFont val="Calibri"/>
        <family val="2"/>
        <charset val="238"/>
        <scheme val="minor"/>
      </rPr>
      <t>v řádcích</t>
    </r>
  </si>
  <si>
    <t>Neshodný rozměr polí</t>
  </si>
  <si>
    <t>{=SUMA(C24:C27+D24:D27)}</t>
  </si>
  <si>
    <t>=SUMA(KDYŽ(C5:C8="M";(F5:F8);0))</t>
  </si>
  <si>
    <t>=SUMA(KDYŽ(C5:C8="M";(F5:F8)))</t>
  </si>
  <si>
    <t>náhrada</t>
  </si>
  <si>
    <t>=C6:C9*D6:D9</t>
  </si>
  <si>
    <t>provize</t>
  </si>
  <si>
    <t>Počet</t>
  </si>
  <si>
    <t>=C26:C29-D26:D29</t>
  </si>
  <si>
    <t>=C12:C15*$F$12</t>
  </si>
  <si>
    <t>=C19:C22+D19:D22</t>
  </si>
  <si>
    <t>Zavorkování</t>
  </si>
  <si>
    <t>=C6:C9*D6:D9*E6:E9</t>
  </si>
  <si>
    <t>=(C15:C18+D15:D18)*E15:E18</t>
  </si>
  <si>
    <r>
      <t xml:space="preserve">Matice výpočty - </t>
    </r>
    <r>
      <rPr>
        <sz val="18"/>
        <color theme="0"/>
        <rFont val="Calibri"/>
        <family val="2"/>
        <charset val="238"/>
        <scheme val="minor"/>
      </rPr>
      <t>základy, závorky</t>
    </r>
  </si>
  <si>
    <r>
      <rPr>
        <b/>
        <sz val="11"/>
        <color theme="1"/>
        <rFont val="Calibri"/>
        <family val="2"/>
        <charset val="238"/>
        <scheme val="minor"/>
      </rPr>
      <t xml:space="preserve">Jak funguje: </t>
    </r>
    <r>
      <rPr>
        <sz val="11"/>
        <color theme="1"/>
        <rFont val="Calibri"/>
        <family val="2"/>
        <charset val="238"/>
        <scheme val="minor"/>
      </rPr>
      <t>Nejprve provede pronásobení v řádcích:</t>
    </r>
  </si>
  <si>
    <t>=SUMA(C6:C9*D6:D9)</t>
  </si>
  <si>
    <t>=SUMA(C6:C9*D6:D8)</t>
  </si>
  <si>
    <t>…</t>
  </si>
  <si>
    <t>=SUMA(KDYŽ(E5:E8&gt;32;(F5:F8)))</t>
  </si>
  <si>
    <t>….</t>
  </si>
  <si>
    <t>Průměrná prodejní cena</t>
  </si>
  <si>
    <t>Průměr podmínky</t>
  </si>
  <si>
    <t>=PRŮMĚR(KDYŽ((C17:C23)="M";(E17:E23)))</t>
  </si>
  <si>
    <t>Chybné použití</t>
  </si>
  <si>
    <r>
      <t>=PRŮMĚR(KDYŽ((C17:C23)="M";(E17:E23)</t>
    </r>
    <r>
      <rPr>
        <b/>
        <sz val="11"/>
        <color rgb="FFFF0000"/>
        <rFont val="Calibri"/>
        <family val="2"/>
        <charset val="238"/>
        <scheme val="minor"/>
      </rPr>
      <t>;0</t>
    </r>
    <r>
      <rPr>
        <sz val="11"/>
        <color rgb="FFFF0000"/>
        <rFont val="Calibri"/>
        <family val="2"/>
        <charset val="238"/>
        <scheme val="minor"/>
      </rPr>
      <t>))</t>
    </r>
  </si>
  <si>
    <t>=PRŮMĚR(KDYŽ(({"M";"F";"F";"M";"M";"F";"M"})="M";({10000;11000;12000;9000;2000;3000;1000});0))
=PRŮMĚR({10000;0;0;9000;2000;0;1000})</t>
  </si>
  <si>
    <t>Součet odměn pro ženy</t>
  </si>
  <si>
    <t>Součet odměn věk nad 32 let</t>
  </si>
  <si>
    <t>Průměr prodej</t>
  </si>
  <si>
    <t>Součet průměrných odměn pro muže</t>
  </si>
  <si>
    <t>ukázky dalších možných řešení</t>
  </si>
  <si>
    <t>Celkový prodej</t>
  </si>
  <si>
    <t>=C9*D9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</si>
  <si>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</si>
  <si>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</si>
  <si>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</si>
  <si>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</si>
  <si>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</si>
  <si>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</si>
  <si>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http://office.lasakovi.com/excel/zaklady/on-line-kurz-zdarma/</t>
  </si>
  <si>
    <t>Copyright, Pavel Lasák 2017</t>
  </si>
  <si>
    <t>Poznámka: Nebude v textech !!!</t>
  </si>
  <si>
    <t>Řešení</t>
  </si>
  <si>
    <t>počet ks</t>
  </si>
  <si>
    <t>Celkem kontrola</t>
  </si>
  <si>
    <t>maticově</t>
  </si>
  <si>
    <t>Úkol: Vypočtěte cenu celkem využitím maticového výpočtu.</t>
  </si>
  <si>
    <t>Označit F9 &gt; částečný výpočet</t>
  </si>
  <si>
    <t>Úkol: cenu v Kč kurz znáte</t>
  </si>
  <si>
    <t>http://office.lasakovi.com/excel/matice/ms-excel-matice-transpozice/</t>
  </si>
  <si>
    <t>http://office.lasakovi.com/excel/matice/ms-excel-matice-uvod/</t>
  </si>
  <si>
    <t>http://office.lasakovi.com/excel/matice/matice-prakticke-priklady-excel/</t>
  </si>
  <si>
    <t>http://office.lasakovi.com/excel/matice/matice-vypocty-excel/</t>
  </si>
  <si>
    <t>Matice základy</t>
  </si>
  <si>
    <t>Matice výpočty</t>
  </si>
  <si>
    <t>Matice pokročilé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</si>
</sst>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i/>
      <sz val="11"/>
      <color rgb="FF92D05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2"/>
      <color rgb="FF0033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/>
      <diagonal/>
    </border>
    <border>
      <left/>
      <right/>
      <top/>
      <bottom style="thin">
        <color rgb="FF7030A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0" fillId="0" borderId="2" xfId="0" applyNumberFormat="1" applyBorder="1"/>
    <xf numFmtId="3" fontId="0" fillId="0" borderId="0" xfId="0" applyNumberFormat="1"/>
    <xf numFmtId="0" fontId="0" fillId="0" borderId="0" xfId="0" applyAlignment="1">
      <alignment vertical="center"/>
    </xf>
    <xf numFmtId="3" fontId="12" fillId="0" borderId="6" xfId="0" applyNumberFormat="1" applyFont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0" xfId="0" quotePrefix="1" applyFont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10" xfId="0" applyBorder="1"/>
    <xf numFmtId="0" fontId="22" fillId="0" borderId="0" xfId="0" applyFont="1"/>
    <xf numFmtId="0" fontId="23" fillId="0" borderId="0" xfId="0" quotePrefix="1" applyFont="1"/>
    <xf numFmtId="0" fontId="2" fillId="0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4" fillId="0" borderId="2" xfId="0" applyFont="1" applyBorder="1"/>
    <xf numFmtId="0" fontId="13" fillId="0" borderId="7" xfId="0" applyFont="1" applyBorder="1" applyAlignment="1">
      <alignment horizontal="center" vertical="top"/>
    </xf>
    <xf numFmtId="3" fontId="12" fillId="0" borderId="7" xfId="0" applyNumberFormat="1" applyFont="1" applyBorder="1" applyAlignment="1">
      <alignment horizontal="center" vertical="top"/>
    </xf>
    <xf numFmtId="3" fontId="11" fillId="4" borderId="0" xfId="0" applyNumberFormat="1" applyFont="1" applyFill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3" fontId="1" fillId="0" borderId="0" xfId="0" applyNumberFormat="1" applyFont="1"/>
    <xf numFmtId="0" fontId="25" fillId="0" borderId="0" xfId="0" applyFont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/>
    </xf>
    <xf numFmtId="0" fontId="0" fillId="9" borderId="19" xfId="0" applyFill="1" applyBorder="1"/>
    <xf numFmtId="0" fontId="0" fillId="9" borderId="20" xfId="0" applyFill="1" applyBorder="1"/>
    <xf numFmtId="0" fontId="0" fillId="9" borderId="21" xfId="0" applyFill="1" applyBorder="1"/>
    <xf numFmtId="0" fontId="0" fillId="9" borderId="22" xfId="0" applyFill="1" applyBorder="1"/>
    <xf numFmtId="0" fontId="33" fillId="9" borderId="0" xfId="0" applyFont="1" applyFill="1" applyBorder="1"/>
    <xf numFmtId="0" fontId="0" fillId="9" borderId="0" xfId="0" applyFill="1" applyBorder="1"/>
    <xf numFmtId="0" fontId="1" fillId="9" borderId="0" xfId="0" applyFont="1" applyFill="1" applyBorder="1"/>
    <xf numFmtId="0" fontId="0" fillId="9" borderId="23" xfId="0" applyFill="1" applyBorder="1"/>
    <xf numFmtId="0" fontId="14" fillId="9" borderId="22" xfId="0" applyFont="1" applyFill="1" applyBorder="1"/>
    <xf numFmtId="0" fontId="14" fillId="9" borderId="0" xfId="0" applyFont="1" applyFill="1" applyBorder="1"/>
    <xf numFmtId="0" fontId="34" fillId="9" borderId="0" xfId="0" applyFont="1" applyFill="1" applyBorder="1"/>
    <xf numFmtId="0" fontId="14" fillId="9" borderId="23" xfId="0" applyFont="1" applyFill="1" applyBorder="1"/>
    <xf numFmtId="0" fontId="14" fillId="0" borderId="0" xfId="0" applyFont="1"/>
    <xf numFmtId="0" fontId="0" fillId="9" borderId="24" xfId="0" applyFill="1" applyBorder="1"/>
    <xf numFmtId="0" fontId="0" fillId="9" borderId="25" xfId="0" applyFill="1" applyBorder="1"/>
    <xf numFmtId="0" fontId="0" fillId="9" borderId="26" xfId="0" applyFill="1" applyBorder="1"/>
    <xf numFmtId="0" fontId="0" fillId="11" borderId="19" xfId="0" applyFill="1" applyBorder="1"/>
    <xf numFmtId="0" fontId="0" fillId="11" borderId="20" xfId="0" applyFill="1" applyBorder="1"/>
    <xf numFmtId="0" fontId="0" fillId="11" borderId="21" xfId="0" applyFill="1" applyBorder="1"/>
    <xf numFmtId="0" fontId="36" fillId="11" borderId="0" xfId="0" applyFont="1" applyFill="1" applyBorder="1" applyAlignment="1">
      <alignment horizontal="center" vertical="center"/>
    </xf>
    <xf numFmtId="0" fontId="36" fillId="11" borderId="23" xfId="0" applyFont="1" applyFill="1" applyBorder="1" applyAlignment="1">
      <alignment horizontal="center" vertical="center"/>
    </xf>
    <xf numFmtId="0" fontId="37" fillId="11" borderId="22" xfId="0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horizontal="center" vertical="center"/>
    </xf>
    <xf numFmtId="0" fontId="38" fillId="11" borderId="22" xfId="0" applyFont="1" applyFill="1" applyBorder="1" applyAlignment="1">
      <alignment horizontal="center" vertical="top" wrapText="1"/>
    </xf>
    <xf numFmtId="0" fontId="39" fillId="11" borderId="0" xfId="0" applyFont="1" applyFill="1" applyBorder="1" applyAlignment="1">
      <alignment horizontal="center" vertical="center"/>
    </xf>
    <xf numFmtId="0" fontId="39" fillId="11" borderId="23" xfId="0" applyFont="1" applyFill="1" applyBorder="1" applyAlignment="1">
      <alignment horizontal="center" vertical="center"/>
    </xf>
    <xf numFmtId="0" fontId="0" fillId="11" borderId="24" xfId="0" applyFill="1" applyBorder="1"/>
    <xf numFmtId="0" fontId="0" fillId="11" borderId="25" xfId="0" applyFill="1" applyBorder="1"/>
    <xf numFmtId="0" fontId="0" fillId="11" borderId="26" xfId="0" applyFill="1" applyBorder="1"/>
    <xf numFmtId="0" fontId="41" fillId="8" borderId="19" xfId="0" applyFont="1" applyFill="1" applyBorder="1"/>
    <xf numFmtId="0" fontId="0" fillId="8" borderId="20" xfId="0" applyFill="1" applyBorder="1"/>
    <xf numFmtId="0" fontId="0" fillId="8" borderId="21" xfId="0" applyFill="1" applyBorder="1"/>
    <xf numFmtId="0" fontId="41" fillId="8" borderId="22" xfId="0" applyFont="1" applyFill="1" applyBorder="1"/>
    <xf numFmtId="0" fontId="42" fillId="8" borderId="0" xfId="0" applyFont="1" applyFill="1" applyBorder="1"/>
    <xf numFmtId="0" fontId="0" fillId="8" borderId="0" xfId="0" applyFill="1" applyBorder="1"/>
    <xf numFmtId="0" fontId="0" fillId="8" borderId="23" xfId="0" applyFill="1" applyBorder="1"/>
    <xf numFmtId="0" fontId="41" fillId="8" borderId="22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5" fillId="8" borderId="22" xfId="1" applyFill="1" applyBorder="1" applyAlignment="1">
      <alignment vertical="center"/>
    </xf>
    <xf numFmtId="0" fontId="5" fillId="0" borderId="0" xfId="1"/>
    <xf numFmtId="0" fontId="5" fillId="8" borderId="24" xfId="1" applyFill="1" applyBorder="1"/>
    <xf numFmtId="0" fontId="0" fillId="8" borderId="25" xfId="0" applyFill="1" applyBorder="1"/>
    <xf numFmtId="0" fontId="5" fillId="8" borderId="25" xfId="1" applyFill="1" applyBorder="1"/>
    <xf numFmtId="0" fontId="0" fillId="8" borderId="26" xfId="0" applyFill="1" applyBorder="1"/>
    <xf numFmtId="0" fontId="0" fillId="0" borderId="27" xfId="0" applyBorder="1"/>
    <xf numFmtId="0" fontId="44" fillId="0" borderId="0" xfId="0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24" fillId="0" borderId="10" xfId="0" applyFont="1" applyBorder="1"/>
    <xf numFmtId="0" fontId="43" fillId="3" borderId="10" xfId="0" applyFont="1" applyFill="1" applyBorder="1" applyAlignment="1">
      <alignment vertical="center"/>
    </xf>
    <xf numFmtId="0" fontId="43" fillId="3" borderId="10" xfId="0" applyFont="1" applyFill="1" applyBorder="1" applyAlignment="1">
      <alignment horizontal="center" vertical="center"/>
    </xf>
    <xf numFmtId="0" fontId="45" fillId="0" borderId="0" xfId="0" quotePrefix="1" applyFont="1" applyAlignment="1">
      <alignment horizontal="center" vertical="center"/>
    </xf>
    <xf numFmtId="0" fontId="43" fillId="3" borderId="10" xfId="0" applyFont="1" applyFill="1" applyBorder="1" applyAlignment="1">
      <alignment horizontal="center" vertical="center" wrapText="1"/>
    </xf>
    <xf numFmtId="164" fontId="0" fillId="12" borderId="10" xfId="0" applyNumberFormat="1" applyFill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/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/>
    <xf numFmtId="0" fontId="0" fillId="0" borderId="28" xfId="0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1" fillId="9" borderId="0" xfId="0" applyFont="1" applyFill="1" applyBorder="1" applyAlignment="1">
      <alignment horizontal="center" vertical="center"/>
    </xf>
    <xf numFmtId="0" fontId="35" fillId="11" borderId="22" xfId="0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center" vertical="center"/>
    </xf>
    <xf numFmtId="0" fontId="38" fillId="11" borderId="0" xfId="0" applyFont="1" applyFill="1" applyBorder="1" applyAlignment="1">
      <alignment horizontal="center" vertical="top" wrapText="1"/>
    </xf>
    <xf numFmtId="0" fontId="40" fillId="11" borderId="0" xfId="0" applyFont="1" applyFill="1" applyBorder="1" applyAlignment="1">
      <alignment horizontal="center" vertical="center"/>
    </xf>
    <xf numFmtId="0" fontId="40" fillId="11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6" fillId="0" borderId="0" xfId="1" applyFont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4" fillId="0" borderId="11" xfId="0" quotePrefix="1" applyFont="1" applyBorder="1" applyAlignment="1">
      <alignment horizontal="center"/>
    </xf>
    <xf numFmtId="0" fontId="14" fillId="0" borderId="0" xfId="0" quotePrefix="1" applyFont="1" applyAlignment="1">
      <alignment horizontal="center"/>
    </xf>
    <xf numFmtId="0" fontId="0" fillId="0" borderId="11" xfId="0" quotePrefix="1" applyFont="1" applyBorder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27" fillId="0" borderId="0" xfId="0" quotePrefix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7" borderId="0" xfId="0" applyFont="1" applyFill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8" fillId="4" borderId="0" xfId="0" quotePrefix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7" fillId="0" borderId="15" xfId="0" quotePrefix="1" applyFont="1" applyBorder="1" applyAlignment="1">
      <alignment horizontal="center" vertical="center"/>
    </xf>
    <xf numFmtId="0" fontId="27" fillId="0" borderId="16" xfId="0" quotePrefix="1" applyFont="1" applyBorder="1" applyAlignment="1">
      <alignment horizontal="center" vertical="center"/>
    </xf>
    <xf numFmtId="0" fontId="27" fillId="0" borderId="17" xfId="0" quotePrefix="1" applyFont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1" fillId="4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5" fillId="8" borderId="0" xfId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ECB958-ECD2-44F0-BCBC-F70D32911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0341570-E1C2-424B-9144-E2ED6C87F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42B2E-8152-4920-8CE4-050C6CFB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3679300-A9B5-470C-89FC-A2988AE2F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863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4D99A-E358-4B3D-82BD-FA7336E7D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7BDD68D-9A10-47EE-8E13-0EDEABA0D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4C1930-2C5A-400C-8BD1-D752BF245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F6AE86-78CC-4749-9FBE-46015642D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9B1BA2-85AA-4B6B-B2B7-E22F3AACC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9</xdr:col>
      <xdr:colOff>391146</xdr:colOff>
      <xdr:row>14</xdr:row>
      <xdr:rowOff>113335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6C6764-845D-4EF6-8781-9A573B067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14</xdr:row>
      <xdr:rowOff>1</xdr:rowOff>
    </xdr:from>
    <xdr:to>
      <xdr:col>5</xdr:col>
      <xdr:colOff>971550</xdr:colOff>
      <xdr:row>18</xdr:row>
      <xdr:rowOff>152401</xdr:rowOff>
    </xdr:to>
    <xdr:sp macro="" textlink="">
      <xdr:nvSpPr>
        <xdr:cNvPr id="2" name="Šipka dolů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705225" y="2228851"/>
          <a:ext cx="381000" cy="914400"/>
        </a:xfrm>
        <a:prstGeom prst="downArrow">
          <a:avLst/>
        </a:prstGeom>
        <a:solidFill>
          <a:schemeClr val="accent3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ffice.lasakovi.com/excel/matice/ms-excel-matice-transpozice/" TargetMode="External"/><Relationship Id="rId1" Type="http://schemas.openxmlformats.org/officeDocument/2006/relationships/hyperlink" Target="http://office.lasakovi.com/excel/zaklady/on-line-kurz-zdarm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E10" sqref="E10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117" t="s">
        <v>107</v>
      </c>
      <c r="D2" s="117"/>
      <c r="E2" s="117"/>
      <c r="F2" s="117"/>
      <c r="G2" s="117"/>
      <c r="H2" s="117"/>
      <c r="I2" s="117"/>
      <c r="J2" s="117"/>
      <c r="K2" s="54"/>
      <c r="L2" s="55"/>
    </row>
    <row r="3" spans="3:16" ht="31.5" customHeight="1" x14ac:dyDescent="0.25">
      <c r="C3" s="118" t="s">
        <v>108</v>
      </c>
      <c r="D3" s="118"/>
      <c r="E3" s="118"/>
      <c r="F3" s="118"/>
      <c r="G3" s="118"/>
      <c r="H3" s="118"/>
      <c r="I3" s="118"/>
      <c r="J3" s="118"/>
    </row>
    <row r="4" spans="3:16" ht="17.25" customHeight="1" thickBot="1" x14ac:dyDescent="0.3">
      <c r="C4" s="56"/>
      <c r="D4" s="56"/>
      <c r="E4" s="56"/>
      <c r="F4" s="56"/>
      <c r="G4" s="56"/>
      <c r="H4" s="56"/>
      <c r="I4" s="56"/>
      <c r="J4" s="56"/>
    </row>
    <row r="5" spans="3:16" ht="11.25" customHeight="1" thickTop="1" x14ac:dyDescent="0.25">
      <c r="C5" s="57"/>
      <c r="D5" s="58"/>
      <c r="E5" s="58"/>
      <c r="F5" s="58"/>
      <c r="G5" s="58"/>
      <c r="H5" s="58"/>
      <c r="I5" s="58"/>
      <c r="J5" s="59"/>
    </row>
    <row r="6" spans="3:16" ht="27.75" customHeight="1" x14ac:dyDescent="0.35">
      <c r="C6" s="60"/>
      <c r="D6" s="61" t="s">
        <v>109</v>
      </c>
      <c r="E6" s="62"/>
      <c r="F6" s="62"/>
      <c r="G6" s="63"/>
      <c r="H6" s="62"/>
      <c r="I6" s="62"/>
      <c r="J6" s="64"/>
    </row>
    <row r="7" spans="3:16" s="69" customFormat="1" ht="20.25" customHeight="1" x14ac:dyDescent="0.25">
      <c r="C7" s="65"/>
      <c r="D7" s="66"/>
      <c r="E7" s="66" t="s">
        <v>127</v>
      </c>
      <c r="F7" s="66"/>
      <c r="G7" s="67"/>
      <c r="H7" s="66"/>
      <c r="I7" s="66"/>
      <c r="J7" s="68"/>
    </row>
    <row r="8" spans="3:16" s="69" customFormat="1" ht="20.25" customHeight="1" x14ac:dyDescent="0.25">
      <c r="C8" s="65"/>
      <c r="D8" s="66"/>
      <c r="E8" s="66" t="s">
        <v>128</v>
      </c>
      <c r="F8" s="66"/>
      <c r="G8" s="66"/>
      <c r="H8" s="66"/>
      <c r="I8" s="66"/>
      <c r="J8" s="68"/>
    </row>
    <row r="9" spans="3:16" s="69" customFormat="1" ht="20.25" customHeight="1" x14ac:dyDescent="0.25">
      <c r="C9" s="65"/>
      <c r="D9" s="66"/>
      <c r="E9" s="66" t="s">
        <v>129</v>
      </c>
      <c r="F9" s="66"/>
      <c r="G9" s="66"/>
      <c r="H9" s="66"/>
      <c r="I9" s="66"/>
      <c r="J9" s="68"/>
    </row>
    <row r="10" spans="3:16" ht="15.75" thickBot="1" x14ac:dyDescent="0.3">
      <c r="C10" s="70"/>
      <c r="D10" s="71"/>
      <c r="E10" s="71"/>
      <c r="F10" s="71"/>
      <c r="G10" s="71"/>
      <c r="H10" s="71"/>
      <c r="I10" s="71"/>
      <c r="J10" s="72"/>
    </row>
    <row r="11" spans="3:16" ht="16.5" thickTop="1" thickBot="1" x14ac:dyDescent="0.3"/>
    <row r="12" spans="3:16" ht="15.75" customHeight="1" thickTop="1" x14ac:dyDescent="0.25">
      <c r="C12" s="73"/>
      <c r="D12" s="74"/>
      <c r="E12" s="74"/>
      <c r="F12" s="74"/>
      <c r="G12" s="74"/>
      <c r="H12" s="74"/>
      <c r="I12" s="74"/>
      <c r="J12" s="75"/>
    </row>
    <row r="13" spans="3:16" ht="22.5" customHeight="1" x14ac:dyDescent="0.25">
      <c r="C13" s="119" t="s">
        <v>110</v>
      </c>
      <c r="D13" s="120"/>
      <c r="E13" s="120"/>
      <c r="F13" s="120"/>
      <c r="G13" s="120"/>
      <c r="H13" s="76"/>
      <c r="I13" s="76"/>
      <c r="J13" s="77"/>
      <c r="P13" s="1"/>
    </row>
    <row r="14" spans="3:16" ht="22.5" customHeight="1" x14ac:dyDescent="0.25">
      <c r="C14" s="119"/>
      <c r="D14" s="120"/>
      <c r="E14" s="120"/>
      <c r="F14" s="120"/>
      <c r="G14" s="120"/>
      <c r="H14" s="76"/>
      <c r="I14" s="76"/>
      <c r="J14" s="77"/>
      <c r="P14" s="1"/>
    </row>
    <row r="15" spans="3:16" ht="13.5" customHeight="1" x14ac:dyDescent="0.25">
      <c r="C15" s="78"/>
      <c r="D15" s="79"/>
      <c r="E15" s="79"/>
      <c r="F15" s="79"/>
      <c r="G15" s="79"/>
      <c r="H15" s="76"/>
      <c r="I15" s="76"/>
      <c r="J15" s="77"/>
      <c r="P15" s="1"/>
    </row>
    <row r="16" spans="3:16" ht="18" customHeight="1" x14ac:dyDescent="0.25">
      <c r="C16" s="80"/>
      <c r="D16" s="121" t="s">
        <v>111</v>
      </c>
      <c r="E16" s="121"/>
      <c r="F16" s="121"/>
      <c r="G16" s="121"/>
      <c r="H16" s="81"/>
      <c r="I16" s="81"/>
      <c r="J16" s="82"/>
    </row>
    <row r="17" spans="1:12" ht="36.75" customHeight="1" x14ac:dyDescent="0.25">
      <c r="C17" s="80"/>
      <c r="D17" s="121"/>
      <c r="E17" s="121"/>
      <c r="F17" s="121"/>
      <c r="G17" s="121"/>
      <c r="H17" s="122">
        <v>5002722</v>
      </c>
      <c r="I17" s="122"/>
      <c r="J17" s="123"/>
    </row>
    <row r="18" spans="1:12" ht="12" customHeight="1" thickBot="1" x14ac:dyDescent="0.3">
      <c r="C18" s="83"/>
      <c r="D18" s="84"/>
      <c r="E18" s="84"/>
      <c r="F18" s="84"/>
      <c r="G18" s="84"/>
      <c r="H18" s="84"/>
      <c r="I18" s="84"/>
      <c r="J18" s="85"/>
    </row>
    <row r="19" spans="1:12" ht="16.5" thickTop="1" thickBot="1" x14ac:dyDescent="0.3"/>
    <row r="20" spans="1:12" ht="10.5" customHeight="1" thickTop="1" x14ac:dyDescent="0.25">
      <c r="C20" s="86"/>
      <c r="D20" s="87"/>
      <c r="E20" s="87"/>
      <c r="F20" s="87"/>
      <c r="G20" s="87"/>
      <c r="H20" s="87"/>
      <c r="I20" s="87"/>
      <c r="J20" s="88"/>
    </row>
    <row r="21" spans="1:12" ht="27" customHeight="1" x14ac:dyDescent="0.35">
      <c r="C21" s="89"/>
      <c r="D21" s="90" t="s">
        <v>112</v>
      </c>
      <c r="E21" s="91"/>
      <c r="F21" s="91"/>
      <c r="G21" s="91"/>
      <c r="H21" s="91"/>
      <c r="I21" s="91"/>
      <c r="J21" s="92"/>
    </row>
    <row r="22" spans="1:12" s="17" customFormat="1" ht="19.5" customHeight="1" x14ac:dyDescent="0.25">
      <c r="C22" s="93"/>
      <c r="D22" s="94"/>
      <c r="E22" s="165" t="s">
        <v>123</v>
      </c>
      <c r="F22" s="94"/>
      <c r="G22" s="94"/>
      <c r="H22" s="94"/>
      <c r="I22" s="94"/>
      <c r="J22" s="95"/>
    </row>
    <row r="23" spans="1:12" s="17" customFormat="1" ht="19.5" customHeight="1" x14ac:dyDescent="0.25">
      <c r="C23" s="96"/>
      <c r="D23" s="94"/>
      <c r="E23" s="94" t="s">
        <v>124</v>
      </c>
      <c r="F23" s="94"/>
      <c r="G23" s="94"/>
      <c r="H23" s="94"/>
      <c r="I23" s="94"/>
      <c r="J23" s="95"/>
    </row>
    <row r="24" spans="1:12" s="17" customFormat="1" ht="19.5" customHeight="1" x14ac:dyDescent="0.25">
      <c r="C24" s="96"/>
      <c r="D24" s="94"/>
      <c r="E24" s="94" t="s">
        <v>125</v>
      </c>
      <c r="F24" s="94"/>
      <c r="G24" s="94"/>
      <c r="H24" s="94"/>
      <c r="I24" s="94"/>
      <c r="J24" s="95"/>
    </row>
    <row r="25" spans="1:12" s="17" customFormat="1" ht="19.5" customHeight="1" x14ac:dyDescent="0.25">
      <c r="C25" s="96"/>
      <c r="D25" s="94"/>
      <c r="E25" s="94" t="s">
        <v>126</v>
      </c>
      <c r="F25" s="94"/>
      <c r="G25" s="94"/>
      <c r="H25" s="94"/>
      <c r="I25" s="94"/>
      <c r="J25" s="95"/>
    </row>
    <row r="26" spans="1:12" s="17" customFormat="1" ht="19.5" customHeight="1" x14ac:dyDescent="0.25">
      <c r="C26" s="96"/>
      <c r="D26" s="94"/>
      <c r="E26" s="94"/>
      <c r="F26" s="94"/>
      <c r="G26" s="94"/>
      <c r="H26" s="94"/>
      <c r="I26" s="94"/>
      <c r="J26" s="95"/>
    </row>
    <row r="27" spans="1:12" s="17" customFormat="1" ht="19.5" customHeight="1" x14ac:dyDescent="0.25">
      <c r="C27" s="96"/>
      <c r="D27" s="94"/>
      <c r="E27" s="97" t="s">
        <v>113</v>
      </c>
      <c r="F27" s="94"/>
      <c r="G27" s="94"/>
      <c r="H27" s="94"/>
      <c r="I27" s="94"/>
      <c r="J27" s="95"/>
    </row>
    <row r="28" spans="1:12" ht="15.75" thickBot="1" x14ac:dyDescent="0.3">
      <c r="C28" s="98"/>
      <c r="D28" s="99"/>
      <c r="E28" s="100"/>
      <c r="F28" s="99"/>
      <c r="G28" s="99"/>
      <c r="H28" s="99"/>
      <c r="I28" s="99"/>
      <c r="J28" s="101"/>
    </row>
    <row r="29" spans="1:12" ht="15.75" thickTop="1" x14ac:dyDescent="0.25">
      <c r="A29" s="102"/>
      <c r="C29" s="97"/>
    </row>
    <row r="30" spans="1:12" x14ac:dyDescent="0.25">
      <c r="B30" s="116" t="s">
        <v>114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idden="1" x14ac:dyDescent="0.25"/>
    <row r="50" hidden="1" x14ac:dyDescent="0.25"/>
    <row r="51" hidden="1" x14ac:dyDescent="0.25"/>
    <row r="52" ht="15" hidden="1" customHeight="1" x14ac:dyDescent="0.25"/>
    <row r="53" ht="15" hidden="1" customHeight="1" x14ac:dyDescent="0.25"/>
    <row r="54" ht="15" hidden="1" customHeight="1" x14ac:dyDescent="0.25"/>
  </sheetData>
  <mergeCells count="6">
    <mergeCell ref="B30:L30"/>
    <mergeCell ref="C2:J2"/>
    <mergeCell ref="C3:J3"/>
    <mergeCell ref="C13:G14"/>
    <mergeCell ref="D16:G17"/>
    <mergeCell ref="H17:J17"/>
  </mergeCells>
  <hyperlinks>
    <hyperlink ref="E27" r:id="rId1"/>
    <hyperlink ref="E22" r:id="rId2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activeCell="B6" sqref="B6"/>
    </sheetView>
  </sheetViews>
  <sheetFormatPr defaultRowHeight="15" x14ac:dyDescent="0.25"/>
  <cols>
    <col min="1" max="1" width="4.28515625" customWidth="1"/>
    <col min="2" max="2" width="9.42578125" customWidth="1"/>
    <col min="3" max="3" width="10.85546875" bestFit="1" customWidth="1"/>
    <col min="5" max="5" width="11" customWidth="1"/>
    <col min="9" max="9" width="44.28515625" customWidth="1"/>
  </cols>
  <sheetData>
    <row r="1" spans="1:9" ht="23.25" x14ac:dyDescent="0.35">
      <c r="A1" s="126" t="s">
        <v>22</v>
      </c>
      <c r="B1" s="126"/>
      <c r="C1" s="126"/>
      <c r="D1" s="126"/>
      <c r="E1" s="126"/>
      <c r="F1" s="126"/>
      <c r="G1" s="126"/>
      <c r="I1" s="103" t="s">
        <v>115</v>
      </c>
    </row>
    <row r="2" spans="1:9" x14ac:dyDescent="0.25">
      <c r="A2" s="127" t="s">
        <v>23</v>
      </c>
      <c r="B2" s="127"/>
      <c r="C2" s="127"/>
      <c r="D2" s="127"/>
      <c r="E2" s="127"/>
      <c r="F2" s="127"/>
      <c r="G2" s="127"/>
    </row>
    <row r="4" spans="1:9" ht="21" customHeight="1" x14ac:dyDescent="0.25">
      <c r="A4" s="124"/>
      <c r="B4" s="124"/>
      <c r="C4" s="124"/>
      <c r="D4" s="124"/>
      <c r="E4" s="124"/>
      <c r="F4" s="124"/>
      <c r="G4" s="124"/>
    </row>
    <row r="5" spans="1:9" ht="7.5" customHeight="1" x14ac:dyDescent="0.25">
      <c r="A5" s="38"/>
      <c r="B5" s="38"/>
      <c r="C5" s="38"/>
      <c r="D5" s="38"/>
      <c r="E5" s="38"/>
      <c r="F5" s="38"/>
      <c r="G5" s="38"/>
    </row>
    <row r="6" spans="1:9" s="17" customFormat="1" ht="16.5" customHeight="1" x14ac:dyDescent="0.25">
      <c r="B6" s="39">
        <f t="array" ref="B6:C8">{1,2;"leden","únor";TRUE,FALSE}</f>
        <v>1</v>
      </c>
      <c r="C6" s="39">
        <v>2</v>
      </c>
      <c r="D6" s="40" t="s">
        <v>0</v>
      </c>
    </row>
    <row r="7" spans="1:9" s="17" customFormat="1" ht="16.5" customHeight="1" x14ac:dyDescent="0.25">
      <c r="B7" s="39" t="str">
        <v>leden</v>
      </c>
      <c r="C7" s="39" t="str">
        <v>únor</v>
      </c>
    </row>
    <row r="8" spans="1:9" s="17" customFormat="1" ht="16.5" customHeight="1" x14ac:dyDescent="0.25">
      <c r="B8" s="39" t="b">
        <v>1</v>
      </c>
      <c r="C8" s="39" t="b">
        <v>0</v>
      </c>
    </row>
    <row r="10" spans="1:9" ht="21" customHeight="1" x14ac:dyDescent="0.25">
      <c r="A10" s="124" t="s">
        <v>8</v>
      </c>
      <c r="B10" s="124"/>
      <c r="C10" s="124"/>
      <c r="D10" s="124"/>
      <c r="E10" s="124"/>
      <c r="F10" s="124"/>
      <c r="G10" s="124"/>
    </row>
    <row r="11" spans="1:9" ht="8.25" customHeight="1" x14ac:dyDescent="0.25"/>
    <row r="12" spans="1:9" x14ac:dyDescent="0.25">
      <c r="B12" s="36" t="s">
        <v>2</v>
      </c>
    </row>
    <row r="13" spans="1:9" x14ac:dyDescent="0.25">
      <c r="B13" s="1" t="s">
        <v>1</v>
      </c>
    </row>
    <row r="14" spans="1:9" ht="9.75" customHeight="1" x14ac:dyDescent="0.25"/>
    <row r="15" spans="1:9" x14ac:dyDescent="0.25">
      <c r="B15" s="36" t="s">
        <v>3</v>
      </c>
    </row>
    <row r="16" spans="1:9" x14ac:dyDescent="0.25">
      <c r="B16" s="1" t="s">
        <v>0</v>
      </c>
    </row>
    <row r="17" spans="1:7" ht="8.25" customHeight="1" x14ac:dyDescent="0.25"/>
    <row r="18" spans="1:7" x14ac:dyDescent="0.25">
      <c r="B18" s="36" t="s">
        <v>5</v>
      </c>
    </row>
    <row r="19" spans="1:7" x14ac:dyDescent="0.25">
      <c r="B19" s="1" t="s">
        <v>4</v>
      </c>
    </row>
    <row r="20" spans="1:7" ht="9" customHeight="1" x14ac:dyDescent="0.25"/>
    <row r="21" spans="1:7" x14ac:dyDescent="0.25">
      <c r="B21" s="36" t="s">
        <v>7</v>
      </c>
    </row>
    <row r="22" spans="1:7" x14ac:dyDescent="0.25">
      <c r="B22" s="1" t="s">
        <v>6</v>
      </c>
    </row>
    <row r="24" spans="1:7" x14ac:dyDescent="0.25">
      <c r="A24" s="125" t="s">
        <v>36</v>
      </c>
      <c r="B24" s="125"/>
      <c r="C24" s="125"/>
      <c r="D24" s="125"/>
      <c r="E24" s="125"/>
      <c r="F24" s="125"/>
      <c r="G24" s="125"/>
    </row>
  </sheetData>
  <mergeCells count="5">
    <mergeCell ref="A10:G10"/>
    <mergeCell ref="A24:G24"/>
    <mergeCell ref="A1:G1"/>
    <mergeCell ref="A2:G2"/>
    <mergeCell ref="A4:G4"/>
  </mergeCells>
  <hyperlinks>
    <hyperlink ref="A2" r:id="rId1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A14" sqref="A14"/>
    </sheetView>
  </sheetViews>
  <sheetFormatPr defaultRowHeight="15" x14ac:dyDescent="0.25"/>
  <cols>
    <col min="1" max="1" width="2.85546875" customWidth="1"/>
    <col min="2" max="2" width="12.5703125" customWidth="1"/>
    <col min="3" max="3" width="8.7109375" customWidth="1"/>
    <col min="4" max="4" width="9.28515625" customWidth="1"/>
    <col min="5" max="5" width="12" customWidth="1"/>
    <col min="6" max="6" width="17" customWidth="1"/>
    <col min="8" max="8" width="23" customWidth="1"/>
    <col min="9" max="9" width="9.140625" customWidth="1"/>
    <col min="11" max="11" width="12" customWidth="1"/>
  </cols>
  <sheetData>
    <row r="1" spans="1:15" ht="23.25" x14ac:dyDescent="0.35">
      <c r="A1" s="126" t="s">
        <v>22</v>
      </c>
      <c r="B1" s="126"/>
      <c r="C1" s="126"/>
      <c r="D1" s="126"/>
      <c r="E1" s="126"/>
      <c r="F1" s="126"/>
      <c r="J1" s="126" t="s">
        <v>22</v>
      </c>
      <c r="K1" s="126"/>
      <c r="L1" s="126"/>
      <c r="M1" s="126"/>
      <c r="N1" s="126"/>
      <c r="O1" s="126"/>
    </row>
    <row r="2" spans="1:15" x14ac:dyDescent="0.25">
      <c r="A2" s="127" t="s">
        <v>23</v>
      </c>
      <c r="B2" s="129"/>
      <c r="C2" s="129"/>
      <c r="D2" s="129"/>
      <c r="E2" s="129"/>
      <c r="F2" s="129"/>
      <c r="J2" s="132" t="s">
        <v>116</v>
      </c>
      <c r="K2" s="132"/>
      <c r="L2" s="132"/>
      <c r="M2" s="132"/>
      <c r="N2" s="132"/>
      <c r="O2" s="132"/>
    </row>
    <row r="3" spans="1:15" ht="6.75" customHeight="1" x14ac:dyDescent="0.25"/>
    <row r="4" spans="1:15" ht="21" customHeight="1" x14ac:dyDescent="0.25">
      <c r="A4" s="130" t="s">
        <v>31</v>
      </c>
      <c r="B4" s="130"/>
      <c r="C4" s="130"/>
      <c r="D4" s="130"/>
      <c r="E4" s="130"/>
      <c r="F4" s="130"/>
      <c r="J4" s="130" t="s">
        <v>31</v>
      </c>
      <c r="K4" s="130"/>
      <c r="L4" s="130"/>
      <c r="M4" s="130"/>
      <c r="N4" s="130"/>
      <c r="O4" s="130"/>
    </row>
    <row r="5" spans="1:15" ht="21" customHeight="1" x14ac:dyDescent="0.25">
      <c r="A5" s="133" t="s">
        <v>120</v>
      </c>
      <c r="B5" s="133"/>
      <c r="C5" s="133"/>
      <c r="D5" s="133"/>
      <c r="E5" s="133"/>
      <c r="F5" s="133"/>
      <c r="J5" s="104"/>
      <c r="K5" s="104"/>
      <c r="L5" s="104"/>
      <c r="M5" s="104"/>
      <c r="N5" s="104"/>
      <c r="O5" s="104"/>
    </row>
    <row r="6" spans="1:15" ht="21" customHeight="1" x14ac:dyDescent="0.25">
      <c r="B6" s="106" t="s">
        <v>9</v>
      </c>
      <c r="C6" s="107" t="s">
        <v>117</v>
      </c>
      <c r="D6" s="107" t="s">
        <v>11</v>
      </c>
      <c r="E6" s="107" t="s">
        <v>19</v>
      </c>
      <c r="F6" s="107" t="s">
        <v>118</v>
      </c>
      <c r="H6" s="108" t="s">
        <v>119</v>
      </c>
      <c r="I6" s="108"/>
      <c r="K6" s="43" t="s">
        <v>9</v>
      </c>
      <c r="L6" s="44" t="s">
        <v>117</v>
      </c>
      <c r="M6" s="44" t="s">
        <v>11</v>
      </c>
      <c r="N6" s="44" t="s">
        <v>19</v>
      </c>
    </row>
    <row r="7" spans="1:15" ht="21" customHeight="1" x14ac:dyDescent="0.25">
      <c r="B7" s="105" t="s">
        <v>12</v>
      </c>
      <c r="C7" s="35">
        <v>5</v>
      </c>
      <c r="D7" s="35">
        <v>2</v>
      </c>
      <c r="E7" s="35"/>
      <c r="F7" s="35"/>
      <c r="H7" s="108" t="s">
        <v>78</v>
      </c>
      <c r="I7" s="108"/>
      <c r="K7" s="45" t="s">
        <v>12</v>
      </c>
      <c r="L7" s="8">
        <v>5</v>
      </c>
      <c r="M7" s="8">
        <v>2</v>
      </c>
      <c r="N7" s="8">
        <f t="array" ref="N7:N10">L7:L10*M7:M10</f>
        <v>10</v>
      </c>
      <c r="O7" s="37"/>
    </row>
    <row r="8" spans="1:15" ht="21" customHeight="1" x14ac:dyDescent="0.25">
      <c r="B8" s="105" t="s">
        <v>13</v>
      </c>
      <c r="C8" s="35">
        <v>1</v>
      </c>
      <c r="D8" s="35">
        <v>10</v>
      </c>
      <c r="E8" s="35"/>
      <c r="F8" s="35"/>
      <c r="K8" s="45" t="s">
        <v>13</v>
      </c>
      <c r="L8" s="8">
        <v>1</v>
      </c>
      <c r="M8" s="8">
        <v>10</v>
      </c>
      <c r="N8" s="8">
        <v>10</v>
      </c>
    </row>
    <row r="9" spans="1:15" ht="21" customHeight="1" x14ac:dyDescent="0.25">
      <c r="B9" s="105" t="s">
        <v>14</v>
      </c>
      <c r="C9" s="35">
        <v>10</v>
      </c>
      <c r="D9" s="35">
        <v>3</v>
      </c>
      <c r="E9" s="35"/>
      <c r="F9" s="35"/>
      <c r="H9" s="41" t="s">
        <v>77</v>
      </c>
      <c r="I9" s="41"/>
      <c r="K9" s="45" t="s">
        <v>14</v>
      </c>
      <c r="L9" s="8">
        <v>10</v>
      </c>
      <c r="M9" s="8">
        <v>3</v>
      </c>
      <c r="N9" s="8">
        <v>30</v>
      </c>
    </row>
    <row r="10" spans="1:15" ht="21" customHeight="1" x14ac:dyDescent="0.25">
      <c r="B10" s="105" t="s">
        <v>15</v>
      </c>
      <c r="C10" s="35">
        <v>5</v>
      </c>
      <c r="D10" s="35">
        <v>5</v>
      </c>
      <c r="E10" s="35"/>
      <c r="F10" s="35"/>
      <c r="H10" s="42" t="s">
        <v>106</v>
      </c>
      <c r="I10" s="42"/>
      <c r="K10" s="45" t="s">
        <v>15</v>
      </c>
      <c r="L10" s="8">
        <v>5</v>
      </c>
      <c r="M10" s="8">
        <v>5</v>
      </c>
      <c r="N10" s="8">
        <v>25</v>
      </c>
    </row>
    <row r="11" spans="1:15" ht="21" customHeight="1" x14ac:dyDescent="0.25"/>
    <row r="12" spans="1:15" ht="18" customHeight="1" x14ac:dyDescent="0.25"/>
    <row r="13" spans="1:15" x14ac:dyDescent="0.25">
      <c r="A13" s="133" t="s">
        <v>122</v>
      </c>
      <c r="B13" s="133"/>
      <c r="C13" s="133"/>
      <c r="D13" s="133"/>
      <c r="E13" s="133"/>
      <c r="F13" s="133"/>
    </row>
    <row r="14" spans="1:15" ht="30" x14ac:dyDescent="0.25">
      <c r="B14" s="109" t="s">
        <v>9</v>
      </c>
      <c r="C14" s="109" t="s">
        <v>27</v>
      </c>
      <c r="D14" s="109" t="s">
        <v>28</v>
      </c>
      <c r="F14" s="109" t="s">
        <v>29</v>
      </c>
      <c r="H14" s="108" t="s">
        <v>119</v>
      </c>
      <c r="I14" s="108"/>
      <c r="K14" s="111" t="s">
        <v>9</v>
      </c>
      <c r="L14" s="33" t="s">
        <v>27</v>
      </c>
      <c r="M14" s="33" t="s">
        <v>28</v>
      </c>
    </row>
    <row r="15" spans="1:15" ht="15.75" x14ac:dyDescent="0.25">
      <c r="B15" s="5" t="s">
        <v>12</v>
      </c>
      <c r="C15" s="5">
        <v>100</v>
      </c>
      <c r="D15" s="5">
        <f t="array" ref="D15:D18">C15:C18*$F$15</f>
        <v>1000</v>
      </c>
      <c r="F15" s="110">
        <v>10</v>
      </c>
      <c r="H15" s="108" t="s">
        <v>82</v>
      </c>
      <c r="I15" s="108"/>
      <c r="K15" s="112" t="s">
        <v>12</v>
      </c>
      <c r="L15" s="112">
        <v>100</v>
      </c>
      <c r="M15" s="112">
        <f t="array" ref="M15:M18">L15:L18*$F$15</f>
        <v>1000</v>
      </c>
    </row>
    <row r="16" spans="1:15" x14ac:dyDescent="0.25">
      <c r="B16" s="5" t="s">
        <v>13</v>
      </c>
      <c r="C16" s="5">
        <v>80</v>
      </c>
      <c r="D16" s="5">
        <v>800</v>
      </c>
      <c r="K16" s="112" t="s">
        <v>13</v>
      </c>
      <c r="L16" s="112">
        <v>80</v>
      </c>
      <c r="M16" s="112">
        <v>800</v>
      </c>
    </row>
    <row r="17" spans="1:14" ht="18.75" customHeight="1" x14ac:dyDescent="0.25">
      <c r="B17" s="5" t="s">
        <v>14</v>
      </c>
      <c r="C17" s="5">
        <v>70</v>
      </c>
      <c r="D17" s="5">
        <v>700</v>
      </c>
      <c r="K17" s="112" t="s">
        <v>14</v>
      </c>
      <c r="L17" s="112">
        <v>70</v>
      </c>
      <c r="M17" s="112">
        <v>700</v>
      </c>
    </row>
    <row r="18" spans="1:14" x14ac:dyDescent="0.25">
      <c r="B18" s="5" t="s">
        <v>15</v>
      </c>
      <c r="C18" s="5">
        <v>50</v>
      </c>
      <c r="D18" s="5">
        <v>500</v>
      </c>
      <c r="K18" s="112" t="s">
        <v>15</v>
      </c>
      <c r="L18" s="112">
        <v>50</v>
      </c>
      <c r="M18" s="112">
        <v>500</v>
      </c>
    </row>
    <row r="22" spans="1:14" x14ac:dyDescent="0.25">
      <c r="E22" s="37"/>
    </row>
    <row r="23" spans="1:14" ht="6" customHeight="1" x14ac:dyDescent="0.25"/>
    <row r="24" spans="1:14" ht="18.75" customHeight="1" x14ac:dyDescent="0.25">
      <c r="A24" s="131" t="s">
        <v>30</v>
      </c>
      <c r="B24" s="131"/>
      <c r="C24" s="131"/>
      <c r="D24" s="131"/>
      <c r="E24" s="131"/>
      <c r="F24" s="131"/>
    </row>
    <row r="25" spans="1:14" ht="30" x14ac:dyDescent="0.25">
      <c r="B25" s="109" t="s">
        <v>9</v>
      </c>
      <c r="C25" s="109" t="s">
        <v>18</v>
      </c>
      <c r="D25" s="109" t="s">
        <v>21</v>
      </c>
      <c r="E25" s="109" t="s">
        <v>19</v>
      </c>
      <c r="H25" s="108" t="s">
        <v>119</v>
      </c>
      <c r="K25" s="113" t="s">
        <v>9</v>
      </c>
      <c r="L25" s="114" t="s">
        <v>18</v>
      </c>
      <c r="M25" s="114" t="s">
        <v>21</v>
      </c>
      <c r="N25" s="114" t="s">
        <v>19</v>
      </c>
    </row>
    <row r="26" spans="1:14" ht="15.75" x14ac:dyDescent="0.25">
      <c r="B26" s="8" t="s">
        <v>12</v>
      </c>
      <c r="C26" s="8">
        <v>5</v>
      </c>
      <c r="D26" s="8">
        <v>2</v>
      </c>
      <c r="E26" s="8"/>
      <c r="F26" s="37"/>
      <c r="H26" s="108" t="s">
        <v>83</v>
      </c>
      <c r="I26" s="37"/>
      <c r="K26" s="115" t="s">
        <v>12</v>
      </c>
      <c r="L26" s="115">
        <v>5</v>
      </c>
      <c r="M26" s="115">
        <v>2</v>
      </c>
      <c r="N26" s="115">
        <f t="array" ref="N26:N29">L26:L29+M26:M29</f>
        <v>7</v>
      </c>
    </row>
    <row r="27" spans="1:14" x14ac:dyDescent="0.25">
      <c r="B27" s="8" t="s">
        <v>13</v>
      </c>
      <c r="C27" s="8">
        <v>1</v>
      </c>
      <c r="D27" s="8">
        <v>10</v>
      </c>
      <c r="E27" s="8"/>
      <c r="K27" s="115" t="s">
        <v>13</v>
      </c>
      <c r="L27" s="115">
        <v>1</v>
      </c>
      <c r="M27" s="115">
        <v>10</v>
      </c>
      <c r="N27" s="115">
        <v>11</v>
      </c>
    </row>
    <row r="28" spans="1:14" x14ac:dyDescent="0.25">
      <c r="B28" s="8" t="s">
        <v>14</v>
      </c>
      <c r="C28" s="8">
        <v>10</v>
      </c>
      <c r="D28" s="8">
        <v>3</v>
      </c>
      <c r="E28" s="8"/>
      <c r="K28" s="115" t="s">
        <v>14</v>
      </c>
      <c r="L28" s="115">
        <v>10</v>
      </c>
      <c r="M28" s="115">
        <v>3</v>
      </c>
      <c r="N28" s="115">
        <v>13</v>
      </c>
    </row>
    <row r="29" spans="1:14" x14ac:dyDescent="0.25">
      <c r="B29" s="8" t="s">
        <v>15</v>
      </c>
      <c r="C29" s="8">
        <v>5</v>
      </c>
      <c r="D29" s="8">
        <v>5</v>
      </c>
      <c r="E29" s="8"/>
      <c r="F29" s="37"/>
      <c r="K29" s="115" t="s">
        <v>15</v>
      </c>
      <c r="L29" s="115">
        <v>5</v>
      </c>
      <c r="M29" s="115">
        <v>5</v>
      </c>
      <c r="N29" s="115">
        <v>10</v>
      </c>
    </row>
    <row r="30" spans="1:14" ht="6" customHeight="1" x14ac:dyDescent="0.25"/>
    <row r="31" spans="1:14" ht="6" customHeight="1" x14ac:dyDescent="0.25"/>
    <row r="32" spans="1:14" ht="6" customHeight="1" x14ac:dyDescent="0.25"/>
    <row r="33" spans="1:14" ht="6" customHeight="1" x14ac:dyDescent="0.25"/>
    <row r="34" spans="1:14" ht="18.75" customHeight="1" x14ac:dyDescent="0.25">
      <c r="A34" s="131" t="s">
        <v>32</v>
      </c>
      <c r="B34" s="131"/>
      <c r="C34" s="131"/>
      <c r="D34" s="131"/>
      <c r="E34" s="131"/>
      <c r="F34" s="131"/>
    </row>
    <row r="35" spans="1:14" ht="15.75" x14ac:dyDescent="0.25">
      <c r="B35" s="109" t="s">
        <v>9</v>
      </c>
      <c r="C35" s="109" t="s">
        <v>24</v>
      </c>
      <c r="D35" s="109" t="s">
        <v>25</v>
      </c>
      <c r="E35" s="109" t="s">
        <v>26</v>
      </c>
      <c r="H35" s="108" t="s">
        <v>119</v>
      </c>
      <c r="K35" s="111" t="s">
        <v>9</v>
      </c>
      <c r="L35" s="33" t="s">
        <v>24</v>
      </c>
      <c r="M35" s="33" t="s">
        <v>25</v>
      </c>
      <c r="N35" s="33" t="s">
        <v>26</v>
      </c>
    </row>
    <row r="36" spans="1:14" ht="15.75" x14ac:dyDescent="0.25">
      <c r="B36" s="5" t="s">
        <v>12</v>
      </c>
      <c r="C36" s="5">
        <v>100</v>
      </c>
      <c r="D36" s="5">
        <v>80</v>
      </c>
      <c r="E36" s="5"/>
      <c r="F36" s="37"/>
      <c r="H36" s="108" t="s">
        <v>81</v>
      </c>
      <c r="I36" s="37"/>
      <c r="K36" s="112" t="s">
        <v>12</v>
      </c>
      <c r="L36" s="112">
        <v>100</v>
      </c>
      <c r="M36" s="112">
        <v>80</v>
      </c>
      <c r="N36" s="112">
        <f t="array" ref="N36:N39">L36:L39-M36:M39</f>
        <v>20</v>
      </c>
    </row>
    <row r="37" spans="1:14" x14ac:dyDescent="0.25">
      <c r="B37" s="5" t="s">
        <v>13</v>
      </c>
      <c r="C37" s="5">
        <v>80</v>
      </c>
      <c r="D37" s="5">
        <v>80</v>
      </c>
      <c r="E37" s="5"/>
      <c r="K37" s="112" t="s">
        <v>13</v>
      </c>
      <c r="L37" s="112">
        <v>80</v>
      </c>
      <c r="M37" s="112">
        <v>80</v>
      </c>
      <c r="N37" s="112">
        <v>0</v>
      </c>
    </row>
    <row r="38" spans="1:14" x14ac:dyDescent="0.25">
      <c r="B38" s="5" t="s">
        <v>14</v>
      </c>
      <c r="C38" s="5">
        <v>70</v>
      </c>
      <c r="D38" s="5">
        <v>80</v>
      </c>
      <c r="E38" s="5"/>
      <c r="K38" s="112" t="s">
        <v>14</v>
      </c>
      <c r="L38" s="112">
        <v>70</v>
      </c>
      <c r="M38" s="112">
        <v>80</v>
      </c>
      <c r="N38" s="112">
        <v>-10</v>
      </c>
    </row>
    <row r="39" spans="1:14" x14ac:dyDescent="0.25">
      <c r="B39" s="5" t="s">
        <v>15</v>
      </c>
      <c r="C39" s="5">
        <v>70</v>
      </c>
      <c r="D39" s="5">
        <v>10</v>
      </c>
      <c r="E39" s="5"/>
      <c r="K39" s="112" t="s">
        <v>15</v>
      </c>
      <c r="L39" s="112">
        <v>70</v>
      </c>
      <c r="M39" s="112">
        <v>10</v>
      </c>
      <c r="N39" s="112">
        <v>60</v>
      </c>
    </row>
    <row r="40" spans="1:14" ht="6" customHeight="1" x14ac:dyDescent="0.25"/>
    <row r="41" spans="1:14" ht="12" customHeight="1" x14ac:dyDescent="0.25">
      <c r="A41" s="128" t="s">
        <v>36</v>
      </c>
      <c r="B41" s="128"/>
      <c r="C41" s="128"/>
      <c r="D41" s="128"/>
      <c r="E41" s="128"/>
      <c r="F41" s="128"/>
    </row>
  </sheetData>
  <mergeCells count="11">
    <mergeCell ref="A41:F41"/>
    <mergeCell ref="A1:F1"/>
    <mergeCell ref="A2:F2"/>
    <mergeCell ref="J4:O4"/>
    <mergeCell ref="A24:F24"/>
    <mergeCell ref="A34:F34"/>
    <mergeCell ref="J1:O1"/>
    <mergeCell ref="J2:O2"/>
    <mergeCell ref="A4:F4"/>
    <mergeCell ref="A5:F5"/>
    <mergeCell ref="A13:F13"/>
  </mergeCells>
  <hyperlinks>
    <hyperlink ref="A2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10" sqref="E10"/>
    </sheetView>
  </sheetViews>
  <sheetFormatPr defaultRowHeight="15" x14ac:dyDescent="0.25"/>
  <cols>
    <col min="1" max="1" width="2.140625" customWidth="1"/>
    <col min="2" max="2" width="12.5703125" customWidth="1"/>
    <col min="3" max="3" width="10.42578125" customWidth="1"/>
    <col min="4" max="4" width="11.85546875" bestFit="1" customWidth="1"/>
  </cols>
  <sheetData>
    <row r="1" spans="1:6" ht="26.25" customHeight="1" x14ac:dyDescent="0.25">
      <c r="A1" s="136" t="s">
        <v>87</v>
      </c>
      <c r="B1" s="136"/>
      <c r="C1" s="136"/>
      <c r="D1" s="136"/>
      <c r="E1" s="136"/>
      <c r="F1" s="136"/>
    </row>
    <row r="2" spans="1:6" x14ac:dyDescent="0.25">
      <c r="A2" s="127" t="s">
        <v>23</v>
      </c>
      <c r="B2" s="129"/>
      <c r="C2" s="129"/>
      <c r="D2" s="129"/>
      <c r="E2" s="129"/>
      <c r="F2" s="129"/>
    </row>
    <row r="3" spans="1:6" ht="5.25" customHeight="1" x14ac:dyDescent="0.25"/>
    <row r="4" spans="1:6" ht="18" customHeight="1" x14ac:dyDescent="0.25">
      <c r="A4" s="131" t="s">
        <v>31</v>
      </c>
      <c r="B4" s="131"/>
      <c r="C4" s="131"/>
      <c r="D4" s="131"/>
      <c r="E4" s="131"/>
      <c r="F4" s="131"/>
    </row>
    <row r="5" spans="1:6" ht="18" customHeight="1" x14ac:dyDescent="0.25">
      <c r="B5" s="9" t="s">
        <v>9</v>
      </c>
      <c r="C5" s="9" t="s">
        <v>10</v>
      </c>
      <c r="D5" s="9" t="s">
        <v>11</v>
      </c>
      <c r="E5" s="9" t="s">
        <v>79</v>
      </c>
      <c r="F5" s="9" t="s">
        <v>20</v>
      </c>
    </row>
    <row r="6" spans="1:6" x14ac:dyDescent="0.25">
      <c r="B6" s="8" t="s">
        <v>12</v>
      </c>
      <c r="C6" s="8">
        <v>5</v>
      </c>
      <c r="D6" s="8">
        <v>2</v>
      </c>
      <c r="E6" s="8">
        <v>1.1000000000000001</v>
      </c>
      <c r="F6" s="8"/>
    </row>
    <row r="7" spans="1:6" x14ac:dyDescent="0.25">
      <c r="B7" s="8" t="s">
        <v>13</v>
      </c>
      <c r="C7" s="8">
        <v>1</v>
      </c>
      <c r="D7" s="8">
        <v>10</v>
      </c>
      <c r="E7" s="8">
        <v>1.2</v>
      </c>
      <c r="F7" s="8"/>
    </row>
    <row r="8" spans="1:6" x14ac:dyDescent="0.25">
      <c r="B8" s="8" t="s">
        <v>14</v>
      </c>
      <c r="C8" s="8">
        <v>10</v>
      </c>
      <c r="D8" s="8">
        <v>3</v>
      </c>
      <c r="E8" s="8">
        <v>2</v>
      </c>
      <c r="F8" s="8"/>
    </row>
    <row r="9" spans="1:6" x14ac:dyDescent="0.25">
      <c r="B9" s="8" t="s">
        <v>15</v>
      </c>
      <c r="C9" s="8">
        <v>5</v>
      </c>
      <c r="D9" s="8">
        <v>5</v>
      </c>
      <c r="E9" s="8">
        <v>1.2</v>
      </c>
      <c r="F9" s="8"/>
    </row>
    <row r="10" spans="1:6" ht="6.75" customHeight="1" x14ac:dyDescent="0.25"/>
    <row r="11" spans="1:6" ht="17.25" customHeight="1" x14ac:dyDescent="0.25">
      <c r="B11" s="134" t="s">
        <v>85</v>
      </c>
      <c r="C11" s="135"/>
      <c r="D11" s="135"/>
      <c r="E11" s="135"/>
      <c r="F11" s="135"/>
    </row>
    <row r="12" spans="1:6" ht="6.75" customHeight="1" x14ac:dyDescent="0.25"/>
    <row r="13" spans="1:6" ht="18.75" customHeight="1" x14ac:dyDescent="0.25">
      <c r="A13" s="131" t="s">
        <v>84</v>
      </c>
      <c r="B13" s="131"/>
      <c r="C13" s="131"/>
      <c r="D13" s="131"/>
      <c r="E13" s="131"/>
      <c r="F13" s="131"/>
    </row>
    <row r="14" spans="1:6" ht="30" x14ac:dyDescent="0.25">
      <c r="B14" s="6" t="s">
        <v>9</v>
      </c>
      <c r="C14" s="7" t="s">
        <v>18</v>
      </c>
      <c r="D14" s="7" t="s">
        <v>21</v>
      </c>
      <c r="E14" s="7" t="s">
        <v>80</v>
      </c>
      <c r="F14" s="7" t="s">
        <v>19</v>
      </c>
    </row>
    <row r="15" spans="1:6" x14ac:dyDescent="0.25">
      <c r="B15" s="8" t="s">
        <v>12</v>
      </c>
      <c r="C15" s="8">
        <v>5</v>
      </c>
      <c r="D15" s="8">
        <v>2</v>
      </c>
      <c r="E15" s="8">
        <v>10</v>
      </c>
      <c r="F15" s="8"/>
    </row>
    <row r="16" spans="1:6" x14ac:dyDescent="0.25">
      <c r="B16" s="8" t="s">
        <v>13</v>
      </c>
      <c r="C16" s="8">
        <v>1</v>
      </c>
      <c r="D16" s="8">
        <v>10</v>
      </c>
      <c r="E16" s="8">
        <v>2</v>
      </c>
      <c r="F16" s="8"/>
    </row>
    <row r="17" spans="1:6" x14ac:dyDescent="0.25">
      <c r="B17" s="8" t="s">
        <v>14</v>
      </c>
      <c r="C17" s="8">
        <v>10</v>
      </c>
      <c r="D17" s="8">
        <v>3</v>
      </c>
      <c r="E17" s="8">
        <v>2</v>
      </c>
      <c r="F17" s="8"/>
    </row>
    <row r="18" spans="1:6" x14ac:dyDescent="0.25">
      <c r="B18" s="8" t="s">
        <v>15</v>
      </c>
      <c r="C18" s="8">
        <v>5</v>
      </c>
      <c r="D18" s="8">
        <v>5</v>
      </c>
      <c r="E18" s="8">
        <v>5</v>
      </c>
      <c r="F18" s="8"/>
    </row>
    <row r="19" spans="1:6" ht="6.75" customHeight="1" x14ac:dyDescent="0.25"/>
    <row r="20" spans="1:6" ht="17.25" customHeight="1" x14ac:dyDescent="0.25">
      <c r="B20" s="134" t="s">
        <v>86</v>
      </c>
      <c r="C20" s="135"/>
      <c r="D20" s="135"/>
      <c r="E20" s="135"/>
      <c r="F20" s="135"/>
    </row>
    <row r="21" spans="1:6" ht="6" customHeight="1" x14ac:dyDescent="0.25"/>
    <row r="22" spans="1:6" x14ac:dyDescent="0.25">
      <c r="A22" s="125" t="s">
        <v>36</v>
      </c>
      <c r="B22" s="125"/>
      <c r="C22" s="125"/>
      <c r="D22" s="125"/>
      <c r="E22" s="125"/>
      <c r="F22" s="125"/>
    </row>
  </sheetData>
  <mergeCells count="7">
    <mergeCell ref="A22:F22"/>
    <mergeCell ref="B11:F11"/>
    <mergeCell ref="B20:F20"/>
    <mergeCell ref="A1:F1"/>
    <mergeCell ref="A2:F2"/>
    <mergeCell ref="A4:F4"/>
    <mergeCell ref="A13:F13"/>
  </mergeCells>
  <hyperlinks>
    <hyperlink ref="A2" r:id="rId1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H15" sqref="H15"/>
    </sheetView>
  </sheetViews>
  <sheetFormatPr defaultRowHeight="15" x14ac:dyDescent="0.25"/>
  <cols>
    <col min="1" max="1" width="3.5703125" customWidth="1"/>
    <col min="2" max="2" width="12.5703125" customWidth="1"/>
    <col min="3" max="3" width="10.42578125" customWidth="1"/>
    <col min="4" max="4" width="10" customWidth="1"/>
    <col min="5" max="5" width="10.140625" customWidth="1"/>
    <col min="6" max="6" width="15.85546875" customWidth="1"/>
  </cols>
  <sheetData>
    <row r="1" spans="1:8" ht="23.25" x14ac:dyDescent="0.35">
      <c r="A1" s="126" t="s">
        <v>37</v>
      </c>
      <c r="B1" s="126"/>
      <c r="C1" s="126"/>
      <c r="D1" s="126"/>
      <c r="E1" s="126"/>
      <c r="F1" s="126"/>
      <c r="H1" t="s">
        <v>69</v>
      </c>
    </row>
    <row r="2" spans="1:8" x14ac:dyDescent="0.25">
      <c r="A2" s="127" t="s">
        <v>23</v>
      </c>
      <c r="B2" s="129"/>
      <c r="C2" s="129"/>
      <c r="D2" s="129"/>
      <c r="E2" s="129"/>
      <c r="F2" s="129"/>
    </row>
    <row r="3" spans="1:8" ht="9.75" customHeight="1" x14ac:dyDescent="0.25"/>
    <row r="4" spans="1:8" ht="18.75" customHeight="1" x14ac:dyDescent="0.25">
      <c r="A4" s="138" t="s">
        <v>72</v>
      </c>
      <c r="B4" s="138"/>
      <c r="C4" s="138"/>
      <c r="D4" s="138"/>
      <c r="E4" s="138"/>
      <c r="F4" s="138"/>
    </row>
    <row r="5" spans="1:8" x14ac:dyDescent="0.25">
      <c r="B5" s="10" t="s">
        <v>9</v>
      </c>
      <c r="C5" s="10" t="s">
        <v>10</v>
      </c>
      <c r="D5" s="10" t="s">
        <v>11</v>
      </c>
      <c r="E5" s="31" t="s">
        <v>20</v>
      </c>
      <c r="F5" s="30"/>
    </row>
    <row r="6" spans="1:8" x14ac:dyDescent="0.25">
      <c r="B6" s="8" t="s">
        <v>12</v>
      </c>
      <c r="C6" s="8">
        <v>5</v>
      </c>
      <c r="D6" s="8">
        <v>2</v>
      </c>
      <c r="E6" s="32">
        <f t="array" ref="E6:E9">C6:C9*D6:D9</f>
        <v>10</v>
      </c>
    </row>
    <row r="7" spans="1:8" x14ac:dyDescent="0.25">
      <c r="B7" s="8" t="s">
        <v>13</v>
      </c>
      <c r="C7" s="8">
        <v>1</v>
      </c>
      <c r="D7" s="8">
        <v>10</v>
      </c>
      <c r="E7" s="32">
        <v>10</v>
      </c>
    </row>
    <row r="8" spans="1:8" x14ac:dyDescent="0.25">
      <c r="B8" s="8" t="s">
        <v>14</v>
      </c>
      <c r="C8" s="8">
        <v>10</v>
      </c>
      <c r="D8" s="8">
        <v>3</v>
      </c>
      <c r="E8" s="32">
        <v>30</v>
      </c>
    </row>
    <row r="9" spans="1:8" x14ac:dyDescent="0.25">
      <c r="B9" s="8" t="s">
        <v>15</v>
      </c>
      <c r="C9" s="8">
        <v>5</v>
      </c>
      <c r="D9" s="8">
        <v>5</v>
      </c>
      <c r="E9" s="32">
        <v>25</v>
      </c>
    </row>
    <row r="10" spans="1:8" x14ac:dyDescent="0.25">
      <c r="E10" s="53">
        <f>SUM(E6:E9)</f>
        <v>75</v>
      </c>
    </row>
    <row r="11" spans="1:8" x14ac:dyDescent="0.25">
      <c r="B11" t="s">
        <v>105</v>
      </c>
      <c r="D11" s="35"/>
    </row>
    <row r="13" spans="1:8" ht="15.75" thickBot="1" x14ac:dyDescent="0.3"/>
    <row r="14" spans="1:8" ht="18" customHeight="1" thickBot="1" x14ac:dyDescent="0.3">
      <c r="B14" s="11" t="s">
        <v>16</v>
      </c>
      <c r="C14" s="12"/>
      <c r="D14" s="13">
        <f t="array" ref="D14">SUM(C6:C9*D6:D9)</f>
        <v>75</v>
      </c>
      <c r="E14" s="140" t="s">
        <v>33</v>
      </c>
      <c r="F14" s="141"/>
      <c r="H14" t="s">
        <v>121</v>
      </c>
    </row>
    <row r="16" spans="1:8" x14ac:dyDescent="0.25">
      <c r="B16" s="146" t="s">
        <v>88</v>
      </c>
      <c r="C16" s="146"/>
      <c r="D16" s="146"/>
      <c r="E16" s="146"/>
      <c r="F16" s="146"/>
    </row>
    <row r="17" spans="1:6" x14ac:dyDescent="0.25">
      <c r="B17" s="146" t="s">
        <v>34</v>
      </c>
      <c r="C17" s="146"/>
      <c r="D17" s="146"/>
      <c r="E17" s="146"/>
      <c r="F17" s="146"/>
    </row>
    <row r="18" spans="1:6" x14ac:dyDescent="0.25">
      <c r="B18" s="147" t="s">
        <v>17</v>
      </c>
      <c r="C18" s="147"/>
      <c r="D18" s="147"/>
      <c r="E18" s="147"/>
      <c r="F18" s="147"/>
    </row>
    <row r="19" spans="1:6" x14ac:dyDescent="0.25">
      <c r="B19" s="148">
        <f>SUM({10;10;30;25})</f>
        <v>75</v>
      </c>
      <c r="C19" s="148"/>
      <c r="D19" s="148"/>
      <c r="E19" s="148"/>
      <c r="F19" s="148"/>
    </row>
    <row r="20" spans="1:6" ht="7.5" customHeight="1" x14ac:dyDescent="0.25">
      <c r="E20" s="1"/>
    </row>
    <row r="21" spans="1:6" x14ac:dyDescent="0.25">
      <c r="B21" s="2" t="s">
        <v>35</v>
      </c>
      <c r="D21" s="139" t="e">
        <f>SUM(C6:C9*D6:D9)</f>
        <v>#VALUE!</v>
      </c>
      <c r="E21" s="139"/>
    </row>
    <row r="22" spans="1:6" ht="15.75" x14ac:dyDescent="0.25">
      <c r="B22" s="144" t="s">
        <v>89</v>
      </c>
      <c r="C22" s="145"/>
      <c r="D22" s="145"/>
      <c r="E22" s="145"/>
    </row>
    <row r="23" spans="1:6" ht="7.5" customHeight="1" x14ac:dyDescent="0.25">
      <c r="B23" s="2"/>
      <c r="D23" s="14"/>
      <c r="E23" s="14"/>
    </row>
    <row r="24" spans="1:6" x14ac:dyDescent="0.25">
      <c r="B24" s="2" t="s">
        <v>73</v>
      </c>
      <c r="D24" s="139" t="e">
        <f t="array" ref="D24">SUM(C6:C9*D6:D8)</f>
        <v>#N/A</v>
      </c>
      <c r="E24" s="139"/>
    </row>
    <row r="25" spans="1:6" ht="15.75" x14ac:dyDescent="0.25">
      <c r="B25" s="144" t="s">
        <v>90</v>
      </c>
      <c r="C25" s="145"/>
      <c r="D25" s="145"/>
      <c r="E25" s="145"/>
    </row>
    <row r="26" spans="1:6" ht="9" customHeight="1" x14ac:dyDescent="0.25"/>
    <row r="27" spans="1:6" x14ac:dyDescent="0.25">
      <c r="A27" s="137" t="s">
        <v>36</v>
      </c>
      <c r="B27" s="137"/>
      <c r="C27" s="137"/>
      <c r="D27" s="137"/>
      <c r="E27" s="137"/>
      <c r="F27" s="137"/>
    </row>
    <row r="28" spans="1:6" ht="7.5" customHeight="1" x14ac:dyDescent="0.25"/>
    <row r="29" spans="1:6" ht="18.75" customHeight="1" x14ac:dyDescent="0.25">
      <c r="A29" s="138" t="s">
        <v>71</v>
      </c>
      <c r="B29" s="138"/>
      <c r="C29" s="138"/>
      <c r="D29" s="138"/>
      <c r="E29" s="138"/>
      <c r="F29" s="138"/>
    </row>
    <row r="30" spans="1:6" ht="31.5" x14ac:dyDescent="0.25">
      <c r="B30" s="3" t="s">
        <v>9</v>
      </c>
      <c r="C30" s="4" t="s">
        <v>18</v>
      </c>
      <c r="D30" s="4" t="s">
        <v>21</v>
      </c>
      <c r="E30" s="33" t="s">
        <v>70</v>
      </c>
      <c r="F30" s="29"/>
    </row>
    <row r="31" spans="1:6" x14ac:dyDescent="0.25">
      <c r="B31" s="5" t="s">
        <v>12</v>
      </c>
      <c r="C31" s="5">
        <v>5</v>
      </c>
      <c r="D31" s="5">
        <v>2</v>
      </c>
      <c r="E31" s="34">
        <f t="array" ref="E31:E34">C31:C34+D31:D34</f>
        <v>7</v>
      </c>
    </row>
    <row r="32" spans="1:6" x14ac:dyDescent="0.25">
      <c r="B32" s="5" t="s">
        <v>13</v>
      </c>
      <c r="C32" s="5">
        <v>1</v>
      </c>
      <c r="D32" s="5">
        <v>10</v>
      </c>
      <c r="E32" s="34">
        <v>11</v>
      </c>
    </row>
    <row r="33" spans="1:6" x14ac:dyDescent="0.25">
      <c r="B33" s="5" t="s">
        <v>14</v>
      </c>
      <c r="C33" s="5">
        <v>10</v>
      </c>
      <c r="D33" s="5">
        <v>3</v>
      </c>
      <c r="E33" s="34">
        <v>13</v>
      </c>
    </row>
    <row r="34" spans="1:6" x14ac:dyDescent="0.25">
      <c r="B34" s="5" t="s">
        <v>15</v>
      </c>
      <c r="C34" s="5">
        <v>5</v>
      </c>
      <c r="D34" s="5">
        <v>5</v>
      </c>
      <c r="E34" s="34">
        <v>10</v>
      </c>
    </row>
    <row r="35" spans="1:6" ht="15.75" thickBot="1" x14ac:dyDescent="0.3"/>
    <row r="36" spans="1:6" ht="18" customHeight="1" thickBot="1" x14ac:dyDescent="0.3">
      <c r="B36" s="11" t="s">
        <v>19</v>
      </c>
      <c r="C36" s="12"/>
      <c r="D36" s="13">
        <f t="array" ref="D36">SUM(C31:C34+D31:D34)</f>
        <v>41</v>
      </c>
      <c r="E36" s="142" t="s">
        <v>74</v>
      </c>
      <c r="F36" s="143"/>
    </row>
    <row r="39" spans="1:6" x14ac:dyDescent="0.25">
      <c r="A39" s="137" t="s">
        <v>36</v>
      </c>
      <c r="B39" s="137"/>
      <c r="C39" s="137"/>
      <c r="D39" s="137"/>
      <c r="E39" s="137"/>
      <c r="F39" s="137"/>
    </row>
  </sheetData>
  <mergeCells count="16">
    <mergeCell ref="A39:F39"/>
    <mergeCell ref="A1:F1"/>
    <mergeCell ref="A2:F2"/>
    <mergeCell ref="A4:F4"/>
    <mergeCell ref="D24:E24"/>
    <mergeCell ref="A29:F29"/>
    <mergeCell ref="D21:E21"/>
    <mergeCell ref="E14:F14"/>
    <mergeCell ref="E36:F36"/>
    <mergeCell ref="B22:E22"/>
    <mergeCell ref="B25:E25"/>
    <mergeCell ref="A27:F27"/>
    <mergeCell ref="B17:F17"/>
    <mergeCell ref="B16:F16"/>
    <mergeCell ref="B18:F18"/>
    <mergeCell ref="B19:F19"/>
  </mergeCells>
  <hyperlinks>
    <hyperlink ref="A2" r:id="rId1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L11" sqref="L11"/>
    </sheetView>
  </sheetViews>
  <sheetFormatPr defaultRowHeight="15" x14ac:dyDescent="0.25"/>
  <cols>
    <col min="1" max="1" width="2.42578125" customWidth="1"/>
    <col min="2" max="2" width="14.85546875" customWidth="1"/>
    <col min="4" max="4" width="13.42578125" customWidth="1"/>
    <col min="5" max="5" width="11.42578125" customWidth="1"/>
    <col min="7" max="7" width="3" customWidth="1"/>
    <col min="8" max="8" width="5.28515625" customWidth="1"/>
  </cols>
  <sheetData>
    <row r="1" spans="1:8" ht="23.25" x14ac:dyDescent="0.35">
      <c r="A1" s="126" t="s">
        <v>38</v>
      </c>
      <c r="B1" s="126"/>
      <c r="C1" s="126"/>
      <c r="D1" s="126"/>
      <c r="E1" s="126"/>
      <c r="F1" s="126"/>
      <c r="G1" s="126"/>
    </row>
    <row r="2" spans="1:8" x14ac:dyDescent="0.25">
      <c r="A2" s="127" t="s">
        <v>23</v>
      </c>
      <c r="B2" s="127"/>
      <c r="C2" s="127"/>
      <c r="D2" s="127"/>
      <c r="E2" s="127"/>
      <c r="F2" s="127"/>
      <c r="G2" s="127"/>
    </row>
    <row r="3" spans="1:8" ht="4.5" customHeight="1" x14ac:dyDescent="0.25"/>
    <row r="4" spans="1:8" ht="17.25" customHeight="1" x14ac:dyDescent="0.25">
      <c r="B4" s="19" t="s">
        <v>39</v>
      </c>
      <c r="C4" s="19" t="s">
        <v>40</v>
      </c>
      <c r="D4" s="19" t="s">
        <v>50</v>
      </c>
      <c r="E4" s="19" t="s">
        <v>46</v>
      </c>
      <c r="F4" s="19" t="s">
        <v>48</v>
      </c>
    </row>
    <row r="5" spans="1:8" x14ac:dyDescent="0.25">
      <c r="B5" s="8" t="s">
        <v>42</v>
      </c>
      <c r="C5" s="8" t="s">
        <v>41</v>
      </c>
      <c r="D5" s="8" t="b">
        <v>1</v>
      </c>
      <c r="E5" s="8">
        <v>30</v>
      </c>
      <c r="F5" s="15">
        <v>10000</v>
      </c>
    </row>
    <row r="6" spans="1:8" x14ac:dyDescent="0.25">
      <c r="B6" s="8" t="s">
        <v>43</v>
      </c>
      <c r="C6" s="8" t="s">
        <v>45</v>
      </c>
      <c r="D6" s="8" t="b">
        <v>1</v>
      </c>
      <c r="E6" s="8">
        <v>35</v>
      </c>
      <c r="F6" s="15">
        <v>11000</v>
      </c>
    </row>
    <row r="7" spans="1:8" x14ac:dyDescent="0.25">
      <c r="B7" s="8" t="s">
        <v>44</v>
      </c>
      <c r="C7" s="8" t="s">
        <v>45</v>
      </c>
      <c r="D7" s="8" t="b">
        <v>0</v>
      </c>
      <c r="E7" s="8">
        <v>40</v>
      </c>
      <c r="F7" s="15">
        <v>12000</v>
      </c>
    </row>
    <row r="8" spans="1:8" x14ac:dyDescent="0.25">
      <c r="B8" s="8" t="s">
        <v>47</v>
      </c>
      <c r="C8" s="8" t="s">
        <v>41</v>
      </c>
      <c r="D8" s="8" t="b">
        <v>0</v>
      </c>
      <c r="E8" s="8">
        <v>45</v>
      </c>
      <c r="F8" s="15">
        <v>9000</v>
      </c>
      <c r="H8" s="16"/>
    </row>
    <row r="9" spans="1:8" ht="7.5" customHeight="1" x14ac:dyDescent="0.25"/>
    <row r="10" spans="1:8" ht="18" customHeight="1" x14ac:dyDescent="0.25">
      <c r="B10" s="51" t="s">
        <v>49</v>
      </c>
      <c r="E10" s="35"/>
    </row>
    <row r="11" spans="1:8" ht="18" customHeight="1" x14ac:dyDescent="0.25">
      <c r="B11" s="51" t="s">
        <v>100</v>
      </c>
      <c r="E11" s="35"/>
    </row>
    <row r="12" spans="1:8" ht="18" customHeight="1" x14ac:dyDescent="0.25">
      <c r="B12" s="51" t="s">
        <v>101</v>
      </c>
      <c r="E12" s="35"/>
    </row>
    <row r="13" spans="1:8" ht="18" customHeight="1" x14ac:dyDescent="0.25"/>
    <row r="14" spans="1:8" ht="18" customHeight="1" x14ac:dyDescent="0.25">
      <c r="A14" s="131" t="s">
        <v>104</v>
      </c>
      <c r="B14" s="131"/>
      <c r="C14" s="131"/>
      <c r="D14" s="131"/>
      <c r="E14" s="131"/>
      <c r="F14" s="131"/>
      <c r="G14" s="131"/>
    </row>
    <row r="15" spans="1:8" ht="18" customHeight="1" x14ac:dyDescent="0.25"/>
    <row r="16" spans="1:8" ht="18" customHeight="1" x14ac:dyDescent="0.25">
      <c r="B16" s="149" t="s">
        <v>49</v>
      </c>
      <c r="C16" s="149"/>
      <c r="D16" s="20" t="s">
        <v>51</v>
      </c>
      <c r="E16" s="18">
        <f t="array" ref="E16">SUM((C5:C8="M")*(F5:F8))</f>
        <v>19000</v>
      </c>
    </row>
    <row r="17" spans="2:6" ht="18" customHeight="1" x14ac:dyDescent="0.25">
      <c r="B17" s="150"/>
      <c r="C17" s="150"/>
      <c r="D17" s="21" t="s">
        <v>52</v>
      </c>
      <c r="E17" s="18">
        <f t="array" ref="E17">SUM(IF(C5:C8="M",1,0)*(F5:F8))</f>
        <v>19000</v>
      </c>
    </row>
    <row r="18" spans="2:6" ht="18" customHeight="1" x14ac:dyDescent="0.25">
      <c r="B18" s="150"/>
      <c r="C18" s="150"/>
      <c r="D18" s="21" t="s">
        <v>53</v>
      </c>
      <c r="E18" s="18">
        <f t="array" ref="E18">SUM(IF(C5:C8="M",(F5:F8),0))</f>
        <v>19000</v>
      </c>
    </row>
    <row r="19" spans="2:6" ht="18.75" customHeight="1" x14ac:dyDescent="0.25">
      <c r="B19" s="151"/>
      <c r="C19" s="150"/>
      <c r="D19" s="21" t="s">
        <v>68</v>
      </c>
      <c r="E19" s="18">
        <f t="array" ref="E19">SUM(IF(C5:C8="M",(F5:F8)))</f>
        <v>19000</v>
      </c>
    </row>
    <row r="20" spans="2:6" ht="18.75" customHeight="1" x14ac:dyDescent="0.25">
      <c r="B20" s="20" t="s">
        <v>51</v>
      </c>
      <c r="C20" s="152" t="s">
        <v>54</v>
      </c>
      <c r="D20" s="152"/>
      <c r="E20" s="152"/>
      <c r="F20" s="152"/>
    </row>
    <row r="21" spans="2:6" ht="18.75" customHeight="1" x14ac:dyDescent="0.25">
      <c r="B21" s="20" t="s">
        <v>52</v>
      </c>
      <c r="C21" s="152" t="s">
        <v>55</v>
      </c>
      <c r="D21" s="152"/>
      <c r="E21" s="152"/>
      <c r="F21" s="152"/>
    </row>
    <row r="22" spans="2:6" ht="18.75" customHeight="1" x14ac:dyDescent="0.25">
      <c r="B22" s="20" t="s">
        <v>53</v>
      </c>
      <c r="C22" s="152" t="s">
        <v>75</v>
      </c>
      <c r="D22" s="152"/>
      <c r="E22" s="152"/>
      <c r="F22" s="152"/>
    </row>
    <row r="23" spans="2:6" ht="18.75" customHeight="1" x14ac:dyDescent="0.25">
      <c r="B23" s="20" t="s">
        <v>68</v>
      </c>
      <c r="C23" s="152" t="s">
        <v>76</v>
      </c>
      <c r="D23" s="152"/>
      <c r="E23" s="152"/>
      <c r="F23" s="152"/>
    </row>
    <row r="24" spans="2:6" ht="9" customHeight="1" x14ac:dyDescent="0.25"/>
    <row r="25" spans="2:6" ht="18" customHeight="1" x14ac:dyDescent="0.25">
      <c r="B25" s="149" t="s">
        <v>57</v>
      </c>
      <c r="C25" s="149"/>
      <c r="D25" s="20" t="s">
        <v>51</v>
      </c>
      <c r="E25" s="18">
        <f t="array" ref="E25">SUM((E5:E8&gt;32)*(F5:F8))</f>
        <v>32000</v>
      </c>
    </row>
    <row r="26" spans="2:6" ht="13.5" customHeight="1" x14ac:dyDescent="0.25">
      <c r="B26" s="150"/>
      <c r="C26" s="150"/>
      <c r="D26" s="46" t="s">
        <v>91</v>
      </c>
      <c r="E26" s="47" t="s">
        <v>91</v>
      </c>
    </row>
    <row r="27" spans="2:6" ht="18.75" customHeight="1" x14ac:dyDescent="0.25">
      <c r="B27" s="151"/>
      <c r="C27" s="150"/>
      <c r="D27" s="21" t="s">
        <v>68</v>
      </c>
      <c r="E27" s="22">
        <f t="array" ref="E27">SUM(IF(E5:E8&gt;32,(F5:F8)))</f>
        <v>32000</v>
      </c>
    </row>
    <row r="28" spans="2:6" ht="18.75" customHeight="1" x14ac:dyDescent="0.25">
      <c r="B28" s="20" t="s">
        <v>51</v>
      </c>
      <c r="C28" s="152" t="s">
        <v>56</v>
      </c>
      <c r="D28" s="152"/>
      <c r="E28" s="152"/>
      <c r="F28" s="152"/>
    </row>
    <row r="29" spans="2:6" ht="12.75" customHeight="1" x14ac:dyDescent="0.25">
      <c r="B29" s="153" t="s">
        <v>93</v>
      </c>
      <c r="C29" s="153"/>
      <c r="D29" s="153"/>
      <c r="E29" s="153"/>
      <c r="F29" s="153"/>
    </row>
    <row r="30" spans="2:6" ht="18.75" customHeight="1" x14ac:dyDescent="0.25">
      <c r="B30" s="20" t="s">
        <v>68</v>
      </c>
      <c r="C30" s="152" t="s">
        <v>92</v>
      </c>
      <c r="D30" s="152"/>
      <c r="E30" s="152"/>
      <c r="F30" s="152"/>
    </row>
    <row r="31" spans="2:6" ht="9.75" customHeight="1" x14ac:dyDescent="0.25"/>
    <row r="32" spans="2:6" ht="18" customHeight="1" x14ac:dyDescent="0.25">
      <c r="B32" s="149" t="s">
        <v>58</v>
      </c>
      <c r="C32" s="149"/>
      <c r="D32" s="20" t="s">
        <v>51</v>
      </c>
      <c r="E32" s="18">
        <f t="array" ref="E32">SUM((D5:D8)*(F5:F8))</f>
        <v>21000</v>
      </c>
    </row>
    <row r="33" spans="1:7" ht="18.75" customHeight="1" x14ac:dyDescent="0.25">
      <c r="B33" s="151"/>
      <c r="C33" s="150"/>
      <c r="D33" s="21" t="s">
        <v>52</v>
      </c>
      <c r="E33" s="22">
        <f t="array" ref="E33">SUM(IF(D5:D8,1,0)*(F5:F8))</f>
        <v>21000</v>
      </c>
    </row>
    <row r="34" spans="1:7" ht="18.75" customHeight="1" x14ac:dyDescent="0.25">
      <c r="B34" s="20" t="s">
        <v>51</v>
      </c>
      <c r="C34" s="152" t="s">
        <v>59</v>
      </c>
      <c r="D34" s="152"/>
      <c r="E34" s="152"/>
      <c r="F34" s="152"/>
    </row>
    <row r="35" spans="1:7" ht="18.75" customHeight="1" x14ac:dyDescent="0.25">
      <c r="B35" s="20" t="s">
        <v>52</v>
      </c>
      <c r="C35" s="152" t="s">
        <v>60</v>
      </c>
      <c r="D35" s="152"/>
      <c r="E35" s="152"/>
      <c r="F35" s="152"/>
    </row>
    <row r="37" spans="1:7" x14ac:dyDescent="0.25">
      <c r="A37" s="137" t="s">
        <v>36</v>
      </c>
      <c r="B37" s="137"/>
      <c r="C37" s="137"/>
      <c r="D37" s="137"/>
      <c r="E37" s="137"/>
      <c r="F37" s="137"/>
      <c r="G37" s="137"/>
    </row>
  </sheetData>
  <mergeCells count="16">
    <mergeCell ref="A14:G14"/>
    <mergeCell ref="A2:G2"/>
    <mergeCell ref="A37:G37"/>
    <mergeCell ref="A1:G1"/>
    <mergeCell ref="B16:C19"/>
    <mergeCell ref="C20:F20"/>
    <mergeCell ref="C21:F21"/>
    <mergeCell ref="B25:C27"/>
    <mergeCell ref="C28:F28"/>
    <mergeCell ref="C30:F30"/>
    <mergeCell ref="B32:C33"/>
    <mergeCell ref="C34:F34"/>
    <mergeCell ref="C35:F35"/>
    <mergeCell ref="C22:F22"/>
    <mergeCell ref="C23:F23"/>
    <mergeCell ref="B29:F29"/>
  </mergeCells>
  <hyperlinks>
    <hyperlink ref="A2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L44" sqref="L44"/>
    </sheetView>
  </sheetViews>
  <sheetFormatPr defaultRowHeight="15" x14ac:dyDescent="0.25"/>
  <cols>
    <col min="1" max="1" width="3.42578125" customWidth="1"/>
    <col min="2" max="2" width="13.42578125" customWidth="1"/>
    <col min="3" max="3" width="10.85546875" customWidth="1"/>
    <col min="4" max="4" width="12.140625" customWidth="1"/>
    <col min="5" max="5" width="12.85546875" customWidth="1"/>
    <col min="6" max="6" width="9.85546875" customWidth="1"/>
    <col min="7" max="7" width="3.28515625" customWidth="1"/>
  </cols>
  <sheetData>
    <row r="1" spans="1:7" ht="27" customHeight="1" x14ac:dyDescent="0.25">
      <c r="A1" s="136" t="s">
        <v>64</v>
      </c>
      <c r="B1" s="136"/>
      <c r="C1" s="136"/>
      <c r="D1" s="136"/>
      <c r="E1" s="136"/>
      <c r="F1" s="136"/>
      <c r="G1" s="136"/>
    </row>
    <row r="2" spans="1:7" x14ac:dyDescent="0.25">
      <c r="A2" s="127" t="s">
        <v>23</v>
      </c>
      <c r="B2" s="127"/>
      <c r="C2" s="127"/>
      <c r="D2" s="127"/>
      <c r="E2" s="127"/>
      <c r="F2" s="127"/>
      <c r="G2" s="127"/>
    </row>
    <row r="3" spans="1:7" ht="5.25" customHeight="1" x14ac:dyDescent="0.25"/>
    <row r="4" spans="1:7" ht="20.25" customHeight="1" x14ac:dyDescent="0.25">
      <c r="A4" s="138" t="s">
        <v>94</v>
      </c>
      <c r="B4" s="138"/>
      <c r="C4" s="138"/>
      <c r="D4" s="138"/>
      <c r="E4" s="138"/>
      <c r="F4" s="138"/>
      <c r="G4" s="138"/>
    </row>
    <row r="5" spans="1:7" x14ac:dyDescent="0.25">
      <c r="B5" s="10" t="s">
        <v>9</v>
      </c>
      <c r="C5" s="27" t="s">
        <v>10</v>
      </c>
      <c r="D5" s="27" t="s">
        <v>11</v>
      </c>
      <c r="F5" s="23" t="s">
        <v>20</v>
      </c>
    </row>
    <row r="6" spans="1:7" x14ac:dyDescent="0.25">
      <c r="B6" s="8" t="s">
        <v>12</v>
      </c>
      <c r="C6" s="28">
        <v>10</v>
      </c>
      <c r="D6" s="28">
        <v>10</v>
      </c>
      <c r="F6" s="24">
        <f t="array" ref="F6:F9">C6:C9*D6:D9</f>
        <v>100</v>
      </c>
    </row>
    <row r="7" spans="1:7" x14ac:dyDescent="0.25">
      <c r="B7" s="8" t="s">
        <v>13</v>
      </c>
      <c r="C7" s="28">
        <v>10</v>
      </c>
      <c r="D7" s="28">
        <v>20</v>
      </c>
      <c r="F7" s="24">
        <v>200</v>
      </c>
    </row>
    <row r="8" spans="1:7" x14ac:dyDescent="0.25">
      <c r="B8" s="8" t="s">
        <v>14</v>
      </c>
      <c r="C8" s="28">
        <v>10</v>
      </c>
      <c r="D8" s="28">
        <v>30</v>
      </c>
      <c r="E8" s="26" t="s">
        <v>65</v>
      </c>
      <c r="F8" s="24">
        <v>300</v>
      </c>
    </row>
    <row r="9" spans="1:7" x14ac:dyDescent="0.25">
      <c r="B9" s="8" t="s">
        <v>15</v>
      </c>
      <c r="C9" s="28">
        <v>10</v>
      </c>
      <c r="D9" s="28">
        <v>40</v>
      </c>
      <c r="E9" s="26">
        <f>AVERAGE(F6:F9)</f>
        <v>250</v>
      </c>
      <c r="F9" s="24">
        <v>400</v>
      </c>
    </row>
    <row r="10" spans="1:7" ht="5.25" customHeight="1" x14ac:dyDescent="0.25"/>
    <row r="11" spans="1:7" ht="19.5" customHeight="1" x14ac:dyDescent="0.25">
      <c r="B11" s="155" t="s">
        <v>102</v>
      </c>
      <c r="C11" s="156"/>
      <c r="D11" s="35"/>
      <c r="F11" s="25"/>
    </row>
    <row r="12" spans="1:7" ht="8.25" customHeight="1" x14ac:dyDescent="0.25">
      <c r="F12" s="50"/>
    </row>
    <row r="13" spans="1:7" ht="4.5" customHeight="1" thickBot="1" x14ac:dyDescent="0.3">
      <c r="F13" s="50"/>
    </row>
    <row r="14" spans="1:7" ht="18" customHeight="1" thickBot="1" x14ac:dyDescent="0.3">
      <c r="B14" s="11" t="s">
        <v>66</v>
      </c>
      <c r="C14" s="12"/>
      <c r="D14" s="13">
        <f t="array" ref="D14">AVERAGE(C6:C9*D6:D9)</f>
        <v>250</v>
      </c>
      <c r="E14" s="1" t="s">
        <v>67</v>
      </c>
    </row>
    <row r="15" spans="1:7" ht="8.25" customHeight="1" x14ac:dyDescent="0.25"/>
    <row r="16" spans="1:7" ht="21.75" customHeight="1" x14ac:dyDescent="0.25"/>
    <row r="17" spans="1:8" ht="20.25" customHeight="1" x14ac:dyDescent="0.25">
      <c r="A17" s="138" t="s">
        <v>95</v>
      </c>
      <c r="B17" s="138"/>
      <c r="C17" s="138"/>
      <c r="D17" s="138"/>
      <c r="E17" s="138"/>
      <c r="F17" s="138"/>
      <c r="G17" s="138"/>
    </row>
    <row r="18" spans="1:8" ht="7.5" customHeight="1" x14ac:dyDescent="0.25"/>
    <row r="19" spans="1:8" x14ac:dyDescent="0.25">
      <c r="B19" s="19" t="s">
        <v>39</v>
      </c>
      <c r="C19" s="19" t="s">
        <v>40</v>
      </c>
      <c r="D19" s="19" t="s">
        <v>50</v>
      </c>
      <c r="E19" s="19" t="s">
        <v>48</v>
      </c>
      <c r="F19" s="19" t="s">
        <v>46</v>
      </c>
    </row>
    <row r="20" spans="1:8" x14ac:dyDescent="0.25">
      <c r="B20" s="8" t="s">
        <v>42</v>
      </c>
      <c r="C20" s="8" t="s">
        <v>41</v>
      </c>
      <c r="D20" s="8" t="b">
        <v>1</v>
      </c>
      <c r="E20" s="15">
        <v>10000</v>
      </c>
      <c r="F20" s="8">
        <v>30</v>
      </c>
      <c r="H20" s="16">
        <f>E20</f>
        <v>10000</v>
      </c>
    </row>
    <row r="21" spans="1:8" x14ac:dyDescent="0.25">
      <c r="B21" s="8" t="s">
        <v>43</v>
      </c>
      <c r="C21" s="8" t="s">
        <v>45</v>
      </c>
      <c r="D21" s="8" t="b">
        <v>1</v>
      </c>
      <c r="E21" s="15">
        <v>11000</v>
      </c>
      <c r="F21" s="8">
        <v>35</v>
      </c>
      <c r="H21" s="16"/>
    </row>
    <row r="22" spans="1:8" x14ac:dyDescent="0.25">
      <c r="B22" s="8" t="s">
        <v>44</v>
      </c>
      <c r="C22" s="8" t="s">
        <v>45</v>
      </c>
      <c r="D22" s="8" t="b">
        <v>0</v>
      </c>
      <c r="E22" s="15">
        <v>12000</v>
      </c>
      <c r="F22" s="8">
        <v>40</v>
      </c>
      <c r="H22" s="16"/>
    </row>
    <row r="23" spans="1:8" x14ac:dyDescent="0.25">
      <c r="B23" s="8" t="s">
        <v>47</v>
      </c>
      <c r="C23" s="8" t="s">
        <v>41</v>
      </c>
      <c r="D23" s="8" t="b">
        <v>0</v>
      </c>
      <c r="E23" s="15">
        <v>9000</v>
      </c>
      <c r="F23" s="8">
        <v>45</v>
      </c>
      <c r="H23" s="16">
        <f>E23</f>
        <v>9000</v>
      </c>
    </row>
    <row r="24" spans="1:8" x14ac:dyDescent="0.25">
      <c r="B24" s="8" t="s">
        <v>61</v>
      </c>
      <c r="C24" s="8" t="s">
        <v>41</v>
      </c>
      <c r="D24" s="8" t="b">
        <v>1</v>
      </c>
      <c r="E24" s="15">
        <v>2000</v>
      </c>
      <c r="F24" s="8">
        <v>55</v>
      </c>
      <c r="H24" s="16">
        <f>E24</f>
        <v>2000</v>
      </c>
    </row>
    <row r="25" spans="1:8" x14ac:dyDescent="0.25">
      <c r="B25" s="8" t="s">
        <v>62</v>
      </c>
      <c r="C25" s="8" t="s">
        <v>45</v>
      </c>
      <c r="D25" s="8" t="b">
        <v>0</v>
      </c>
      <c r="E25" s="15">
        <v>3000</v>
      </c>
      <c r="F25" s="8">
        <v>60</v>
      </c>
    </row>
    <row r="26" spans="1:8" x14ac:dyDescent="0.25">
      <c r="B26" s="8" t="s">
        <v>63</v>
      </c>
      <c r="C26" s="8" t="s">
        <v>41</v>
      </c>
      <c r="D26" s="8" t="b">
        <v>0</v>
      </c>
      <c r="E26" s="15">
        <v>1000</v>
      </c>
      <c r="F26" s="8">
        <v>65</v>
      </c>
      <c r="H26" s="16">
        <f>E26</f>
        <v>1000</v>
      </c>
    </row>
    <row r="27" spans="1:8" ht="8.25" customHeight="1" x14ac:dyDescent="0.25"/>
    <row r="28" spans="1:8" ht="18" customHeight="1" x14ac:dyDescent="0.25">
      <c r="B28" t="s">
        <v>103</v>
      </c>
      <c r="E28" s="35"/>
      <c r="H28" s="52">
        <f>AVERAGE(H20:H26)</f>
        <v>5500</v>
      </c>
    </row>
    <row r="29" spans="1:8" ht="18" customHeight="1" x14ac:dyDescent="0.25"/>
    <row r="30" spans="1:8" ht="8.25" customHeight="1" x14ac:dyDescent="0.25"/>
    <row r="31" spans="1:8" ht="8.25" customHeight="1" thickBot="1" x14ac:dyDescent="0.3"/>
    <row r="32" spans="1:8" ht="18.75" customHeight="1" x14ac:dyDescent="0.25">
      <c r="B32" s="157" t="s">
        <v>103</v>
      </c>
      <c r="C32" s="158"/>
      <c r="D32" s="158"/>
      <c r="E32" s="158"/>
      <c r="F32" s="49">
        <f t="array" ref="F32">AVERAGE(IF((C20:C26)="M",(E20:E26)))</f>
        <v>5500</v>
      </c>
    </row>
    <row r="33" spans="1:7" ht="18.75" customHeight="1" thickBot="1" x14ac:dyDescent="0.3">
      <c r="B33" s="159" t="s">
        <v>96</v>
      </c>
      <c r="C33" s="160"/>
      <c r="D33" s="160"/>
      <c r="E33" s="160"/>
      <c r="F33" s="161"/>
    </row>
    <row r="34" spans="1:7" x14ac:dyDescent="0.25">
      <c r="B34" s="162" t="s">
        <v>97</v>
      </c>
      <c r="C34" s="162"/>
      <c r="D34" s="162"/>
      <c r="E34" s="162"/>
      <c r="F34" s="48">
        <f t="array" ref="F34">AVERAGE(IF((C20:C26)="M",(E20:E26),0))</f>
        <v>3142.8571428571427</v>
      </c>
    </row>
    <row r="35" spans="1:7" x14ac:dyDescent="0.25">
      <c r="B35" s="163" t="s">
        <v>98</v>
      </c>
      <c r="C35" s="164"/>
      <c r="D35" s="164"/>
      <c r="E35" s="164"/>
      <c r="F35" s="164"/>
    </row>
    <row r="36" spans="1:7" ht="43.5" customHeight="1" x14ac:dyDescent="0.25">
      <c r="B36" s="154" t="s">
        <v>99</v>
      </c>
      <c r="C36" s="154"/>
      <c r="D36" s="154"/>
      <c r="E36" s="154"/>
      <c r="F36" s="154"/>
    </row>
    <row r="37" spans="1:7" ht="6" customHeight="1" x14ac:dyDescent="0.25"/>
    <row r="38" spans="1:7" x14ac:dyDescent="0.25">
      <c r="A38" s="128" t="s">
        <v>36</v>
      </c>
      <c r="B38" s="128"/>
      <c r="C38" s="128"/>
      <c r="D38" s="128"/>
      <c r="E38" s="128"/>
      <c r="F38" s="128"/>
      <c r="G38" s="128"/>
    </row>
  </sheetData>
  <mergeCells count="11">
    <mergeCell ref="B36:F36"/>
    <mergeCell ref="A4:G4"/>
    <mergeCell ref="A1:G1"/>
    <mergeCell ref="A2:G2"/>
    <mergeCell ref="A38:G38"/>
    <mergeCell ref="B11:C11"/>
    <mergeCell ref="A17:G17"/>
    <mergeCell ref="B32:E32"/>
    <mergeCell ref="B33:F33"/>
    <mergeCell ref="B34:E34"/>
    <mergeCell ref="B35:F35"/>
  </mergeCells>
  <hyperlinks>
    <hyperlink ref="A2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Zápis matic</vt:lpstr>
      <vt:lpstr>Základy výpočet řádek  + - ÷</vt:lpstr>
      <vt:lpstr>Pokročilé výpočty řádek</vt:lpstr>
      <vt:lpstr>Základy SUMA - výpočet</vt:lpstr>
      <vt:lpstr>SUMA podminka - bez výpočtu</vt:lpstr>
      <vt:lpstr>PRŮMĚR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2016-01-21T09:58:18Z</dcterms:created>
  <dcterms:modified xsi:type="dcterms:W3CDTF">2017-09-29T12:23:49Z</dcterms:modified>
</cp:coreProperties>
</file>