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35" windowWidth="27795" windowHeight="13110"/>
  </bookViews>
  <sheets>
    <sheet name="Hodnocení" sheetId="1" r:id="rId1"/>
    <sheet name="Stupnice" sheetId="2" state="hidden" r:id="rId2"/>
  </sheets>
  <definedNames>
    <definedName name="_xlnm._FilterDatabase" localSheetId="1" hidden="1">Stupnice!$E$1:$N$1</definedName>
  </definedNames>
  <calcPr calcId="145621"/>
</workbook>
</file>

<file path=xl/calcChain.xml><?xml version="1.0" encoding="utf-8"?>
<calcChain xmlns="http://schemas.openxmlformats.org/spreadsheetml/2006/main">
  <c r="G5" i="1" l="1"/>
  <c r="G6" i="1"/>
  <c r="G4" i="1"/>
  <c r="F8" i="1"/>
  <c r="D6" i="1"/>
  <c r="D5" i="1"/>
  <c r="D4" i="1"/>
  <c r="I8" i="1"/>
  <c r="G12" i="2"/>
  <c r="H12" i="2" s="1"/>
  <c r="G11" i="2"/>
  <c r="H11" i="2" s="1"/>
  <c r="G10" i="2"/>
  <c r="H10" i="2" s="1"/>
  <c r="H13" i="2" l="1"/>
  <c r="C8" i="1"/>
  <c r="F10" i="1" s="1"/>
</calcChain>
</file>

<file path=xl/sharedStrings.xml><?xml version="1.0" encoding="utf-8"?>
<sst xmlns="http://schemas.openxmlformats.org/spreadsheetml/2006/main" count="63" uniqueCount="31">
  <si>
    <t>1. část - semináře</t>
  </si>
  <si>
    <t xml:space="preserve">2. část - seminární práce </t>
  </si>
  <si>
    <t>2.průběžný test</t>
  </si>
  <si>
    <t>Body za aktivitu</t>
  </si>
  <si>
    <t>Zpracování práce</t>
  </si>
  <si>
    <t>Prezentace práce</t>
  </si>
  <si>
    <t>Písemná část</t>
  </si>
  <si>
    <t>Ústní část</t>
  </si>
  <si>
    <t>Včasnost</t>
  </si>
  <si>
    <t>Hodnocení</t>
  </si>
  <si>
    <t>Výsledná známka</t>
  </si>
  <si>
    <t>Výpočet v tabulce není závazný, výslednou známku určí zkoušející.</t>
  </si>
  <si>
    <t>A</t>
  </si>
  <si>
    <t>B</t>
  </si>
  <si>
    <t>C</t>
  </si>
  <si>
    <t>D</t>
  </si>
  <si>
    <t>E</t>
  </si>
  <si>
    <t>F</t>
  </si>
  <si>
    <t>Celkové</t>
  </si>
  <si>
    <t>Seminární práce</t>
  </si>
  <si>
    <t>Seminář</t>
  </si>
  <si>
    <t>A = 50-37,5 bodu</t>
  </si>
  <si>
    <t>B = 37-34,5 bodu</t>
  </si>
  <si>
    <t>C = 34-31,5 bodu</t>
  </si>
  <si>
    <t>D = 31-28,5 bodu</t>
  </si>
  <si>
    <t>E = 28-25,5 bodu</t>
  </si>
  <si>
    <t>Zkouška</t>
  </si>
  <si>
    <t>1. průběžný test</t>
  </si>
  <si>
    <t>3.část - zkouška</t>
  </si>
  <si>
    <t>Vyplňují se pouze žlutá pole získanými body.</t>
  </si>
  <si>
    <t>Vypočítaná známka slouží jako orientační vodítko pro vyučujícího i studenty, oficiální výpočet proveďte vypočtem dle sylabu předmětu.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</si>
</sst>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4" borderId="0" xfId="0" applyFont="1" applyFill="1"/>
    <xf numFmtId="0" fontId="1" fillId="0" borderId="0" xfId="0" applyFont="1"/>
    <xf numFmtId="164" fontId="0" fillId="0" borderId="0" xfId="0" applyNumberFormat="1"/>
    <xf numFmtId="164" fontId="0" fillId="0" borderId="7" xfId="0" applyNumberFormat="1" applyBorder="1"/>
    <xf numFmtId="0" fontId="0" fillId="3" borderId="1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1" fillId="4" borderId="0" xfId="0" applyFont="1" applyFill="1" applyProtection="1"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0" fontId="1" fillId="3" borderId="2" xfId="0" applyFont="1" applyFill="1" applyBorder="1" applyAlignment="1" applyProtection="1">
      <alignment horizontal="center"/>
      <protection hidden="1"/>
    </xf>
    <xf numFmtId="0" fontId="1" fillId="3" borderId="3" xfId="0" applyFont="1" applyFill="1" applyBorder="1" applyProtection="1"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1" fillId="3" borderId="4" xfId="0" applyFont="1" applyFill="1" applyBorder="1" applyProtection="1">
      <protection hidden="1"/>
    </xf>
    <xf numFmtId="0" fontId="1" fillId="3" borderId="4" xfId="0" applyFont="1" applyFill="1" applyBorder="1" applyAlignment="1" applyProtection="1">
      <alignment horizontal="center" vertical="center"/>
      <protection hidden="1"/>
    </xf>
    <xf numFmtId="1" fontId="1" fillId="3" borderId="4" xfId="0" applyNumberFormat="1" applyFont="1" applyFill="1" applyBorder="1" applyAlignment="1" applyProtection="1">
      <alignment horizontal="center" vertical="center"/>
      <protection hidden="1"/>
    </xf>
    <xf numFmtId="0" fontId="2" fillId="3" borderId="6" xfId="0" applyFont="1" applyFill="1" applyBorder="1" applyAlignment="1" applyProtection="1">
      <alignment horizontal="center"/>
      <protection hidden="1"/>
    </xf>
    <xf numFmtId="0" fontId="2" fillId="4" borderId="0" xfId="0" applyFont="1" applyFill="1" applyProtection="1">
      <protection hidden="1"/>
    </xf>
    <xf numFmtId="0" fontId="2" fillId="3" borderId="6" xfId="0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4" borderId="0" xfId="0" applyFont="1" applyFill="1" applyAlignment="1" applyProtection="1">
      <alignment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Protection="1">
      <protection hidden="1"/>
    </xf>
    <xf numFmtId="0" fontId="3" fillId="3" borderId="5" xfId="0" applyFont="1" applyFill="1" applyBorder="1" applyProtection="1"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164" fontId="0" fillId="0" borderId="0" xfId="0" applyNumberForma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O30"/>
  <sheetViews>
    <sheetView tabSelected="1" workbookViewId="0">
      <selection activeCell="J11" sqref="J11"/>
    </sheetView>
  </sheetViews>
  <sheetFormatPr defaultColWidth="0" defaultRowHeight="15" zeroHeight="1" x14ac:dyDescent="0.25"/>
  <cols>
    <col min="1" max="1" width="6.5703125" style="9" customWidth="1"/>
    <col min="2" max="2" width="17.85546875" style="27" customWidth="1"/>
    <col min="3" max="3" width="17.140625" style="27" customWidth="1"/>
    <col min="4" max="4" width="9.140625" style="9" customWidth="1"/>
    <col min="5" max="5" width="16" style="27" customWidth="1"/>
    <col min="6" max="6" width="23.140625" style="27" customWidth="1"/>
    <col min="7" max="7" width="7.5703125" style="9" customWidth="1"/>
    <col min="8" max="8" width="13.140625" style="27" customWidth="1"/>
    <col min="9" max="9" width="19.42578125" style="27" customWidth="1"/>
    <col min="10" max="11" width="9.140625" style="9" customWidth="1"/>
    <col min="12" max="12" width="24.85546875" style="9" hidden="1" customWidth="1"/>
    <col min="13" max="14" width="9.140625" style="9" hidden="1" customWidth="1"/>
    <col min="15" max="15" width="0" style="1" hidden="1" customWidth="1"/>
    <col min="16" max="16384" width="9.140625" style="2" hidden="1"/>
  </cols>
  <sheetData>
    <row r="1" spans="1:14" s="1" customForma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" customFormat="1" ht="15.75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25">
      <c r="B3" s="10" t="s">
        <v>0</v>
      </c>
      <c r="C3" s="11"/>
      <c r="D3" s="22"/>
      <c r="E3" s="10" t="s">
        <v>1</v>
      </c>
      <c r="F3" s="11"/>
      <c r="H3" s="12" t="s">
        <v>28</v>
      </c>
      <c r="I3" s="13"/>
    </row>
    <row r="4" spans="1:14" x14ac:dyDescent="0.25">
      <c r="B4" s="14" t="s">
        <v>27</v>
      </c>
      <c r="C4" s="15">
        <v>20</v>
      </c>
      <c r="D4" s="22" t="str">
        <f>IF(C4&gt;20,"!!!","")</f>
        <v/>
      </c>
      <c r="E4" s="14" t="s">
        <v>4</v>
      </c>
      <c r="F4" s="15">
        <v>5</v>
      </c>
      <c r="G4" s="22" t="str">
        <f>IF(F4&gt;5,"!!!","")</f>
        <v/>
      </c>
      <c r="H4" s="14" t="s">
        <v>6</v>
      </c>
      <c r="I4" s="16" t="s">
        <v>12</v>
      </c>
    </row>
    <row r="5" spans="1:14" x14ac:dyDescent="0.25">
      <c r="B5" s="14" t="s">
        <v>2</v>
      </c>
      <c r="C5" s="15">
        <v>20</v>
      </c>
      <c r="D5" s="22" t="str">
        <f>IF(C5&gt;20,"!!!","")</f>
        <v/>
      </c>
      <c r="E5" s="14" t="s">
        <v>5</v>
      </c>
      <c r="F5" s="15">
        <v>5</v>
      </c>
      <c r="G5" s="22" t="str">
        <f t="shared" ref="G5:G6" si="0">IF(F5&gt;5,"!!!","")</f>
        <v/>
      </c>
      <c r="H5" s="14" t="s">
        <v>7</v>
      </c>
      <c r="I5" s="16" t="s">
        <v>12</v>
      </c>
    </row>
    <row r="6" spans="1:14" x14ac:dyDescent="0.25">
      <c r="B6" s="14" t="s">
        <v>3</v>
      </c>
      <c r="C6" s="15">
        <v>10</v>
      </c>
      <c r="D6" s="22" t="str">
        <f>IF(C6&gt;10,"!!!","")</f>
        <v/>
      </c>
      <c r="E6" s="14" t="s">
        <v>8</v>
      </c>
      <c r="F6" s="17">
        <v>0</v>
      </c>
      <c r="G6" s="22" t="str">
        <f t="shared" si="0"/>
        <v/>
      </c>
      <c r="H6" s="14"/>
      <c r="I6" s="18"/>
    </row>
    <row r="7" spans="1:14" x14ac:dyDescent="0.25">
      <c r="B7" s="14"/>
      <c r="C7" s="19"/>
      <c r="D7" s="22"/>
      <c r="E7" s="14"/>
      <c r="F7" s="20"/>
      <c r="H7" s="14"/>
      <c r="I7" s="18"/>
    </row>
    <row r="8" spans="1:14" ht="15.75" thickBot="1" x14ac:dyDescent="0.3">
      <c r="B8" s="28" t="s">
        <v>9</v>
      </c>
      <c r="C8" s="21" t="str">
        <f>VLOOKUP(SUM(C4:C6),Stupnice!H1:I7,2,1)</f>
        <v>A</v>
      </c>
      <c r="D8" s="22"/>
      <c r="E8" s="28" t="s">
        <v>9</v>
      </c>
      <c r="F8" s="23" t="str">
        <f>IF(F4="0","F",IF(F5="0","F",VLOOKUP(SUM(F4:F6),Stupnice!E1:F7,2,1)))</f>
        <v>A</v>
      </c>
      <c r="G8" s="22"/>
      <c r="H8" s="28" t="s">
        <v>9</v>
      </c>
      <c r="I8" s="21" t="str">
        <f>IF(I4="","Nezadáno hodnocení",IF(I5="","Nezadáno hodnocení",VLOOKUP((VLOOKUP(I4,Stupnice!$B$2:$C$7,2,0)+VLOOKUP(I5,Stupnice!$B$2:$C$7,2,0))/2,Stupnice!$B$9:$C$14,2,1)))</f>
        <v>A</v>
      </c>
    </row>
    <row r="9" spans="1:14" s="1" customForma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s="1" customFormat="1" ht="30" customHeight="1" x14ac:dyDescent="0.25">
      <c r="A10" s="9"/>
      <c r="B10" s="9"/>
      <c r="C10" s="9"/>
      <c r="D10" s="9"/>
      <c r="E10" s="24" t="s">
        <v>10</v>
      </c>
      <c r="F10" s="29" t="str">
        <f>IF(I8="Nezadáno hodnocení","Chybí hodnocení zkoušky",IF(C8="F","F",IF(F8="F","F",IF(I8="F","F",VLOOKUP((VLOOKUP(C8,Stupnice!B2:C7,2,0)+VLOOKUP(Hodnocení!F8,Stupnice!$B$2:$C$7,2,0)+VLOOKUP(Hodnocení!I8,Stupnice!$B$2:$C$7,2,0))/3,Stupnice!$B$9:$C$14,2,1)))))</f>
        <v>A</v>
      </c>
      <c r="G10" s="9"/>
      <c r="H10" s="9"/>
      <c r="I10" s="9"/>
      <c r="J10" s="9"/>
      <c r="K10" s="9"/>
      <c r="L10" s="9"/>
      <c r="M10" s="9"/>
      <c r="N10" s="9"/>
    </row>
    <row r="11" spans="1:14" s="1" customFormat="1" x14ac:dyDescent="0.25">
      <c r="A11" s="9"/>
      <c r="B11" s="25"/>
      <c r="C11" s="9"/>
      <c r="D11" s="9"/>
      <c r="E11" s="26"/>
      <c r="F11" s="30"/>
      <c r="G11" s="9"/>
      <c r="H11" s="9"/>
      <c r="I11" s="9"/>
      <c r="J11" s="9"/>
      <c r="K11" s="9"/>
      <c r="L11" s="9"/>
      <c r="M11" s="9"/>
      <c r="N11" s="9"/>
    </row>
    <row r="12" spans="1:14" s="1" customFormat="1" x14ac:dyDescent="0.25">
      <c r="A12" s="9"/>
      <c r="B12" s="9" t="s">
        <v>29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s="1" customFormat="1" x14ac:dyDescent="0.25">
      <c r="A13" s="9"/>
      <c r="B13" s="9" t="s">
        <v>30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s="1" customFormat="1" x14ac:dyDescent="0.25">
      <c r="A14" s="9"/>
      <c r="B14" s="9" t="s">
        <v>11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s="1" customFormat="1" hidden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s="1" customFormat="1" hidden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s="1" customFormat="1" hidden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s="1" customFormat="1" hidden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s="1" customFormat="1" hidden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s="1" customFormat="1" hidden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s="1" customFormat="1" hidden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s="1" customFormat="1" hidden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s="1" customFormat="1" hidden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s="1" customFormat="1" hidden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s="1" customFormat="1" hidden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s="1" customFormat="1" hidden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s="1" customFormat="1" hidden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s="1" customFormat="1" hidden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s="1" customFormat="1" hidden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s="1" customFormat="1" hidden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</sheetData>
  <mergeCells count="5">
    <mergeCell ref="H3:I3"/>
    <mergeCell ref="E10:E11"/>
    <mergeCell ref="F10:F11"/>
    <mergeCell ref="B3:C3"/>
    <mergeCell ref="E3:F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B1:N14"/>
  <sheetViews>
    <sheetView workbookViewId="0">
      <selection activeCell="H17" sqref="H17"/>
    </sheetView>
  </sheetViews>
  <sheetFormatPr defaultRowHeight="15" x14ac:dyDescent="0.25"/>
  <cols>
    <col min="2" max="7" width="9.140625" style="3"/>
    <col min="8" max="8" width="18.5703125" style="3" bestFit="1" customWidth="1"/>
    <col min="9" max="12" width="9.140625" style="3"/>
    <col min="13" max="13" width="18.5703125" style="3" bestFit="1" customWidth="1"/>
    <col min="14" max="14" width="9.140625" style="3"/>
  </cols>
  <sheetData>
    <row r="1" spans="2:14" x14ac:dyDescent="0.25">
      <c r="B1" s="3" t="s">
        <v>18</v>
      </c>
      <c r="E1" s="3" t="s">
        <v>19</v>
      </c>
      <c r="H1" s="3" t="s">
        <v>20</v>
      </c>
      <c r="N1" s="3" t="s">
        <v>26</v>
      </c>
    </row>
    <row r="2" spans="2:14" x14ac:dyDescent="0.25">
      <c r="B2" s="4" t="s">
        <v>12</v>
      </c>
      <c r="C2" s="4">
        <v>1</v>
      </c>
      <c r="E2" s="4">
        <v>0</v>
      </c>
      <c r="F2" s="4" t="s">
        <v>17</v>
      </c>
      <c r="H2" s="4">
        <v>0</v>
      </c>
      <c r="I2" s="4" t="s">
        <v>17</v>
      </c>
      <c r="N2" s="4" t="s">
        <v>17</v>
      </c>
    </row>
    <row r="3" spans="2:14" x14ac:dyDescent="0.25">
      <c r="B3" s="4" t="s">
        <v>13</v>
      </c>
      <c r="C3" s="4">
        <v>1.5</v>
      </c>
      <c r="E3" s="4">
        <v>6</v>
      </c>
      <c r="F3" s="4" t="s">
        <v>16</v>
      </c>
      <c r="H3" s="4">
        <v>25.5</v>
      </c>
      <c r="I3" s="4" t="s">
        <v>16</v>
      </c>
      <c r="L3" s="3" t="s">
        <v>25</v>
      </c>
      <c r="N3" s="4" t="s">
        <v>16</v>
      </c>
    </row>
    <row r="4" spans="2:14" x14ac:dyDescent="0.25">
      <c r="B4" s="4" t="s">
        <v>14</v>
      </c>
      <c r="C4" s="4">
        <v>2</v>
      </c>
      <c r="E4" s="4">
        <v>7</v>
      </c>
      <c r="F4" s="4" t="s">
        <v>15</v>
      </c>
      <c r="H4" s="4">
        <v>28.5</v>
      </c>
      <c r="I4" s="4" t="s">
        <v>15</v>
      </c>
      <c r="L4" s="3" t="s">
        <v>24</v>
      </c>
      <c r="N4" s="4" t="s">
        <v>15</v>
      </c>
    </row>
    <row r="5" spans="2:14" x14ac:dyDescent="0.25">
      <c r="B5" s="4" t="s">
        <v>15</v>
      </c>
      <c r="C5" s="4">
        <v>2.5</v>
      </c>
      <c r="E5" s="4">
        <v>8</v>
      </c>
      <c r="F5" s="4" t="s">
        <v>14</v>
      </c>
      <c r="H5" s="4">
        <v>31.5</v>
      </c>
      <c r="I5" s="4" t="s">
        <v>14</v>
      </c>
      <c r="L5" s="3" t="s">
        <v>23</v>
      </c>
      <c r="N5" s="4" t="s">
        <v>14</v>
      </c>
    </row>
    <row r="6" spans="2:14" x14ac:dyDescent="0.25">
      <c r="B6" s="4" t="s">
        <v>16</v>
      </c>
      <c r="C6" s="4">
        <v>3</v>
      </c>
      <c r="E6" s="4">
        <v>9</v>
      </c>
      <c r="F6" s="4" t="s">
        <v>13</v>
      </c>
      <c r="H6" s="4">
        <v>34.5</v>
      </c>
      <c r="I6" s="4" t="s">
        <v>13</v>
      </c>
      <c r="L6" s="3" t="s">
        <v>22</v>
      </c>
      <c r="N6" s="4" t="s">
        <v>13</v>
      </c>
    </row>
    <row r="7" spans="2:14" x14ac:dyDescent="0.25">
      <c r="B7" s="4" t="s">
        <v>17</v>
      </c>
      <c r="C7" s="4">
        <v>4</v>
      </c>
      <c r="E7" s="4">
        <v>10</v>
      </c>
      <c r="F7" s="4" t="s">
        <v>12</v>
      </c>
      <c r="H7" s="4">
        <v>37.5</v>
      </c>
      <c r="I7" s="4" t="s">
        <v>12</v>
      </c>
      <c r="L7" s="3" t="s">
        <v>21</v>
      </c>
      <c r="N7" s="4" t="s">
        <v>12</v>
      </c>
    </row>
    <row r="9" spans="2:14" ht="15.75" thickBot="1" x14ac:dyDescent="0.3">
      <c r="B9" s="3">
        <v>1</v>
      </c>
      <c r="C9" s="4" t="s">
        <v>12</v>
      </c>
      <c r="D9" s="3">
        <v>1</v>
      </c>
    </row>
    <row r="10" spans="2:14" ht="15.75" thickBot="1" x14ac:dyDescent="0.3">
      <c r="B10" s="4">
        <v>1.5</v>
      </c>
      <c r="C10" s="4" t="s">
        <v>13</v>
      </c>
      <c r="D10" s="3">
        <v>1.5</v>
      </c>
      <c r="E10" s="5" t="s">
        <v>0</v>
      </c>
      <c r="F10" s="6"/>
      <c r="G10" s="3" t="str">
        <f>VLOOKUP(SUM(Hodnocení!C4:C6),Stupnice!H1:I7,2,1)</f>
        <v>A</v>
      </c>
      <c r="H10" s="3">
        <f>VLOOKUP(G10,$C$9:$D$14,2,0)</f>
        <v>1</v>
      </c>
    </row>
    <row r="11" spans="2:14" ht="15.75" thickBot="1" x14ac:dyDescent="0.3">
      <c r="B11" s="4">
        <v>2</v>
      </c>
      <c r="C11" s="4" t="s">
        <v>14</v>
      </c>
      <c r="D11" s="3">
        <v>2</v>
      </c>
      <c r="E11" s="5" t="s">
        <v>1</v>
      </c>
      <c r="F11" s="6"/>
      <c r="G11" s="3" t="str">
        <f>VLOOKUP(SUM(Hodnocení!F4:F6),Stupnice!E1:F7,2,1)</f>
        <v>A</v>
      </c>
      <c r="H11" s="3">
        <f t="shared" ref="H11:H12" si="0">VLOOKUP(G11,$C$9:$D$14,2,0)</f>
        <v>1</v>
      </c>
    </row>
    <row r="12" spans="2:14" x14ac:dyDescent="0.25">
      <c r="B12" s="4">
        <v>2.5</v>
      </c>
      <c r="C12" s="4" t="s">
        <v>15</v>
      </c>
      <c r="D12" s="3">
        <v>2.5</v>
      </c>
      <c r="E12" s="7" t="s">
        <v>28</v>
      </c>
      <c r="F12" s="8"/>
      <c r="G12" s="3" t="str">
        <f>VLOOKUP((VLOOKUP(Hodnocení!I4,Stupnice!$B$2:$C$7,2,0)+VLOOKUP(Hodnocení!I5,Stupnice!$B$2:$C$7,2,0))/2,Stupnice!$B$9:$C$14,2,1)</f>
        <v>A</v>
      </c>
      <c r="H12" s="3">
        <f t="shared" si="0"/>
        <v>1</v>
      </c>
    </row>
    <row r="13" spans="2:14" x14ac:dyDescent="0.25">
      <c r="B13" s="4">
        <v>3</v>
      </c>
      <c r="C13" s="4" t="s">
        <v>16</v>
      </c>
      <c r="D13" s="3">
        <v>3</v>
      </c>
      <c r="E13" s="3" t="s">
        <v>10</v>
      </c>
      <c r="H13" s="31" t="str">
        <f>VLOOKUP(SUM(H10:H12)/3,$B$9:$C$14,2,1)</f>
        <v>A</v>
      </c>
    </row>
    <row r="14" spans="2:14" x14ac:dyDescent="0.25">
      <c r="B14" s="4">
        <v>4</v>
      </c>
      <c r="C14" s="4" t="s">
        <v>17</v>
      </c>
      <c r="D14" s="3">
        <v>4</v>
      </c>
    </row>
  </sheetData>
  <mergeCells count="3">
    <mergeCell ref="E10:F10"/>
    <mergeCell ref="E11:F11"/>
    <mergeCell ref="E12:F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Hodnocení</vt:lpstr>
      <vt:lpstr>Stupnice</vt:lpstr>
    </vt:vector>
  </TitlesOfParts>
  <Company>Ekonomicko-správní fakulta Masarykovy univerzity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Štěrba Martin</dc:creator>
  <cp:lastModifiedBy>Štěrba Martin</cp:lastModifiedBy>
  <dcterms:created xsi:type="dcterms:W3CDTF">2017-09-17T07:11:35Z</dcterms:created>
  <dcterms:modified xsi:type="dcterms:W3CDTF">2017-09-18T15:27:07Z</dcterms:modified>
</cp:coreProperties>
</file>