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4" i="1"/>
  <c r="E30" i="1"/>
  <c r="E31" i="1" s="1"/>
  <c r="F30" i="1"/>
  <c r="F31" i="1" s="1"/>
  <c r="G30" i="1"/>
  <c r="G31" i="1" s="1"/>
  <c r="H30" i="1"/>
  <c r="D30" i="1"/>
  <c r="D31" i="1" s="1"/>
  <c r="H29" i="1"/>
  <c r="E22" i="1"/>
  <c r="E23" i="1" s="1"/>
  <c r="F22" i="1"/>
  <c r="G22" i="1"/>
  <c r="H22" i="1"/>
  <c r="D22" i="1"/>
  <c r="D23" i="1" s="1"/>
  <c r="H21" i="1"/>
  <c r="F23" i="1"/>
  <c r="H7" i="1"/>
  <c r="G23" i="1"/>
  <c r="H8" i="1"/>
  <c r="H9" i="1" s="1"/>
  <c r="D11" i="1" s="1"/>
  <c r="E9" i="1"/>
  <c r="F9" i="1"/>
  <c r="G9" i="1"/>
  <c r="D9" i="1"/>
  <c r="E8" i="1"/>
  <c r="F8" i="1"/>
  <c r="G8" i="1"/>
  <c r="D8" i="1"/>
  <c r="D32" i="1" l="1"/>
  <c r="H31" i="1"/>
  <c r="D10" i="1"/>
  <c r="D24" i="1"/>
  <c r="H23" i="1"/>
  <c r="D12" i="1" l="1"/>
  <c r="D13" i="1" s="1"/>
  <c r="D14" i="1" s="1"/>
  <c r="E18" i="1" s="1"/>
  <c r="E17" i="1" l="1"/>
</calcChain>
</file>

<file path=xl/sharedStrings.xml><?xml version="1.0" encoding="utf-8"?>
<sst xmlns="http://schemas.openxmlformats.org/spreadsheetml/2006/main" count="35" uniqueCount="24">
  <si>
    <t>Nominal</t>
  </si>
  <si>
    <t>ytm</t>
  </si>
  <si>
    <t>cupoun</t>
  </si>
  <si>
    <t>T</t>
  </si>
  <si>
    <t>5 years</t>
  </si>
  <si>
    <t>years</t>
  </si>
  <si>
    <t>CF</t>
  </si>
  <si>
    <t>DCF</t>
  </si>
  <si>
    <t>n*DCF</t>
  </si>
  <si>
    <t>P</t>
  </si>
  <si>
    <t>nP</t>
  </si>
  <si>
    <t>Mac.Duration</t>
  </si>
  <si>
    <t>Mod.Duration</t>
  </si>
  <si>
    <t>%</t>
  </si>
  <si>
    <t>$</t>
  </si>
  <si>
    <t>DollarDuration</t>
  </si>
  <si>
    <t>delta ytm</t>
  </si>
  <si>
    <t>a) + 1 %</t>
  </si>
  <si>
    <t>b) - 1 %</t>
  </si>
  <si>
    <t>Approximation</t>
  </si>
  <si>
    <t xml:space="preserve"> plus 1%</t>
  </si>
  <si>
    <t xml:space="preserve"> minus  1%</t>
  </si>
  <si>
    <t>T=100years\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</si>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</sst>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tabSelected="1" workbookViewId="0">
      <selection activeCell="K6" sqref="K6"/>
    </sheetView>
  </sheetViews>
  <sheetFormatPr defaultRowHeight="15" x14ac:dyDescent="0.25"/>
  <cols>
    <col min="8" max="8" width="11.85546875" bestFit="1" customWidth="1"/>
    <col min="11" max="11" width="11.7109375" bestFit="1" customWidth="1"/>
  </cols>
  <sheetData>
    <row r="2" spans="1:11" x14ac:dyDescent="0.25">
      <c r="A2" t="s">
        <v>0</v>
      </c>
      <c r="B2">
        <v>10000</v>
      </c>
      <c r="J2" t="s">
        <v>22</v>
      </c>
    </row>
    <row r="3" spans="1:11" x14ac:dyDescent="0.25">
      <c r="A3" t="s">
        <v>1</v>
      </c>
      <c r="B3">
        <v>0.08</v>
      </c>
      <c r="C3">
        <v>0.09</v>
      </c>
      <c r="D3">
        <v>7.0000000000000007E-2</v>
      </c>
    </row>
    <row r="4" spans="1:11" x14ac:dyDescent="0.25">
      <c r="A4" t="s">
        <v>2</v>
      </c>
      <c r="B4">
        <v>0.1</v>
      </c>
      <c r="J4" t="s">
        <v>23</v>
      </c>
      <c r="K4">
        <f>1000*(1-(1+B3)^-100)/B3+10000/(1+B3)^100</f>
        <v>12498.863513032247</v>
      </c>
    </row>
    <row r="5" spans="1:11" x14ac:dyDescent="0.25">
      <c r="A5" t="s">
        <v>3</v>
      </c>
      <c r="B5" t="s">
        <v>4</v>
      </c>
    </row>
    <row r="6" spans="1:11" x14ac:dyDescent="0.25">
      <c r="C6" t="s">
        <v>5</v>
      </c>
      <c r="D6">
        <v>1</v>
      </c>
      <c r="E6">
        <v>2</v>
      </c>
      <c r="F6">
        <v>3</v>
      </c>
      <c r="G6">
        <v>4</v>
      </c>
      <c r="H6">
        <v>5</v>
      </c>
      <c r="K6">
        <f>10000/(1+B3)^100</f>
        <v>4.5459478710122729</v>
      </c>
    </row>
    <row r="7" spans="1:11" x14ac:dyDescent="0.25">
      <c r="C7" t="s">
        <v>6</v>
      </c>
      <c r="D7">
        <v>1000</v>
      </c>
      <c r="E7">
        <v>1000</v>
      </c>
      <c r="F7">
        <v>1000</v>
      </c>
      <c r="G7">
        <v>1000</v>
      </c>
      <c r="H7">
        <f>1000+10000</f>
        <v>11000</v>
      </c>
    </row>
    <row r="8" spans="1:11" x14ac:dyDescent="0.25">
      <c r="C8" t="s">
        <v>7</v>
      </c>
      <c r="D8">
        <f>D7/(1+$B$3)^ D6</f>
        <v>925.92592592592587</v>
      </c>
      <c r="E8">
        <f t="shared" ref="E8:H8" si="0">E7/(1+$B$3)^ E6</f>
        <v>857.33882030178324</v>
      </c>
      <c r="F8">
        <f t="shared" si="0"/>
        <v>793.83224102016959</v>
      </c>
      <c r="G8">
        <f t="shared" si="0"/>
        <v>735.02985279645327</v>
      </c>
      <c r="H8">
        <f t="shared" si="0"/>
        <v>7486.4151673712831</v>
      </c>
    </row>
    <row r="9" spans="1:11" x14ac:dyDescent="0.25">
      <c r="C9" t="s">
        <v>8</v>
      </c>
      <c r="D9">
        <f>D6*D8</f>
        <v>925.92592592592587</v>
      </c>
      <c r="E9">
        <f t="shared" ref="E9:H9" si="1">E6*E8</f>
        <v>1714.6776406035665</v>
      </c>
      <c r="F9">
        <f t="shared" si="1"/>
        <v>2381.4967230605089</v>
      </c>
      <c r="G9">
        <f t="shared" si="1"/>
        <v>2940.1194111858131</v>
      </c>
      <c r="H9">
        <f t="shared" si="1"/>
        <v>37432.075836856413</v>
      </c>
    </row>
    <row r="10" spans="1:11" x14ac:dyDescent="0.25">
      <c r="C10" t="s">
        <v>9</v>
      </c>
      <c r="D10">
        <f>SUM(D8:H8)</f>
        <v>10798.542007415615</v>
      </c>
    </row>
    <row r="11" spans="1:11" x14ac:dyDescent="0.25">
      <c r="C11" t="s">
        <v>10</v>
      </c>
      <c r="D11">
        <f>SUM(D9:H9)</f>
        <v>45394.295537632228</v>
      </c>
    </row>
    <row r="12" spans="1:11" x14ac:dyDescent="0.25">
      <c r="C12" t="s">
        <v>11</v>
      </c>
      <c r="D12">
        <f>D11/D10</f>
        <v>4.2037430151643518</v>
      </c>
      <c r="E12" t="s">
        <v>5</v>
      </c>
    </row>
    <row r="13" spans="1:11" x14ac:dyDescent="0.25">
      <c r="C13" t="s">
        <v>12</v>
      </c>
      <c r="D13">
        <f>D12/(1+B3)</f>
        <v>3.8923546436706959</v>
      </c>
      <c r="E13" t="s">
        <v>13</v>
      </c>
    </row>
    <row r="14" spans="1:11" x14ac:dyDescent="0.25">
      <c r="C14" t="s">
        <v>15</v>
      </c>
      <c r="D14">
        <f>D13/100*D10</f>
        <v>420.31755127437248</v>
      </c>
      <c r="E14" t="s">
        <v>14</v>
      </c>
    </row>
    <row r="16" spans="1:11" x14ac:dyDescent="0.25">
      <c r="A16" t="s">
        <v>16</v>
      </c>
      <c r="E16" t="s">
        <v>19</v>
      </c>
    </row>
    <row r="17" spans="1:8" x14ac:dyDescent="0.25">
      <c r="A17" t="s">
        <v>17</v>
      </c>
      <c r="E17" s="1">
        <f>D10-D14</f>
        <v>10378.224456141243</v>
      </c>
    </row>
    <row r="18" spans="1:8" x14ac:dyDescent="0.25">
      <c r="A18" t="s">
        <v>18</v>
      </c>
      <c r="E18" s="2">
        <f>D10+D14</f>
        <v>11218.859558689988</v>
      </c>
    </row>
    <row r="20" spans="1:8" x14ac:dyDescent="0.25">
      <c r="C20" t="s">
        <v>5</v>
      </c>
      <c r="D20">
        <v>1</v>
      </c>
      <c r="E20">
        <v>2</v>
      </c>
      <c r="F20">
        <v>3</v>
      </c>
      <c r="G20">
        <v>4</v>
      </c>
      <c r="H20">
        <v>5</v>
      </c>
    </row>
    <row r="21" spans="1:8" x14ac:dyDescent="0.25">
      <c r="B21" t="s">
        <v>20</v>
      </c>
      <c r="C21" t="s">
        <v>6</v>
      </c>
      <c r="D21">
        <v>1000</v>
      </c>
      <c r="E21">
        <v>1000</v>
      </c>
      <c r="F21">
        <v>1000</v>
      </c>
      <c r="G21">
        <v>1000</v>
      </c>
      <c r="H21">
        <f>1000+10000</f>
        <v>11000</v>
      </c>
    </row>
    <row r="22" spans="1:8" x14ac:dyDescent="0.25">
      <c r="C22" t="s">
        <v>7</v>
      </c>
      <c r="D22">
        <f>D21/(1+$C$3)^ D20</f>
        <v>917.43119266055044</v>
      </c>
      <c r="E22">
        <f t="shared" ref="E22:H22" si="2">E21/(1+$C$3)^ E20</f>
        <v>841.6799932665599</v>
      </c>
      <c r="F22">
        <f t="shared" si="2"/>
        <v>772.18348006106419</v>
      </c>
      <c r="G22">
        <f t="shared" si="2"/>
        <v>708.42521106519644</v>
      </c>
      <c r="H22">
        <f t="shared" si="2"/>
        <v>7149.2452492817984</v>
      </c>
    </row>
    <row r="23" spans="1:8" x14ac:dyDescent="0.25">
      <c r="C23" t="s">
        <v>8</v>
      </c>
      <c r="D23">
        <f>D20*D22</f>
        <v>917.43119266055044</v>
      </c>
      <c r="E23">
        <f t="shared" ref="E23" si="3">E20*E22</f>
        <v>1683.3599865331198</v>
      </c>
      <c r="F23">
        <f t="shared" ref="F23" si="4">F20*F22</f>
        <v>2316.5504401831927</v>
      </c>
      <c r="G23">
        <f t="shared" ref="G23" si="5">G20*G22</f>
        <v>2833.7008442607857</v>
      </c>
      <c r="H23">
        <f t="shared" ref="H23" si="6">H20*H22</f>
        <v>35746.226246408994</v>
      </c>
    </row>
    <row r="24" spans="1:8" x14ac:dyDescent="0.25">
      <c r="C24" s="1" t="s">
        <v>9</v>
      </c>
      <c r="D24" s="1">
        <f>SUM(D22:H22)</f>
        <v>10388.96512633517</v>
      </c>
    </row>
    <row r="28" spans="1:8" x14ac:dyDescent="0.25">
      <c r="C28" t="s">
        <v>5</v>
      </c>
      <c r="D28">
        <v>1</v>
      </c>
      <c r="E28">
        <v>2</v>
      </c>
      <c r="F28">
        <v>3</v>
      </c>
      <c r="G28">
        <v>4</v>
      </c>
      <c r="H28">
        <v>5</v>
      </c>
    </row>
    <row r="29" spans="1:8" x14ac:dyDescent="0.25">
      <c r="B29" t="s">
        <v>21</v>
      </c>
      <c r="C29" t="s">
        <v>6</v>
      </c>
      <c r="D29">
        <v>1000</v>
      </c>
      <c r="E29">
        <v>1000</v>
      </c>
      <c r="F29">
        <v>1000</v>
      </c>
      <c r="G29">
        <v>1000</v>
      </c>
      <c r="H29">
        <f>1000+10000</f>
        <v>11000</v>
      </c>
    </row>
    <row r="30" spans="1:8" x14ac:dyDescent="0.25">
      <c r="C30" t="s">
        <v>7</v>
      </c>
      <c r="D30">
        <f>D29/(1+$D$3)^ D28</f>
        <v>934.57943925233644</v>
      </c>
      <c r="E30">
        <f t="shared" ref="E30:H30" si="7">E29/(1+$D$3)^ E28</f>
        <v>873.43872827321161</v>
      </c>
      <c r="F30">
        <f t="shared" si="7"/>
        <v>816.29787689085197</v>
      </c>
      <c r="G30">
        <f t="shared" si="7"/>
        <v>762.89521204752521</v>
      </c>
      <c r="H30">
        <f t="shared" si="7"/>
        <v>7842.8479743203516</v>
      </c>
    </row>
    <row r="31" spans="1:8" x14ac:dyDescent="0.25">
      <c r="C31" t="s">
        <v>8</v>
      </c>
      <c r="D31">
        <f>D28*D30</f>
        <v>934.57943925233644</v>
      </c>
      <c r="E31">
        <f t="shared" ref="E31" si="8">E28*E30</f>
        <v>1746.8774565464232</v>
      </c>
      <c r="F31">
        <f t="shared" ref="F31" si="9">F28*F30</f>
        <v>2448.8936306725559</v>
      </c>
      <c r="G31">
        <f t="shared" ref="G31" si="10">G28*G30</f>
        <v>3051.5808481901008</v>
      </c>
      <c r="H31">
        <f t="shared" ref="H31" si="11">H28*H30</f>
        <v>39214.239871601756</v>
      </c>
    </row>
    <row r="32" spans="1:8" x14ac:dyDescent="0.25">
      <c r="C32" s="2" t="s">
        <v>9</v>
      </c>
      <c r="D32" s="2">
        <f>SUM(D30:H30)</f>
        <v>11230.059230784276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Benada Ludek</cp:lastModifiedBy>
  <dcterms:created xsi:type="dcterms:W3CDTF">2019-11-22T08:19:44Z</dcterms:created>
  <dcterms:modified xsi:type="dcterms:W3CDTF">2019-11-22T08:38:53Z</dcterms:modified>
</cp:coreProperties>
</file>