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děk\Desktop\Basic Finance\"/>
    </mc:Choice>
  </mc:AlternateContent>
  <xr:revisionPtr revIDLastSave="0" documentId="8_{03CBFD29-1429-42D3-8944-14381987CCBB}" xr6:coauthVersionLast="45" xr6:coauthVersionMax="45" xr10:uidLastSave="{00000000-0000-0000-0000-000000000000}"/>
  <bookViews>
    <workbookView xWindow="-108" yWindow="-108" windowWidth="23256" windowHeight="12576" xr2:uid="{C62E4F6B-45B3-407A-A216-0C8A1D1C0C0E}"/>
  </bookViews>
  <sheets>
    <sheet name="Pricing a bond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2" l="1"/>
  <c r="E30" i="2"/>
  <c r="F30" i="2"/>
  <c r="G30" i="2"/>
  <c r="H30" i="2"/>
  <c r="D30" i="2"/>
  <c r="H29" i="2"/>
  <c r="G29" i="2"/>
  <c r="F29" i="2"/>
  <c r="E29" i="2"/>
  <c r="D29" i="2"/>
  <c r="D24" i="2"/>
  <c r="H21" i="2"/>
  <c r="H20" i="2"/>
  <c r="E21" i="2"/>
  <c r="F21" i="2"/>
  <c r="G21" i="2"/>
  <c r="D21" i="2"/>
  <c r="G20" i="2"/>
  <c r="F20" i="2"/>
  <c r="E20" i="2"/>
  <c r="D20" i="2"/>
  <c r="D16" i="2"/>
  <c r="D15" i="2"/>
  <c r="D14" i="2"/>
  <c r="D12" i="2"/>
  <c r="E11" i="2"/>
  <c r="F11" i="2"/>
  <c r="G11" i="2"/>
  <c r="H11" i="2"/>
  <c r="D11" i="2"/>
  <c r="D9" i="2"/>
  <c r="E8" i="2"/>
  <c r="F8" i="2"/>
  <c r="G8" i="2"/>
  <c r="H8" i="2"/>
  <c r="D8" i="2"/>
  <c r="H7" i="2"/>
  <c r="E7" i="2"/>
  <c r="F7" i="2"/>
  <c r="G7" i="2"/>
  <c r="D7" i="2"/>
  <c r="D31" i="2" l="1"/>
  <c r="D22" i="2"/>
</calcChain>
</file>

<file path=xl/sharedStrings.xml><?xml version="1.0" encoding="utf-8"?>
<sst xmlns="http://schemas.openxmlformats.org/spreadsheetml/2006/main" count="30" uniqueCount="21">
  <si>
    <t>%</t>
  </si>
  <si>
    <t>N</t>
  </si>
  <si>
    <t>c</t>
  </si>
  <si>
    <t>ytm</t>
  </si>
  <si>
    <t>T</t>
  </si>
  <si>
    <t>years</t>
  </si>
  <si>
    <t>USD</t>
  </si>
  <si>
    <t>CF</t>
  </si>
  <si>
    <t>DCF</t>
  </si>
  <si>
    <t>P*</t>
  </si>
  <si>
    <t>t*DCF</t>
  </si>
  <si>
    <t>sum</t>
  </si>
  <si>
    <t>Time duration</t>
  </si>
  <si>
    <t>Modified duration</t>
  </si>
  <si>
    <t>$ duration</t>
  </si>
  <si>
    <t>Price change in value</t>
  </si>
  <si>
    <t>time (years)</t>
  </si>
  <si>
    <t>ytm_1</t>
  </si>
  <si>
    <t>P**</t>
  </si>
  <si>
    <t>ytm_2</t>
  </si>
  <si>
    <t>BOND PRICING &amp;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</si>
</sst>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CF535-E11B-4071-ABD7-574EEA3A48D5}">
  <dimension ref="A1:H33"/>
  <sheetViews>
    <sheetView tabSelected="1" topLeftCell="A13" workbookViewId="0">
      <selection activeCell="A14" sqref="A14"/>
    </sheetView>
  </sheetViews>
  <sheetFormatPr defaultRowHeight="14.4" x14ac:dyDescent="0.3"/>
  <cols>
    <col min="3" max="3" width="15.77734375" bestFit="1" customWidth="1"/>
  </cols>
  <sheetData>
    <row r="1" spans="1:8" x14ac:dyDescent="0.3">
      <c r="A1" t="s">
        <v>1</v>
      </c>
      <c r="B1">
        <v>10000</v>
      </c>
      <c r="C1" t="s">
        <v>6</v>
      </c>
    </row>
    <row r="2" spans="1:8" x14ac:dyDescent="0.3">
      <c r="A2" t="s">
        <v>2</v>
      </c>
      <c r="B2">
        <v>0.1</v>
      </c>
      <c r="C2" t="s">
        <v>0</v>
      </c>
    </row>
    <row r="3" spans="1:8" x14ac:dyDescent="0.3">
      <c r="A3" t="s">
        <v>3</v>
      </c>
      <c r="B3">
        <v>0.06</v>
      </c>
      <c r="C3" t="s">
        <v>0</v>
      </c>
    </row>
    <row r="4" spans="1:8" x14ac:dyDescent="0.3">
      <c r="A4" t="s">
        <v>4</v>
      </c>
      <c r="B4">
        <v>5</v>
      </c>
      <c r="C4" t="s">
        <v>5</v>
      </c>
    </row>
    <row r="6" spans="1:8" x14ac:dyDescent="0.3">
      <c r="D6">
        <v>1</v>
      </c>
      <c r="E6">
        <v>2</v>
      </c>
      <c r="F6">
        <v>3</v>
      </c>
      <c r="G6">
        <v>4</v>
      </c>
      <c r="H6">
        <v>5</v>
      </c>
    </row>
    <row r="7" spans="1:8" x14ac:dyDescent="0.3">
      <c r="C7" t="s">
        <v>7</v>
      </c>
      <c r="D7">
        <f>$B$1*$B$2</f>
        <v>1000</v>
      </c>
      <c r="E7">
        <f t="shared" ref="E7:H7" si="0">$B$1*$B$2</f>
        <v>1000</v>
      </c>
      <c r="F7">
        <f t="shared" si="0"/>
        <v>1000</v>
      </c>
      <c r="G7">
        <f t="shared" si="0"/>
        <v>1000</v>
      </c>
      <c r="H7">
        <f>$B$1*$B$2+B1</f>
        <v>11000</v>
      </c>
    </row>
    <row r="8" spans="1:8" x14ac:dyDescent="0.3">
      <c r="C8" t="s">
        <v>8</v>
      </c>
      <c r="D8">
        <f>D7/(1+$B$3)^D6</f>
        <v>943.39622641509425</v>
      </c>
      <c r="E8">
        <f t="shared" ref="E8:H8" si="1">E7/(1+$B$3)^E6</f>
        <v>889.99644001423985</v>
      </c>
      <c r="F8">
        <f t="shared" si="1"/>
        <v>839.61928303230161</v>
      </c>
      <c r="G8">
        <f t="shared" si="1"/>
        <v>792.09366323802044</v>
      </c>
      <c r="H8">
        <f t="shared" si="1"/>
        <v>8219.8399015266259</v>
      </c>
    </row>
    <row r="9" spans="1:8" x14ac:dyDescent="0.3">
      <c r="C9" t="s">
        <v>9</v>
      </c>
      <c r="D9">
        <f>SUM(D8:H8)</f>
        <v>11684.945514226281</v>
      </c>
    </row>
    <row r="11" spans="1:8" x14ac:dyDescent="0.3">
      <c r="C11" t="s">
        <v>10</v>
      </c>
      <c r="D11">
        <f>D6*D8</f>
        <v>943.39622641509425</v>
      </c>
      <c r="E11">
        <f t="shared" ref="E11:H11" si="2">E6*E8</f>
        <v>1779.9928800284797</v>
      </c>
      <c r="F11">
        <f t="shared" si="2"/>
        <v>2518.8578490969048</v>
      </c>
      <c r="G11">
        <f t="shared" si="2"/>
        <v>3168.3746529520818</v>
      </c>
      <c r="H11">
        <f t="shared" si="2"/>
        <v>41099.19950763313</v>
      </c>
    </row>
    <row r="12" spans="1:8" x14ac:dyDescent="0.3">
      <c r="C12" t="s">
        <v>11</v>
      </c>
      <c r="D12">
        <f>SUM(D11:H11)</f>
        <v>49509.821116125691</v>
      </c>
    </row>
    <row r="13" spans="1:8" x14ac:dyDescent="0.3">
      <c r="A13" t="s">
        <v>20</v>
      </c>
    </row>
    <row r="14" spans="1:8" x14ac:dyDescent="0.3">
      <c r="C14" t="s">
        <v>12</v>
      </c>
      <c r="D14">
        <f>D12/D9</f>
        <v>4.2370605028365835</v>
      </c>
      <c r="E14" t="s">
        <v>16</v>
      </c>
    </row>
    <row r="15" spans="1:8" x14ac:dyDescent="0.3">
      <c r="C15" t="s">
        <v>13</v>
      </c>
      <c r="D15">
        <f>D14/(1+B3)</f>
        <v>3.9972268894684748</v>
      </c>
      <c r="E15" t="s">
        <v>0</v>
      </c>
    </row>
    <row r="16" spans="1:8" x14ac:dyDescent="0.3">
      <c r="C16" t="s">
        <v>14</v>
      </c>
      <c r="D16">
        <f>D15/100*D9</f>
        <v>467.07378411439328</v>
      </c>
      <c r="E16" t="s">
        <v>15</v>
      </c>
    </row>
    <row r="18" spans="1:8" x14ac:dyDescent="0.3">
      <c r="A18" t="s">
        <v>17</v>
      </c>
      <c r="B18">
        <v>7.0000000000000007E-2</v>
      </c>
    </row>
    <row r="19" spans="1:8" x14ac:dyDescent="0.3">
      <c r="D19">
        <v>1</v>
      </c>
      <c r="E19">
        <v>2</v>
      </c>
      <c r="F19">
        <v>3</v>
      </c>
      <c r="G19">
        <v>4</v>
      </c>
      <c r="H19">
        <v>5</v>
      </c>
    </row>
    <row r="20" spans="1:8" x14ac:dyDescent="0.3">
      <c r="C20" t="s">
        <v>7</v>
      </c>
      <c r="D20">
        <f>$B$1*$B$2</f>
        <v>1000</v>
      </c>
      <c r="E20">
        <f t="shared" ref="E20:H20" si="3">$B$1*$B$2</f>
        <v>1000</v>
      </c>
      <c r="F20">
        <f t="shared" si="3"/>
        <v>1000</v>
      </c>
      <c r="G20">
        <f t="shared" si="3"/>
        <v>1000</v>
      </c>
      <c r="H20">
        <f>B2*B1+B1</f>
        <v>11000</v>
      </c>
    </row>
    <row r="21" spans="1:8" x14ac:dyDescent="0.3">
      <c r="C21" t="s">
        <v>8</v>
      </c>
      <c r="D21">
        <f>D20/(1+$B$18)^D19</f>
        <v>934.57943925233644</v>
      </c>
      <c r="E21">
        <f t="shared" ref="E21:H21" si="4">E20/(1+$B$18)^E19</f>
        <v>873.43872827321161</v>
      </c>
      <c r="F21">
        <f t="shared" si="4"/>
        <v>816.29787689085197</v>
      </c>
      <c r="G21">
        <f t="shared" si="4"/>
        <v>762.89521204752521</v>
      </c>
      <c r="H21">
        <f>H20/(1+$B$18)^H19</f>
        <v>7842.8479743203516</v>
      </c>
    </row>
    <row r="22" spans="1:8" x14ac:dyDescent="0.3">
      <c r="C22" t="s">
        <v>9</v>
      </c>
      <c r="D22">
        <f>SUM(D21:H21)</f>
        <v>11230.059230784276</v>
      </c>
    </row>
    <row r="24" spans="1:8" x14ac:dyDescent="0.3">
      <c r="C24" t="s">
        <v>18</v>
      </c>
      <c r="D24">
        <f>D9-D16</f>
        <v>11217.871730111889</v>
      </c>
    </row>
    <row r="27" spans="1:8" x14ac:dyDescent="0.3">
      <c r="A27" t="s">
        <v>19</v>
      </c>
      <c r="B27">
        <v>0.05</v>
      </c>
    </row>
    <row r="28" spans="1:8" x14ac:dyDescent="0.3">
      <c r="D28">
        <v>1</v>
      </c>
      <c r="E28">
        <v>2</v>
      </c>
      <c r="F28">
        <v>3</v>
      </c>
      <c r="G28">
        <v>4</v>
      </c>
      <c r="H28">
        <v>5</v>
      </c>
    </row>
    <row r="29" spans="1:8" x14ac:dyDescent="0.3">
      <c r="C29" t="s">
        <v>7</v>
      </c>
      <c r="D29">
        <f>$B$1*$B$2</f>
        <v>1000</v>
      </c>
      <c r="E29">
        <f t="shared" ref="E29:H29" si="5">$B$1*$B$2</f>
        <v>1000</v>
      </c>
      <c r="F29">
        <f t="shared" si="5"/>
        <v>1000</v>
      </c>
      <c r="G29">
        <f t="shared" si="5"/>
        <v>1000</v>
      </c>
      <c r="H29">
        <f>B2*B1+B1</f>
        <v>11000</v>
      </c>
    </row>
    <row r="30" spans="1:8" x14ac:dyDescent="0.3">
      <c r="C30" t="s">
        <v>8</v>
      </c>
      <c r="D30">
        <f>D29/(1+$B$27)^D28</f>
        <v>952.38095238095229</v>
      </c>
      <c r="E30">
        <f t="shared" ref="E30:H30" si="6">E29/(1+$B$27)^E28</f>
        <v>907.02947845804988</v>
      </c>
      <c r="F30">
        <f t="shared" si="6"/>
        <v>863.83759853147603</v>
      </c>
      <c r="G30">
        <f t="shared" si="6"/>
        <v>822.70247479188197</v>
      </c>
      <c r="H30">
        <f t="shared" si="6"/>
        <v>8618.7878311530476</v>
      </c>
    </row>
    <row r="31" spans="1:8" x14ac:dyDescent="0.3">
      <c r="C31" t="s">
        <v>9</v>
      </c>
      <c r="D31">
        <f>SUM(D30:H30)</f>
        <v>12164.738335315407</v>
      </c>
    </row>
    <row r="33" spans="3:4" x14ac:dyDescent="0.3">
      <c r="C33" t="s">
        <v>18</v>
      </c>
      <c r="D33">
        <f>D9+D16</f>
        <v>12152.019298340674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Pricing a bond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Luděk</dc:creator>
  <cp:lastModifiedBy>Luděk</cp:lastModifiedBy>
  <dcterms:created xsi:type="dcterms:W3CDTF">2020-12-10T14:24:13Z</dcterms:created>
  <dcterms:modified xsi:type="dcterms:W3CDTF">2020-12-11T09:28:05Z</dcterms:modified>
</cp:coreProperties>
</file>