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75970\Desktop\"/>
    </mc:Choice>
  </mc:AlternateContent>
  <xr:revisionPtr revIDLastSave="0" documentId="8_{F906D325-EFA2-4A62-AD00-CF0691620E4D}" xr6:coauthVersionLast="36" xr6:coauthVersionMax="36" xr10:uidLastSave="{00000000-0000-0000-0000-000000000000}"/>
  <bookViews>
    <workbookView xWindow="0" yWindow="0" windowWidth="19200" windowHeight="8025" xr2:uid="{1BEB38BF-521D-433E-948E-B6B8BF44E44D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3" i="1" l="1"/>
  <c r="I12" i="1"/>
  <c r="I11" i="1"/>
  <c r="B41" i="1"/>
  <c r="B34" i="1"/>
  <c r="D23" i="1"/>
  <c r="E23" i="1"/>
  <c r="F23" i="1"/>
  <c r="G23" i="1"/>
  <c r="C23" i="1"/>
  <c r="G22" i="1"/>
  <c r="F22" i="1"/>
  <c r="E22" i="1"/>
  <c r="D22" i="1"/>
  <c r="C22" i="1"/>
  <c r="C19" i="1"/>
  <c r="C16" i="1"/>
  <c r="C15" i="1"/>
  <c r="C14" i="1"/>
  <c r="C13" i="1"/>
  <c r="D12" i="1"/>
  <c r="E12" i="1"/>
  <c r="F12" i="1"/>
  <c r="G12" i="1"/>
  <c r="C12" i="1"/>
  <c r="C10" i="1"/>
  <c r="D9" i="1"/>
  <c r="E9" i="1"/>
  <c r="F9" i="1"/>
  <c r="G9" i="1"/>
  <c r="C9" i="1"/>
  <c r="G8" i="1"/>
  <c r="D8" i="1"/>
  <c r="E8" i="1"/>
  <c r="F8" i="1"/>
  <c r="C8" i="1"/>
  <c r="C24" i="1" l="1"/>
</calcChain>
</file>

<file path=xl/sharedStrings.xml><?xml version="1.0" encoding="utf-8"?>
<sst xmlns="http://schemas.openxmlformats.org/spreadsheetml/2006/main" count="32" uniqueCount="22">
  <si>
    <t>N</t>
  </si>
  <si>
    <t>c</t>
  </si>
  <si>
    <t>ytm</t>
  </si>
  <si>
    <t>T</t>
  </si>
  <si>
    <t>years</t>
  </si>
  <si>
    <t>t</t>
  </si>
  <si>
    <t>CF</t>
  </si>
  <si>
    <t>dCF</t>
  </si>
  <si>
    <t>P</t>
  </si>
  <si>
    <t>ymt**</t>
  </si>
  <si>
    <t>duration:</t>
  </si>
  <si>
    <t>D (years)</t>
  </si>
  <si>
    <t>Modif.duration</t>
  </si>
  <si>
    <t>%</t>
  </si>
  <si>
    <t>$ duration</t>
  </si>
  <si>
    <t>aprox. P</t>
  </si>
  <si>
    <t>P*</t>
  </si>
  <si>
    <t>Zero bond</t>
  </si>
  <si>
    <t>P_0</t>
  </si>
  <si>
    <t>P_m</t>
  </si>
  <si>
    <t>ytm:</t>
  </si>
  <si>
    <t>suma annuities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</si>
</sst>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0" fontId="1" fillId="0" borderId="0" xfId="0" applyFont="1"/>
    <xf numFmtId="0" fontId="0" fillId="3" borderId="0" xfId="0" applyFill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E9191D-CF59-4BF9-9285-A4D08928FB7A}">
  <dimension ref="A1:I41"/>
  <sheetViews>
    <sheetView tabSelected="1" workbookViewId="0">
      <selection activeCell="I16" sqref="I16"/>
    </sheetView>
  </sheetViews>
  <sheetFormatPr defaultRowHeight="15" x14ac:dyDescent="0.25"/>
  <sheetData>
    <row r="1" spans="1:9" x14ac:dyDescent="0.25">
      <c r="A1" t="s">
        <v>0</v>
      </c>
      <c r="B1">
        <v>10000</v>
      </c>
    </row>
    <row r="2" spans="1:9" x14ac:dyDescent="0.25">
      <c r="A2" t="s">
        <v>1</v>
      </c>
      <c r="B2">
        <v>7.0000000000000007E-2</v>
      </c>
    </row>
    <row r="3" spans="1:9" x14ac:dyDescent="0.25">
      <c r="A3" t="s">
        <v>2</v>
      </c>
      <c r="B3">
        <v>0.08</v>
      </c>
    </row>
    <row r="4" spans="1:9" x14ac:dyDescent="0.25">
      <c r="A4" t="s">
        <v>3</v>
      </c>
      <c r="B4">
        <v>5</v>
      </c>
      <c r="C4" t="s">
        <v>4</v>
      </c>
    </row>
    <row r="6" spans="1:9" x14ac:dyDescent="0.25">
      <c r="A6" t="s">
        <v>9</v>
      </c>
      <c r="B6">
        <v>0.09</v>
      </c>
    </row>
    <row r="7" spans="1:9" x14ac:dyDescent="0.25">
      <c r="B7" t="s">
        <v>5</v>
      </c>
      <c r="C7">
        <v>1</v>
      </c>
      <c r="D7">
        <v>2</v>
      </c>
      <c r="E7">
        <v>3</v>
      </c>
      <c r="F7">
        <v>4</v>
      </c>
      <c r="G7">
        <v>5</v>
      </c>
    </row>
    <row r="8" spans="1:9" x14ac:dyDescent="0.25">
      <c r="B8" t="s">
        <v>6</v>
      </c>
      <c r="C8">
        <f>$B$2*$B$1</f>
        <v>700.00000000000011</v>
      </c>
      <c r="D8">
        <f t="shared" ref="D8:G8" si="0">$B$2*$B$1</f>
        <v>700.00000000000011</v>
      </c>
      <c r="E8">
        <f t="shared" si="0"/>
        <v>700.00000000000011</v>
      </c>
      <c r="F8">
        <f t="shared" si="0"/>
        <v>700.00000000000011</v>
      </c>
      <c r="G8">
        <f>$B$2*$B$1+B1</f>
        <v>10700</v>
      </c>
    </row>
    <row r="9" spans="1:9" x14ac:dyDescent="0.25">
      <c r="B9" t="s">
        <v>7</v>
      </c>
      <c r="C9">
        <f>C8/(1+$B$3)^C7</f>
        <v>648.14814814814827</v>
      </c>
      <c r="D9">
        <f t="shared" ref="D9:G9" si="1">D8/(1+$B$3)^D7</f>
        <v>600.13717421124829</v>
      </c>
      <c r="E9">
        <f t="shared" si="1"/>
        <v>555.68256871411882</v>
      </c>
      <c r="F9">
        <f t="shared" si="1"/>
        <v>514.52089695751738</v>
      </c>
      <c r="G9">
        <f t="shared" si="1"/>
        <v>7282.240208261157</v>
      </c>
    </row>
    <row r="10" spans="1:9" x14ac:dyDescent="0.25">
      <c r="B10" t="s">
        <v>8</v>
      </c>
      <c r="C10" s="3">
        <f>SUM(C9:G9)</f>
        <v>9600.7289962921895</v>
      </c>
      <c r="I10" t="s">
        <v>21</v>
      </c>
    </row>
    <row r="11" spans="1:9" x14ac:dyDescent="0.25">
      <c r="B11" t="s">
        <v>10</v>
      </c>
      <c r="I11">
        <f>C8*(1-1/(1+B3)^5)/B3</f>
        <v>2794.8970259546613</v>
      </c>
    </row>
    <row r="12" spans="1:9" x14ac:dyDescent="0.25">
      <c r="C12">
        <f>C7*C9</f>
        <v>648.14814814814827</v>
      </c>
      <c r="D12">
        <f t="shared" ref="D12:G12" si="2">D7*D9</f>
        <v>1200.2743484224966</v>
      </c>
      <c r="E12">
        <f t="shared" si="2"/>
        <v>1667.0477061423564</v>
      </c>
      <c r="F12">
        <f t="shared" si="2"/>
        <v>2058.0835878300695</v>
      </c>
      <c r="G12">
        <f t="shared" si="2"/>
        <v>36411.201041305787</v>
      </c>
      <c r="I12">
        <f>B1/(1+B3)^5</f>
        <v>6805.83197033753</v>
      </c>
    </row>
    <row r="13" spans="1:9" x14ac:dyDescent="0.25">
      <c r="C13">
        <f>SUM(C12:G12)</f>
        <v>41984.754831848855</v>
      </c>
      <c r="I13" s="3">
        <f>SUM(I11:I12)</f>
        <v>9600.7289962921914</v>
      </c>
    </row>
    <row r="14" spans="1:9" x14ac:dyDescent="0.25">
      <c r="B14" t="s">
        <v>11</v>
      </c>
      <c r="C14">
        <f>C13/C10</f>
        <v>4.3730798825863539</v>
      </c>
      <c r="D14" t="s">
        <v>4</v>
      </c>
    </row>
    <row r="15" spans="1:9" x14ac:dyDescent="0.25">
      <c r="B15" t="s">
        <v>12</v>
      </c>
      <c r="C15">
        <f>C14/(1+B3)</f>
        <v>4.0491480394318087</v>
      </c>
      <c r="D15" t="s">
        <v>13</v>
      </c>
    </row>
    <row r="16" spans="1:9" x14ac:dyDescent="0.25">
      <c r="B16" t="s">
        <v>14</v>
      </c>
      <c r="C16">
        <f>C15/100*C10</f>
        <v>388.74772992452637</v>
      </c>
    </row>
    <row r="18" spans="1:7" x14ac:dyDescent="0.25">
      <c r="B18" t="s">
        <v>15</v>
      </c>
    </row>
    <row r="19" spans="1:7" x14ac:dyDescent="0.25">
      <c r="B19" t="s">
        <v>16</v>
      </c>
      <c r="C19" s="1">
        <f>C10-C16</f>
        <v>9211.9812663676639</v>
      </c>
    </row>
    <row r="21" spans="1:7" x14ac:dyDescent="0.25">
      <c r="B21" t="s">
        <v>5</v>
      </c>
      <c r="C21">
        <v>1</v>
      </c>
      <c r="D21">
        <v>2</v>
      </c>
      <c r="E21">
        <v>3</v>
      </c>
      <c r="F21">
        <v>4</v>
      </c>
      <c r="G21">
        <v>5</v>
      </c>
    </row>
    <row r="22" spans="1:7" x14ac:dyDescent="0.25">
      <c r="B22" t="s">
        <v>6</v>
      </c>
      <c r="C22">
        <f>$B$2*$B$1</f>
        <v>700.00000000000011</v>
      </c>
      <c r="D22">
        <f t="shared" ref="D22:G22" si="3">$B$2*$B$1</f>
        <v>700.00000000000011</v>
      </c>
      <c r="E22">
        <f t="shared" si="3"/>
        <v>700.00000000000011</v>
      </c>
      <c r="F22">
        <f t="shared" si="3"/>
        <v>700.00000000000011</v>
      </c>
      <c r="G22">
        <f>$B$2*$B$1+B1</f>
        <v>10700</v>
      </c>
    </row>
    <row r="23" spans="1:7" x14ac:dyDescent="0.25">
      <c r="B23" t="s">
        <v>7</v>
      </c>
      <c r="C23">
        <f>C22/(1+$B$6)^C21</f>
        <v>642.20183486238534</v>
      </c>
      <c r="D23">
        <f t="shared" ref="D23:G23" si="4">D22/(1+$B$6)^D21</f>
        <v>589.17599528659207</v>
      </c>
      <c r="E23">
        <f t="shared" si="4"/>
        <v>540.52843604274494</v>
      </c>
      <c r="F23">
        <f t="shared" si="4"/>
        <v>495.89764774563758</v>
      </c>
      <c r="G23">
        <f t="shared" si="4"/>
        <v>6954.2658333922946</v>
      </c>
    </row>
    <row r="24" spans="1:7" x14ac:dyDescent="0.25">
      <c r="B24" t="s">
        <v>8</v>
      </c>
      <c r="C24" s="2">
        <f>SUM(C23:G23)</f>
        <v>9222.069747329655</v>
      </c>
    </row>
    <row r="28" spans="1:7" x14ac:dyDescent="0.25">
      <c r="A28" t="s">
        <v>17</v>
      </c>
    </row>
    <row r="29" spans="1:7" x14ac:dyDescent="0.25">
      <c r="A29" t="s">
        <v>0</v>
      </c>
      <c r="B29">
        <v>150000</v>
      </c>
    </row>
    <row r="30" spans="1:7" x14ac:dyDescent="0.25">
      <c r="A30" t="s">
        <v>3</v>
      </c>
      <c r="B30">
        <v>6</v>
      </c>
    </row>
    <row r="31" spans="1:7" x14ac:dyDescent="0.25">
      <c r="A31" t="s">
        <v>2</v>
      </c>
      <c r="B31">
        <v>0.06</v>
      </c>
    </row>
    <row r="34" spans="1:2" x14ac:dyDescent="0.25">
      <c r="A34" t="s">
        <v>18</v>
      </c>
      <c r="B34">
        <f>B29/(1+B31)^B30</f>
        <v>105744.08106595144</v>
      </c>
    </row>
    <row r="37" spans="1:2" x14ac:dyDescent="0.25">
      <c r="A37" t="s">
        <v>0</v>
      </c>
      <c r="B37">
        <v>130000</v>
      </c>
    </row>
    <row r="38" spans="1:2" x14ac:dyDescent="0.25">
      <c r="A38" t="s">
        <v>19</v>
      </c>
      <c r="B38">
        <v>98000</v>
      </c>
    </row>
    <row r="39" spans="1:2" x14ac:dyDescent="0.25">
      <c r="A39" t="s">
        <v>3</v>
      </c>
      <c r="B39">
        <v>4</v>
      </c>
    </row>
    <row r="41" spans="1:2" x14ac:dyDescent="0.25">
      <c r="A41" t="s">
        <v>20</v>
      </c>
      <c r="B41">
        <f>(130000/98000)^(1/4)-1</f>
        <v>7.3196676709256669E-2</v>
      </c>
    </row>
  </sheetData>
  <pageMargins left="0.7" right="0.7" top="0.78740157499999996" bottom="0.78740157499999996" header="0.3" footer="0.3"/>
  <pageSetup paperSize="9" orientation="portrait" horizontalDpi="30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Benada Ludek</dc:creator>
  <cp:lastModifiedBy>Benada Ludek</cp:lastModifiedBy>
  <dcterms:created xsi:type="dcterms:W3CDTF">2021-12-07T10:20:51Z</dcterms:created>
  <dcterms:modified xsi:type="dcterms:W3CDTF">2021-12-07T10:56:52Z</dcterms:modified>
</cp:coreProperties>
</file>