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9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koleni\Excel Pokrocile - online\03 - Funkce\"/>
    </mc:Choice>
  </mc:AlternateContent>
  <xr:revisionPtr revIDLastSave="0" documentId="13_ncr:1_{27E8E807-7AFC-4413-AF81-EC0554021941}" xr6:coauthVersionLast="45" xr6:coauthVersionMax="45" xr10:uidLastSave="{00000000-0000-0000-0000-000000000000}"/>
  <bookViews>
    <workbookView xWindow="1515" yWindow="1515" windowWidth="21600" windowHeight="13635" tabRatio="721" xr2:uid="{00000000-000D-0000-FFFF-FFFF00000000}"/>
  </bookViews>
  <sheets>
    <sheet name="Úvod" sheetId="8" r:id="rId1"/>
    <sheet name="Teorie" sheetId="4" r:id="rId2"/>
    <sheet name="Základ" sheetId="1" r:id="rId3"/>
    <sheet name="Textové - Řešení" sheetId="11" state="hidden" r:id="rId4"/>
    <sheet name="Ostatní" sheetId="9" r:id="rId5"/>
    <sheet name="Textové (2) - Řešení" sheetId="12" state="hidden" r:id="rId6"/>
    <sheet name="číslo vs text" sheetId="15" r:id="rId7"/>
    <sheet name="ukázky složitější" sheetId="2" r:id="rId8"/>
    <sheet name="ukázky dělení" sheetId="5" r:id="rId9"/>
    <sheet name="Tvorba řad" sheetId="13" r:id="rId10"/>
    <sheet name="Ukol-poznámky" sheetId="16" r:id="rId11"/>
    <sheet name="Textové funkce - SEZNAM" sheetId="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3" l="1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10" i="13"/>
  <c r="D16" i="15" l="1"/>
  <c r="D17" i="15"/>
  <c r="D15" i="15"/>
  <c r="D10" i="15"/>
  <c r="D11" i="15"/>
  <c r="D9" i="15"/>
  <c r="C54" i="9" l="1"/>
  <c r="G43" i="9"/>
  <c r="C55" i="9"/>
  <c r="C25" i="12" l="1"/>
  <c r="C24" i="12"/>
  <c r="C23" i="12"/>
  <c r="C22" i="12"/>
  <c r="C16" i="12"/>
  <c r="C9" i="12"/>
  <c r="C109" i="11"/>
  <c r="C110" i="11"/>
  <c r="C108" i="11"/>
  <c r="C89" i="11"/>
  <c r="C90" i="11"/>
  <c r="C88" i="11"/>
  <c r="D82" i="11"/>
  <c r="D83" i="11"/>
  <c r="D81" i="11"/>
  <c r="C82" i="11"/>
  <c r="C83" i="11"/>
  <c r="C81" i="11"/>
  <c r="D73" i="11"/>
  <c r="D74" i="11"/>
  <c r="D75" i="11"/>
  <c r="D76" i="11"/>
  <c r="D72" i="11"/>
  <c r="C73" i="11"/>
  <c r="C74" i="11"/>
  <c r="C75" i="11"/>
  <c r="C76" i="11"/>
  <c r="C72" i="11"/>
  <c r="C60" i="11"/>
  <c r="D60" i="11" s="1"/>
  <c r="C61" i="11"/>
  <c r="D61" i="11" s="1"/>
  <c r="C62" i="11"/>
  <c r="D62" i="11" s="1"/>
  <c r="C59" i="11"/>
  <c r="D59" i="11" s="1"/>
  <c r="C51" i="11"/>
  <c r="C52" i="11"/>
  <c r="C53" i="11"/>
  <c r="C50" i="11"/>
  <c r="C42" i="11"/>
  <c r="C43" i="11"/>
  <c r="C44" i="11"/>
  <c r="C41" i="11"/>
  <c r="C29" i="11"/>
  <c r="C30" i="11"/>
  <c r="C31" i="11"/>
  <c r="C32" i="11"/>
  <c r="C33" i="11"/>
  <c r="C28" i="11"/>
  <c r="E10" i="11"/>
  <c r="E11" i="11"/>
  <c r="E9" i="11"/>
  <c r="D10" i="11"/>
  <c r="D11" i="11"/>
  <c r="D9" i="11"/>
  <c r="E61" i="11" l="1"/>
  <c r="E59" i="11"/>
  <c r="E62" i="11"/>
  <c r="E60" i="11"/>
  <c r="I53" i="2"/>
  <c r="J53" i="2" s="1"/>
  <c r="K53" i="2"/>
  <c r="K52" i="2"/>
  <c r="I52" i="2"/>
  <c r="J52" i="2" s="1"/>
  <c r="I43" i="2"/>
  <c r="J43" i="2" s="1"/>
  <c r="I44" i="2"/>
  <c r="J44" i="2" s="1"/>
  <c r="I45" i="2"/>
  <c r="J45" i="2" s="1"/>
  <c r="I46" i="2"/>
  <c r="J46" i="2" s="1"/>
  <c r="I42" i="2"/>
  <c r="J42" i="2" s="1"/>
  <c r="L52" i="2" l="1"/>
  <c r="M52" i="2" s="1"/>
  <c r="L53" i="2"/>
  <c r="M53" i="2" s="1"/>
</calcChain>
</file>

<file path=xl/sharedStrings.xml><?xml version="1.0" encoding="utf-8"?>
<sst xmlns="http://schemas.openxmlformats.org/spreadsheetml/2006/main" count="872" uniqueCount="406">
  <si>
    <t>Textové</t>
  </si>
  <si>
    <t>KOLO</t>
  </si>
  <si>
    <t>NAHRADIT</t>
  </si>
  <si>
    <t>420800111222</t>
  </si>
  <si>
    <t>ZLEVA ZPRAVA</t>
  </si>
  <si>
    <t>DOSADIT</t>
  </si>
  <si>
    <t>A              B                   C</t>
  </si>
  <si>
    <t>771133/2587</t>
  </si>
  <si>
    <t>+420800111333</t>
  </si>
  <si>
    <t>771133/258</t>
  </si>
  <si>
    <t>Jan</t>
  </si>
  <si>
    <t>Údaje</t>
  </si>
  <si>
    <t>VT-aadsjg</t>
  </si>
  <si>
    <t>MTR-gdgsgdA</t>
  </si>
  <si>
    <t>AA-sgjdlg</t>
  </si>
  <si>
    <t>VT-15547</t>
  </si>
  <si>
    <t>Po mínus</t>
  </si>
  <si>
    <t>RRABC-g wgw q</t>
  </si>
  <si>
    <t>http://seo.example.com/umime</t>
  </si>
  <si>
    <t>http://nic.example.com/neumime</t>
  </si>
  <si>
    <t>základní adresu</t>
  </si>
  <si>
    <t>jméno</t>
  </si>
  <si>
    <t>přijmení</t>
  </si>
  <si>
    <t>&gt; email</t>
  </si>
  <si>
    <t>eva</t>
  </si>
  <si>
    <t>KOLOMAZ</t>
  </si>
  <si>
    <t>PROČISTIT</t>
  </si>
  <si>
    <t>KOloMAZ</t>
  </si>
  <si>
    <t>KOabMAZ</t>
  </si>
  <si>
    <t>VLEVO VPRAVO</t>
  </si>
  <si>
    <t>REPLACE</t>
  </si>
  <si>
    <t>SUBSTITUTE</t>
  </si>
  <si>
    <t>DÉLKA</t>
  </si>
  <si>
    <t>LEN</t>
  </si>
  <si>
    <t>TRIM</t>
  </si>
  <si>
    <t>LEFT, RIGHT</t>
  </si>
  <si>
    <t>mala</t>
  </si>
  <si>
    <t>velka</t>
  </si>
  <si>
    <t>iva</t>
  </si>
  <si>
    <t>KOLOKOLO</t>
  </si>
  <si>
    <t>http://JakNaExcel.cz/</t>
  </si>
  <si>
    <t>Alfa</t>
  </si>
  <si>
    <t>Beta</t>
  </si>
  <si>
    <t>Gama</t>
  </si>
  <si>
    <t xml:space="preserve">Alfa </t>
  </si>
  <si>
    <t>http://office.lasakovi.com/excel/funkce/ms-excel-funkce-cz-en/</t>
  </si>
  <si>
    <t>http://office.lasakovi.com/excel/funkce/ms-excel-funkce-textove/</t>
  </si>
  <si>
    <t>http://office.lasakovi.com/excel/funkce/funkce-textove-prakticke-priklady-excel/</t>
  </si>
  <si>
    <t>Jan Malý</t>
  </si>
  <si>
    <t>Arabela Velká</t>
  </si>
  <si>
    <t>Pavel Lasák</t>
  </si>
  <si>
    <t>Jméno</t>
  </si>
  <si>
    <t>Příjmení</t>
  </si>
  <si>
    <t>Iniciály</t>
  </si>
  <si>
    <t>Celé jméno</t>
  </si>
  <si>
    <t>P</t>
  </si>
  <si>
    <t xml:space="preserve">a </t>
  </si>
  <si>
    <t>v</t>
  </si>
  <si>
    <t>e</t>
  </si>
  <si>
    <t>l</t>
  </si>
  <si>
    <t>L</t>
  </si>
  <si>
    <t>a</t>
  </si>
  <si>
    <t>s</t>
  </si>
  <si>
    <t>á</t>
  </si>
  <si>
    <t>k</t>
  </si>
  <si>
    <t>I</t>
  </si>
  <si>
    <t xml:space="preserve">v </t>
  </si>
  <si>
    <t>M</t>
  </si>
  <si>
    <t>HACK - Dynamické doplňování -  Ctrl + E</t>
  </si>
  <si>
    <t>Malý</t>
  </si>
  <si>
    <t>JM</t>
  </si>
  <si>
    <t>NAJÍT</t>
  </si>
  <si>
    <t>Jan Man</t>
  </si>
  <si>
    <t>Jana Malý</t>
  </si>
  <si>
    <t>Abrakadabra Mon</t>
  </si>
  <si>
    <t>ČÁST</t>
  </si>
  <si>
    <t>AB-123-CD</t>
  </si>
  <si>
    <t>Chci text mezi mezerami</t>
  </si>
  <si>
    <t>AK-555-CD</t>
  </si>
  <si>
    <t>BB-123-MM</t>
  </si>
  <si>
    <t>CB-987-CD</t>
  </si>
  <si>
    <t>Odstraňte mezeru</t>
  </si>
  <si>
    <t>Jan Malý</t>
  </si>
  <si>
    <t>Jan Velký</t>
  </si>
  <si>
    <t>1 000</t>
  </si>
  <si>
    <t>MID</t>
  </si>
  <si>
    <t>abrakadabra</t>
  </si>
  <si>
    <t>nejakedelsi</t>
  </si>
  <si>
    <t xml:space="preserve"> mezera nemusí být kasiká mezera ;)</t>
  </si>
  <si>
    <t>http://office.lasakovi.com/excel/zaklady/on-line-kurz-zdarma/</t>
  </si>
  <si>
    <t>=CONCATENATE(text1;text2;...)</t>
  </si>
  <si>
    <t xml:space="preserve">CONCAT </t>
  </si>
  <si>
    <t>CONCAT</t>
  </si>
  <si>
    <t xml:space="preserve">CONCATENATE  </t>
  </si>
  <si>
    <t xml:space="preserve">CONCATENATE </t>
  </si>
  <si>
    <t>=DÉLKA(text)</t>
  </si>
  <si>
    <t>Jméno / věta</t>
  </si>
  <si>
    <t>Počet písmen</t>
  </si>
  <si>
    <t>Úkol</t>
  </si>
  <si>
    <t>1) Nahraďte LO hvězdičkou
2) Nahraďte třetí a čtvrté písmeno hvězdičkou</t>
  </si>
  <si>
    <t>Z telefoního čísla potřebuji posledních 9 znaků (čísel)</t>
  </si>
  <si>
    <t>Slovo</t>
  </si>
  <si>
    <t>Řešení 1</t>
  </si>
  <si>
    <t>Řešení 2</t>
  </si>
  <si>
    <t>Text</t>
  </si>
  <si>
    <t>Telefonní číslo</t>
  </si>
  <si>
    <t>Rodné číslo</t>
  </si>
  <si>
    <t>Kód výrobků</t>
  </si>
  <si>
    <t>Řešení</t>
  </si>
  <si>
    <r>
      <t>CONCAT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(CONCAT)</t>
    </r>
    <r>
      <rPr>
        <sz val="10"/>
        <color rgb="FF333333"/>
        <rFont val="Open Sans"/>
        <family val="2"/>
        <charset val="238"/>
      </rPr>
      <t> - Sloučí několik textových řetězců do jednoho ze zadané oblasti - od Excel 2016</t>
    </r>
  </si>
  <si>
    <t>CONCATENATE (CONCATENATE) - Sloučí několik textových řetězců do jednoho</t>
  </si>
  <si>
    <t>ČÁST (MID) - počet znaků z textového řetězce od zadané pozice</t>
  </si>
  <si>
    <t>DÉLKA (LEN) - počet znaků textového řetězce.</t>
  </si>
  <si>
    <t>DOSADIT (SUBSTITUTE) - nahradí v textu zadaný řetězec jiným.</t>
  </si>
  <si>
    <t>HLEDAT (SEARCH) - od kolikátého znaku v daném řetězci začíná první výskyt hledaného znaku</t>
  </si>
  <si>
    <t>HODNOTA (VALUE) - nalezne textovou hodnotu</t>
  </si>
  <si>
    <t>HODNOTA.NA.TEXT (TEXT) - zformátuje číslo a převede ho na text</t>
  </si>
  <si>
    <r>
      <t>KČ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(DOLLAR)</t>
    </r>
    <r>
      <rPr>
        <sz val="10"/>
        <color rgb="FF333333"/>
        <rFont val="Open Sans"/>
        <family val="2"/>
        <charset val="238"/>
      </rPr>
      <t> - převede číslo na text ve formátu měny</t>
    </r>
  </si>
  <si>
    <r>
      <t>KÓD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(CODE)</t>
    </r>
    <r>
      <rPr>
        <sz val="10"/>
        <color rgb="FF333333"/>
        <rFont val="Open Sans"/>
        <family val="2"/>
        <charset val="238"/>
      </rPr>
      <t> - číselný kód prvního znaku textového řetězce</t>
    </r>
  </si>
  <si>
    <t>MALÁ (LOWER) - převede text na malá písmena</t>
  </si>
  <si>
    <t>NAHRADIT (REPLACE) - nahradí znaky uvnitř textu</t>
  </si>
  <si>
    <t>NAJÍT (FIND) - nalezne textovou hodnotu uvnitř jiné</t>
  </si>
  <si>
    <t>OPAKOVAT (REPT) - zopakuje text</t>
  </si>
  <si>
    <t>PROČISTIT (TRIM) - odstraní z textu mezery</t>
  </si>
  <si>
    <t>STEJNÉ (EXACT) - zda jsou dvě textové hodnoty</t>
  </si>
  <si>
    <r>
      <t>T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(T)</t>
    </r>
    <r>
      <rPr>
        <sz val="10"/>
        <color rgb="FF333333"/>
        <rFont val="Open Sans"/>
        <family val="2"/>
        <charset val="238"/>
      </rPr>
      <t> - převede argumenty na text</t>
    </r>
  </si>
  <si>
    <r>
      <t>UNICHAR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(UNICHAR)</t>
    </r>
    <r>
      <rPr>
        <sz val="10"/>
        <color rgb="FF333333"/>
        <rFont val="Open Sans"/>
        <family val="2"/>
        <charset val="238"/>
      </rPr>
      <t> - vrátí znak Unicode - </t>
    </r>
    <r>
      <rPr>
        <b/>
        <i/>
        <sz val="10"/>
        <color rgb="FF333333"/>
        <rFont val="Open Sans"/>
        <family val="2"/>
        <charset val="238"/>
      </rPr>
      <t>od Excel 2013</t>
    </r>
  </si>
  <si>
    <t>VELKÁ (UPPER) - převede text na velká písmena</t>
  </si>
  <si>
    <t>VELKÁ2 (PROPER) - převede první písmeno každého slova na velké</t>
  </si>
  <si>
    <t>VYČISTIT (CLEAN) - odebere z textu netisknutelné znaky</t>
  </si>
  <si>
    <r>
      <t>ZAOKROUHLIT.NA.TEXT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(FIXED)</t>
    </r>
    <r>
      <rPr>
        <sz val="10"/>
        <color rgb="FF333333"/>
        <rFont val="Open Sans"/>
        <family val="2"/>
        <charset val="238"/>
      </rPr>
      <t> -zformátuje číslo jako text s pevným počtem desetinných míst</t>
    </r>
  </si>
  <si>
    <t>ZLEVA / VLEVO (LEFT) - první znaky textu zleva</t>
  </si>
  <si>
    <t>ZNAK (CHAR) - vrátí znak určený číslem kódu</t>
  </si>
  <si>
    <t>ZPRAVA / VPRAVO (RIGHT) - vrátí znak určený číslem kódu zprava</t>
  </si>
  <si>
    <t>Pavel Lasák 2017</t>
  </si>
  <si>
    <t>Odkazy na popis jednotlivých funkcí</t>
  </si>
  <si>
    <t>Počítání písmen a znaků</t>
  </si>
  <si>
    <t>Z rč. čísla potřebuji prvních 6 znaků (čísel)</t>
  </si>
  <si>
    <t>Vytvoř emailovou adresu, jméno.prijmeni@example.com</t>
  </si>
  <si>
    <t>Příklad</t>
  </si>
  <si>
    <t>Syntaxe</t>
  </si>
  <si>
    <r>
      <rPr>
        <b/>
        <sz val="11"/>
        <color theme="3" tint="-0.249977111117893"/>
        <rFont val="Calibri"/>
        <family val="2"/>
        <charset val="238"/>
        <scheme val="minor"/>
      </rPr>
      <t xml:space="preserve">Pozor </t>
    </r>
    <r>
      <rPr>
        <sz val="11"/>
        <color theme="3" tint="-0.249977111117893"/>
        <rFont val="Calibri"/>
        <family val="2"/>
        <charset val="238"/>
        <scheme val="minor"/>
      </rPr>
      <t>od Excel 2016 CONTACT, ale nezafunguje pokud se otevře v Excel 2013!</t>
    </r>
  </si>
  <si>
    <t>Kolik písmen je v této větě / slově?</t>
  </si>
  <si>
    <r>
      <rPr>
        <b/>
        <sz val="11"/>
        <color theme="3" tint="-0.249977111117893"/>
        <rFont val="Calibri"/>
        <family val="2"/>
        <charset val="238"/>
        <scheme val="minor"/>
      </rPr>
      <t xml:space="preserve">Pozor </t>
    </r>
    <r>
      <rPr>
        <sz val="11"/>
        <color theme="3" tint="-0.249977111117893"/>
        <rFont val="Calibri"/>
        <family val="2"/>
        <charset val="238"/>
        <scheme val="minor"/>
      </rPr>
      <t>na mezery v textech</t>
    </r>
  </si>
  <si>
    <t xml:space="preserve">Beta        </t>
  </si>
  <si>
    <t>Ano to byl on.</t>
  </si>
  <si>
    <t>=ZPRAVA(text;znaky)</t>
  </si>
  <si>
    <r>
      <rPr>
        <b/>
        <sz val="11"/>
        <color theme="3" tint="-0.249977111117893"/>
        <rFont val="Calibri"/>
        <family val="2"/>
        <charset val="238"/>
        <scheme val="minor"/>
      </rPr>
      <t xml:space="preserve">Pozor </t>
    </r>
    <r>
      <rPr>
        <sz val="11"/>
        <color theme="3" tint="-0.249977111117893"/>
        <rFont val="Calibri"/>
        <family val="2"/>
        <charset val="238"/>
        <scheme val="minor"/>
      </rPr>
      <t>na znaky v textech</t>
    </r>
  </si>
  <si>
    <t>+420 800 111 555</t>
  </si>
  <si>
    <t>=ZLEVA(text;znaky)</t>
  </si>
  <si>
    <t>77-11-33</t>
  </si>
  <si>
    <t>=ČÁST(text;start;počet_znaků)</t>
  </si>
  <si>
    <t>=DOSADIT(text;starý;nový;instance)</t>
  </si>
  <si>
    <t>=NAHRADIT(starý;start;znaky;nový)</t>
  </si>
  <si>
    <t>Příklad pokročilé</t>
  </si>
  <si>
    <t>Slova</t>
  </si>
  <si>
    <t>FIND</t>
  </si>
  <si>
    <t>A       B           C</t>
  </si>
  <si>
    <t>Afwdh dh     ddj</t>
  </si>
  <si>
    <t>Pavel Lasák, rev 2017</t>
  </si>
  <si>
    <t xml:space="preserve">Jak na Excel </t>
  </si>
  <si>
    <t>Obsah cvičení</t>
  </si>
  <si>
    <t>Lektor, expert na Microsoft Excel, držitel prestižního ocenění Microsoftu MVP v České republice</t>
  </si>
  <si>
    <t>Další informace ke cvičení:</t>
  </si>
  <si>
    <t>Spojit jméno a příjmení</t>
  </si>
  <si>
    <t>Spojeno 1</t>
  </si>
  <si>
    <t>Spojeno 2</t>
  </si>
  <si>
    <t>Jan Velký</t>
  </si>
  <si>
    <t xml:space="preserve">   1 0 0 0</t>
  </si>
  <si>
    <t>Potřebuji pozici mezery (na kterém znaku se nachází?)</t>
  </si>
  <si>
    <t>Rozdělit na jméno příjmení …</t>
  </si>
  <si>
    <t>Rozdělit před a za mínus</t>
  </si>
  <si>
    <t>Před mínus</t>
  </si>
  <si>
    <t>řešení</t>
  </si>
  <si>
    <t>text za lomítkem</t>
  </si>
  <si>
    <t>Rozděit na dvě části webová adresa (a co je za lomítkem)</t>
  </si>
  <si>
    <t>Pokročilé ukázky</t>
  </si>
  <si>
    <t>Dynamické doplňování (od Excel 2013)</t>
  </si>
  <si>
    <t>Textové základ</t>
  </si>
  <si>
    <t>převádění na malá a velká písmena</t>
  </si>
  <si>
    <t>VELKÁ</t>
  </si>
  <si>
    <t>MALÁ</t>
  </si>
  <si>
    <t>VELKÁ2</t>
  </si>
  <si>
    <t>ivA</t>
  </si>
  <si>
    <t>abrakadABEra</t>
  </si>
  <si>
    <t>Iva</t>
  </si>
  <si>
    <t>Eva</t>
  </si>
  <si>
    <t>Abrakadabra</t>
  </si>
  <si>
    <t>Spojování textů</t>
  </si>
  <si>
    <t>Počty znaků</t>
  </si>
  <si>
    <t>Úprava počtu znaků</t>
  </si>
  <si>
    <t>Záměna znaků</t>
  </si>
  <si>
    <t>Odstraňte mezeru(y) pomocí funkce. Všechny!</t>
  </si>
  <si>
    <t>Odstraňte přebytečné  mezery, neboli z více mezer nechat jen jednu</t>
  </si>
  <si>
    <t>Hledání</t>
  </si>
  <si>
    <t>Teorie pomoc v CZ a EN</t>
  </si>
  <si>
    <t xml:space="preserve">Velikost písmen </t>
  </si>
  <si>
    <t>Ostatní a jiné</t>
  </si>
  <si>
    <t>PROPER</t>
  </si>
  <si>
    <t>LOWER</t>
  </si>
  <si>
    <t>UPPER</t>
  </si>
  <si>
    <t>Textové funkce základ</t>
  </si>
  <si>
    <t>&gt;&gt;&gt; řešení skrytý list</t>
  </si>
  <si>
    <t>Mala</t>
  </si>
  <si>
    <t>Velka</t>
  </si>
  <si>
    <t>Nejakedelsi</t>
  </si>
  <si>
    <t>Úkol všechny velké</t>
  </si>
  <si>
    <t>Úkol všechny malé</t>
  </si>
  <si>
    <t>Úkol jen první velké</t>
  </si>
  <si>
    <t>sdf asdg sad</t>
  </si>
  <si>
    <t>Nejprve odstranit mezery</t>
  </si>
  <si>
    <t>Neprve odstranit mínus</t>
  </si>
  <si>
    <t>ČÍSLO JAKO ČÍSLO verze 2</t>
  </si>
  <si>
    <t xml:space="preserve">ČÍSLO JAKO ČÍSLO </t>
  </si>
  <si>
    <t>Pozor výsledek text funkcí je číslo !!</t>
  </si>
  <si>
    <t>Tip HODNOTA.NA.TEXT</t>
  </si>
  <si>
    <t>Pozor chci opravdu vše?</t>
  </si>
  <si>
    <t>V číslech může být oddělovač znaků.</t>
  </si>
  <si>
    <t>Vše velké</t>
  </si>
  <si>
    <t>vše malé</t>
  </si>
  <si>
    <t>Prvmí velké</t>
  </si>
  <si>
    <t>Datum a něco</t>
  </si>
  <si>
    <t>Dne-12-mesic-2</t>
  </si>
  <si>
    <t>idečko</t>
  </si>
  <si>
    <t>den</t>
  </si>
  <si>
    <t>měsíc</t>
  </si>
  <si>
    <t>rok</t>
  </si>
  <si>
    <t>kód</t>
  </si>
  <si>
    <t>b</t>
  </si>
  <si>
    <t>c</t>
  </si>
  <si>
    <t>d</t>
  </si>
  <si>
    <t>f</t>
  </si>
  <si>
    <t>g</t>
  </si>
  <si>
    <t>KO-1-2-2-18-AB-A</t>
  </si>
  <si>
    <t>specíální kód OK- IDEČKO - DEN - MĚSÍC - ROK poslední dvě čísla- AB - KOD-velkým písmenem</t>
  </si>
  <si>
    <t>ABC-123-CD</t>
  </si>
  <si>
    <t>AK47-554445-CDCD</t>
  </si>
  <si>
    <t>ACDC-1-MM</t>
  </si>
  <si>
    <t>chci najít číslo mezi minusy - pozor musí být fakt číslo ;)</t>
  </si>
  <si>
    <t>kolik písmenek a obsahují slova</t>
  </si>
  <si>
    <t>nejkulatoulinkatější</t>
  </si>
  <si>
    <t>aaa</t>
  </si>
  <si>
    <t>necobez</t>
  </si>
  <si>
    <t>něcos</t>
  </si>
  <si>
    <t>slovo</t>
  </si>
  <si>
    <t>počet a</t>
  </si>
  <si>
    <t>ZVOLIT</t>
  </si>
  <si>
    <t>CHOOSE</t>
  </si>
  <si>
    <t>=ZVOLIT(2;"jaro";"léto";"podzim";"zima")</t>
  </si>
  <si>
    <t>Roční období</t>
  </si>
  <si>
    <t>jaro</t>
  </si>
  <si>
    <t>léto</t>
  </si>
  <si>
    <t>podzim</t>
  </si>
  <si>
    <t>zima</t>
  </si>
  <si>
    <t>Tip, SVYHLEDAT</t>
  </si>
  <si>
    <t>Vyber číslem</t>
  </si>
  <si>
    <t>S datumem a časem &gt; první den následujího týdne (pondělí)</t>
  </si>
  <si>
    <t>Tip navíc</t>
  </si>
  <si>
    <t>Číslo &gt;Hodnota</t>
  </si>
  <si>
    <t>HODNOTA</t>
  </si>
  <si>
    <t>VALUE</t>
  </si>
  <si>
    <t>HODNOTA.NA.TEXT</t>
  </si>
  <si>
    <t>TEXT</t>
  </si>
  <si>
    <t>&gt;&gt;. Umět vlastní formát</t>
  </si>
  <si>
    <t>@ … text</t>
  </si>
  <si>
    <t>123</t>
  </si>
  <si>
    <t>233</t>
  </si>
  <si>
    <t>Není číslo</t>
  </si>
  <si>
    <t>Číslo</t>
  </si>
  <si>
    <t>Převést na číslo</t>
  </si>
  <si>
    <t>Viz informační funkce</t>
  </si>
  <si>
    <t>JE.ČÍSLO</t>
  </si>
  <si>
    <t>ISNUMBER</t>
  </si>
  <si>
    <t>přidat desetiná místa</t>
  </si>
  <si>
    <t>Textové číslo &lt; - &gt; hodnota</t>
  </si>
  <si>
    <t>Tip</t>
  </si>
  <si>
    <t>Funkce vyhledávací</t>
  </si>
  <si>
    <t>Funkce v CZ a EN</t>
  </si>
  <si>
    <t>Číslo vs Text</t>
  </si>
  <si>
    <t>řešení v listu</t>
  </si>
  <si>
    <t>TIP</t>
  </si>
  <si>
    <r>
      <rPr>
        <b/>
        <sz val="11"/>
        <color theme="1"/>
        <rFont val="Calibri"/>
        <family val="2"/>
        <charset val="238"/>
        <scheme val="minor"/>
      </rPr>
      <t>HODNOTA</t>
    </r>
    <r>
      <rPr>
        <sz val="11"/>
        <color theme="1"/>
        <rFont val="Calibri"/>
        <family val="2"/>
        <charset val="238"/>
        <scheme val="minor"/>
      </rPr>
      <t xml:space="preserve"> (VALUE)</t>
    </r>
  </si>
  <si>
    <r>
      <rPr>
        <b/>
        <sz val="11"/>
        <color theme="1"/>
        <rFont val="Calibri"/>
        <family val="2"/>
        <charset val="238"/>
        <scheme val="minor"/>
      </rPr>
      <t xml:space="preserve">NUMBERVALUE  </t>
    </r>
    <r>
      <rPr>
        <sz val="11"/>
        <color theme="1"/>
        <rFont val="Calibri"/>
        <family val="2"/>
        <charset val="238"/>
        <scheme val="minor"/>
      </rPr>
      <t xml:space="preserve"> (NUMBERVALUE)</t>
    </r>
  </si>
  <si>
    <t>přičíst nula nebo vynásobit jednička</t>
  </si>
  <si>
    <r>
      <t>Funkce:</t>
    </r>
    <r>
      <rPr>
        <b/>
        <sz val="11"/>
        <color theme="1"/>
        <rFont val="Calibri"/>
        <family val="2"/>
        <charset val="238"/>
        <scheme val="minor"/>
      </rPr>
      <t xml:space="preserve"> Informace</t>
    </r>
  </si>
  <si>
    <t>Číslo???</t>
  </si>
  <si>
    <t>Celé Jméno</t>
  </si>
  <si>
    <t>Jan Vopršálek</t>
  </si>
  <si>
    <t>Jana Vopršálková</t>
  </si>
  <si>
    <t>Iva Malá</t>
  </si>
  <si>
    <t>Iva Velká</t>
  </si>
  <si>
    <t>Jana Velká</t>
  </si>
  <si>
    <t>Abraka Dabra</t>
  </si>
  <si>
    <t>Tvorba řad</t>
  </si>
  <si>
    <t>Viz sešit řady</t>
  </si>
  <si>
    <t>Jan, Malý</t>
  </si>
  <si>
    <t>Arabela, Velká</t>
  </si>
  <si>
    <t>Pavel, Lasák</t>
  </si>
  <si>
    <t>Jan, Vopršálek</t>
  </si>
  <si>
    <t>Jana, Vopršálková</t>
  </si>
  <si>
    <t>Iva, Malá</t>
  </si>
  <si>
    <t>Iva, Velká</t>
  </si>
  <si>
    <t>Jana, Velká</t>
  </si>
  <si>
    <t>Abraka, Dabra</t>
  </si>
  <si>
    <t>Celé, Jméno</t>
  </si>
  <si>
    <t>Jan; Malý</t>
  </si>
  <si>
    <t>Arabela; Velká</t>
  </si>
  <si>
    <t>Pavel; Lasák</t>
  </si>
  <si>
    <t>Jan; Vopršálek</t>
  </si>
  <si>
    <t>Jana; Vopršálková</t>
  </si>
  <si>
    <t>Iva; Malá</t>
  </si>
  <si>
    <t>Iva; Velká</t>
  </si>
  <si>
    <t>Jana; Velká</t>
  </si>
  <si>
    <t>Abraka; Dabra</t>
  </si>
  <si>
    <t>Celé; Jméno</t>
  </si>
  <si>
    <t>Celé_Jméno</t>
  </si>
  <si>
    <t>Jan_Malý</t>
  </si>
  <si>
    <t>Arabela_Velká</t>
  </si>
  <si>
    <t>Pavel_Lasák</t>
  </si>
  <si>
    <t>Jan_Vopršálek</t>
  </si>
  <si>
    <t>Jana_Vopršálková</t>
  </si>
  <si>
    <t>Iva_Malá</t>
  </si>
  <si>
    <t>Iva_Velká</t>
  </si>
  <si>
    <t>Jana_Velká</t>
  </si>
  <si>
    <t>Abraka_Dabra</t>
  </si>
  <si>
    <t>Text do sloupců</t>
  </si>
  <si>
    <t>Podklady pro speciální dozazy</t>
  </si>
  <si>
    <t>data mají smysl až po příslušném dotazu</t>
  </si>
  <si>
    <t>číslo</t>
  </si>
  <si>
    <t>Jak tvořit řady využitím Textových funkcí</t>
  </si>
  <si>
    <t>Poznámka:</t>
  </si>
  <si>
    <t>List připravený na připadné dotazy</t>
  </si>
  <si>
    <t>Abeceda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</si>
  <si>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</si>
  <si>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</si>
  <si>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</si>
  <si>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</si>
  <si>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</si>
  <si>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</si>
  <si>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</si>
  <si>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</si>
  <si>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</si>
  <si>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</si>
  <si>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N</t>
  </si>
  <si>
    <t>O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</si>
  <si>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</si>
  <si>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</si>
  <si>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</si>
  <si>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</si>
  <si>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</si>
  <si>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</si>
  <si>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</si>
  <si>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</si>
  <si>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</si>
  <si>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</si>
  <si>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Funkce</t>
  </si>
  <si>
    <t>Koruna</t>
  </si>
  <si>
    <t>Pondělí</t>
  </si>
  <si>
    <t>Úterý</t>
  </si>
  <si>
    <t>Středa</t>
  </si>
  <si>
    <t>Čtvrtek</t>
  </si>
  <si>
    <t>Pátek</t>
  </si>
  <si>
    <t>Sobota</t>
  </si>
  <si>
    <t>Neděle</t>
  </si>
  <si>
    <t>Den</t>
  </si>
  <si>
    <t>Měsíc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</si>
  <si>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</si>
  <si>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</si>
  <si>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</si>
  <si>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</si>
  <si>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</si>
  <si>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</si>
  <si>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</si>
  <si>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</si>
  <si>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</si>
  <si>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</si>
  <si>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</si>
  <si>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</si>
  <si>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Textové úkoly</t>
  </si>
  <si>
    <t>Vytvořit emailovou adresu</t>
  </si>
  <si>
    <t>IVa</t>
  </si>
  <si>
    <t>Anna</t>
  </si>
  <si>
    <t>Všechna písmena malá</t>
  </si>
  <si>
    <t>Viz předchozí úkoly na jiných listech</t>
  </si>
  <si>
    <t>Prostor pro vaše poznámky</t>
  </si>
  <si>
    <t>Tip Titul?</t>
  </si>
  <si>
    <t>Jan   Velký</t>
  </si>
  <si>
    <t>Abrakadabra Nějakédlouhépříjmení</t>
  </si>
  <si>
    <t>chci najít číslo mezi minusem a podtržítkem</t>
  </si>
  <si>
    <t>ABC-123_CD</t>
  </si>
  <si>
    <t>AK47-554445_CDCD</t>
  </si>
  <si>
    <t>ACDC-1_MM</t>
  </si>
  <si>
    <t>CB-987_CD</t>
  </si>
  <si>
    <t>Složka</t>
  </si>
  <si>
    <t>03 - Funkce</t>
  </si>
  <si>
    <t>Soubor</t>
  </si>
  <si>
    <t>03e - Funkce - Textove.xlsx</t>
  </si>
  <si>
    <t>Teorie - textová funkce</t>
  </si>
  <si>
    <t>Copyright, Pavel Lasák 2017   rev 04/2020</t>
  </si>
  <si>
    <t>List</t>
  </si>
  <si>
    <t>Teorie</t>
  </si>
  <si>
    <t>Základ</t>
  </si>
  <si>
    <t>Ostatní</t>
  </si>
  <si>
    <t>Číslo vs text</t>
  </si>
  <si>
    <t>Textové základy ostatní</t>
  </si>
  <si>
    <t>Textové odkaz na webové stránky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</si>
</sst>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6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rgb="FF000000"/>
      <name val="Verdana"/>
      <family val="2"/>
      <charset val="238"/>
    </font>
    <font>
      <b/>
      <sz val="16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ourier New"/>
      <family val="3"/>
      <charset val="238"/>
    </font>
    <font>
      <b/>
      <i/>
      <sz val="11"/>
      <color theme="0" tint="-0.499984740745262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color rgb="FF333333"/>
      <name val="Open Sans"/>
      <family val="2"/>
      <charset val="238"/>
    </font>
    <font>
      <b/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b/>
      <i/>
      <sz val="10"/>
      <color rgb="FF333333"/>
      <name val="Open Sans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i/>
      <sz val="11"/>
      <color theme="0" tint="-0.1499984740745262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name val="Arial CE"/>
      <charset val="238"/>
    </font>
    <font>
      <sz val="18"/>
      <name val="Arial CE"/>
      <charset val="238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57">
    <xf numFmtId="0" fontId="0" fillId="0" borderId="0" xfId="0"/>
    <xf numFmtId="0" fontId="4" fillId="2" borderId="0" xfId="0" applyFont="1" applyFill="1"/>
    <xf numFmtId="0" fontId="5" fillId="0" borderId="0" xfId="0" applyFont="1"/>
    <xf numFmtId="0" fontId="7" fillId="0" borderId="0" xfId="0" applyFont="1"/>
    <xf numFmtId="0" fontId="6" fillId="2" borderId="0" xfId="0" applyFont="1" applyFill="1"/>
    <xf numFmtId="0" fontId="3" fillId="0" borderId="0" xfId="0" applyFont="1"/>
    <xf numFmtId="0" fontId="10" fillId="0" borderId="0" xfId="1" applyFont="1" applyAlignment="1">
      <alignment horizontal="left"/>
    </xf>
    <xf numFmtId="0" fontId="11" fillId="0" borderId="0" xfId="0" applyFont="1"/>
    <xf numFmtId="0" fontId="4" fillId="4" borderId="0" xfId="0" applyFont="1" applyFill="1"/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6" borderId="1" xfId="0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1"/>
    <xf numFmtId="0" fontId="3" fillId="0" borderId="0" xfId="0" quotePrefix="1" applyFont="1"/>
    <xf numFmtId="0" fontId="0" fillId="0" borderId="3" xfId="0" applyBorder="1"/>
    <xf numFmtId="0" fontId="0" fillId="8" borderId="0" xfId="0" applyFill="1" applyAlignment="1">
      <alignment horizontal="center" vertical="center"/>
    </xf>
    <xf numFmtId="0" fontId="22" fillId="0" borderId="0" xfId="0" applyFont="1" applyAlignment="1">
      <alignment horizontal="left" vertical="center" wrapText="1" indent="1"/>
    </xf>
    <xf numFmtId="0" fontId="9" fillId="0" borderId="0" xfId="1" applyAlignment="1">
      <alignment horizontal="left" vertical="center" wrapText="1" indent="1"/>
    </xf>
    <xf numFmtId="0" fontId="10" fillId="8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1" applyAlignment="1">
      <alignment horizontal="center"/>
    </xf>
    <xf numFmtId="0" fontId="0" fillId="0" borderId="4" xfId="0" applyBorder="1"/>
    <xf numFmtId="0" fontId="4" fillId="8" borderId="0" xfId="0" applyFont="1" applyFill="1" applyAlignment="1">
      <alignment horizontal="center"/>
    </xf>
    <xf numFmtId="0" fontId="0" fillId="8" borderId="0" xfId="0" applyFill="1"/>
    <xf numFmtId="0" fontId="4" fillId="4" borderId="1" xfId="0" applyFont="1" applyFill="1" applyBorder="1"/>
    <xf numFmtId="0" fontId="0" fillId="0" borderId="1" xfId="0" applyBorder="1"/>
    <xf numFmtId="0" fontId="4" fillId="0" borderId="0" xfId="0" applyFont="1"/>
    <xf numFmtId="0" fontId="6" fillId="5" borderId="0" xfId="0" quotePrefix="1" applyFont="1" applyFill="1"/>
    <xf numFmtId="0" fontId="27" fillId="0" borderId="0" xfId="0" applyFont="1"/>
    <xf numFmtId="0" fontId="6" fillId="0" borderId="0" xfId="0" applyFont="1"/>
    <xf numFmtId="49" fontId="0" fillId="0" borderId="1" xfId="0" applyNumberFormat="1" applyBorder="1"/>
    <xf numFmtId="0" fontId="0" fillId="0" borderId="0" xfId="0" quotePrefix="1"/>
    <xf numFmtId="49" fontId="25" fillId="0" borderId="1" xfId="0" applyNumberFormat="1" applyFont="1" applyBorder="1"/>
    <xf numFmtId="0" fontId="25" fillId="0" borderId="1" xfId="0" applyFont="1" applyBorder="1"/>
    <xf numFmtId="0" fontId="16" fillId="0" borderId="1" xfId="0" applyFont="1" applyBorder="1"/>
    <xf numFmtId="0" fontId="29" fillId="0" borderId="0" xfId="0" applyFont="1"/>
    <xf numFmtId="0" fontId="0" fillId="5" borderId="0" xfId="0" applyFill="1"/>
    <xf numFmtId="0" fontId="30" fillId="0" borderId="0" xfId="0" applyFont="1" applyAlignment="1">
      <alignment horizontal="center" vertical="center" wrapText="1"/>
    </xf>
    <xf numFmtId="0" fontId="31" fillId="9" borderId="0" xfId="0" applyFont="1" applyFill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2" fillId="2" borderId="0" xfId="0" applyFont="1" applyFill="1"/>
    <xf numFmtId="0" fontId="0" fillId="2" borderId="0" xfId="0" applyFill="1"/>
    <xf numFmtId="0" fontId="0" fillId="2" borderId="9" xfId="0" applyFill="1" applyBorder="1"/>
    <xf numFmtId="0" fontId="12" fillId="2" borderId="8" xfId="0" applyFont="1" applyFill="1" applyBorder="1"/>
    <xf numFmtId="0" fontId="12" fillId="2" borderId="0" xfId="0" applyFont="1" applyFill="1"/>
    <xf numFmtId="0" fontId="33" fillId="2" borderId="0" xfId="0" applyFont="1" applyFill="1"/>
    <xf numFmtId="0" fontId="12" fillId="2" borderId="9" xfId="0" applyFont="1" applyFill="1" applyBorder="1"/>
    <xf numFmtId="0" fontId="12" fillId="0" borderId="0" xfId="0" applyFont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10" borderId="5" xfId="0" applyFill="1" applyBorder="1"/>
    <xf numFmtId="0" fontId="0" fillId="10" borderId="6" xfId="0" applyFill="1" applyBorder="1"/>
    <xf numFmtId="0" fontId="0" fillId="10" borderId="7" xfId="0" applyFill="1" applyBorder="1"/>
    <xf numFmtId="0" fontId="18" fillId="10" borderId="0" xfId="0" applyFont="1" applyFill="1" applyAlignment="1">
      <alignment horizontal="center" vertical="center"/>
    </xf>
    <xf numFmtId="0" fontId="18" fillId="10" borderId="9" xfId="0" applyFont="1" applyFill="1" applyBorder="1" applyAlignment="1">
      <alignment horizontal="center" vertical="center"/>
    </xf>
    <xf numFmtId="0" fontId="35" fillId="10" borderId="8" xfId="0" applyFont="1" applyFill="1" applyBorder="1" applyAlignment="1">
      <alignment horizontal="center" vertical="center"/>
    </xf>
    <xf numFmtId="0" fontId="35" fillId="10" borderId="0" xfId="0" applyFont="1" applyFill="1" applyAlignment="1">
      <alignment horizontal="center" vertical="center"/>
    </xf>
    <xf numFmtId="0" fontId="36" fillId="10" borderId="8" xfId="0" applyFont="1" applyFill="1" applyBorder="1" applyAlignment="1">
      <alignment horizontal="center" vertical="top" wrapText="1"/>
    </xf>
    <xf numFmtId="0" fontId="19" fillId="10" borderId="0" xfId="0" applyFont="1" applyFill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0" fillId="10" borderId="10" xfId="0" applyFill="1" applyBorder="1"/>
    <xf numFmtId="0" fontId="0" fillId="10" borderId="11" xfId="0" applyFill="1" applyBorder="1"/>
    <xf numFmtId="0" fontId="0" fillId="10" borderId="12" xfId="0" applyFill="1" applyBorder="1"/>
    <xf numFmtId="0" fontId="38" fillId="4" borderId="5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38" fillId="4" borderId="8" xfId="0" applyFont="1" applyFill="1" applyBorder="1"/>
    <xf numFmtId="0" fontId="39" fillId="4" borderId="0" xfId="0" applyFont="1" applyFill="1"/>
    <xf numFmtId="0" fontId="0" fillId="4" borderId="0" xfId="0" applyFill="1"/>
    <xf numFmtId="0" fontId="0" fillId="4" borderId="9" xfId="0" applyFill="1" applyBorder="1"/>
    <xf numFmtId="0" fontId="0" fillId="0" borderId="0" xfId="0" applyAlignment="1">
      <alignment vertical="center"/>
    </xf>
    <xf numFmtId="0" fontId="38" fillId="4" borderId="8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9" xfId="0" applyFill="1" applyBorder="1" applyAlignment="1">
      <alignment vertical="center"/>
    </xf>
    <xf numFmtId="0" fontId="9" fillId="4" borderId="8" xfId="1" applyFill="1" applyBorder="1" applyAlignment="1">
      <alignment vertical="center"/>
    </xf>
    <xf numFmtId="0" fontId="9" fillId="4" borderId="10" xfId="1" applyFill="1" applyBorder="1"/>
    <xf numFmtId="0" fontId="0" fillId="4" borderId="11" xfId="0" applyFill="1" applyBorder="1"/>
    <xf numFmtId="0" fontId="9" fillId="4" borderId="11" xfId="1" applyFill="1" applyBorder="1"/>
    <xf numFmtId="0" fontId="0" fillId="4" borderId="12" xfId="0" applyFill="1" applyBorder="1"/>
    <xf numFmtId="0" fontId="4" fillId="11" borderId="0" xfId="0" applyFont="1" applyFill="1"/>
    <xf numFmtId="0" fontId="0" fillId="11" borderId="0" xfId="0" applyFill="1"/>
    <xf numFmtId="0" fontId="6" fillId="12" borderId="0" xfId="0" applyFont="1" applyFill="1"/>
    <xf numFmtId="0" fontId="4" fillId="12" borderId="0" xfId="0" applyFont="1" applyFill="1"/>
    <xf numFmtId="0" fontId="0" fillId="12" borderId="0" xfId="0" applyFill="1"/>
    <xf numFmtId="0" fontId="12" fillId="2" borderId="0" xfId="0" applyFont="1" applyFill="1" applyAlignment="1">
      <alignment vertical="center"/>
    </xf>
    <xf numFmtId="0" fontId="4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0" borderId="4" xfId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1" applyFont="1" applyBorder="1" applyAlignment="1">
      <alignment horizontal="left"/>
    </xf>
    <xf numFmtId="0" fontId="40" fillId="8" borderId="0" xfId="1" applyFont="1" applyFill="1" applyAlignment="1">
      <alignment horizontal="left"/>
    </xf>
    <xf numFmtId="0" fontId="0" fillId="8" borderId="0" xfId="0" applyFill="1" applyAlignment="1">
      <alignment horizontal="center"/>
    </xf>
    <xf numFmtId="0" fontId="0" fillId="13" borderId="0" xfId="0" applyFill="1"/>
    <xf numFmtId="0" fontId="5" fillId="13" borderId="0" xfId="0" applyFont="1" applyFill="1"/>
    <xf numFmtId="0" fontId="0" fillId="0" borderId="1" xfId="0" applyBorder="1" applyAlignment="1">
      <alignment horizontal="left"/>
    </xf>
    <xf numFmtId="0" fontId="41" fillId="2" borderId="0" xfId="0" applyFont="1" applyFill="1"/>
    <xf numFmtId="0" fontId="4" fillId="2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16" fillId="0" borderId="0" xfId="0" applyFont="1" applyAlignment="1">
      <alignment horizontal="left"/>
    </xf>
    <xf numFmtId="0" fontId="0" fillId="0" borderId="1" xfId="0" quotePrefix="1" applyBorder="1"/>
    <xf numFmtId="2" fontId="0" fillId="0" borderId="1" xfId="0" quotePrefix="1" applyNumberFormat="1" applyBorder="1" applyAlignment="1">
      <alignment horizontal="right"/>
    </xf>
    <xf numFmtId="0" fontId="42" fillId="0" borderId="1" xfId="0" applyFont="1" applyBorder="1" applyAlignment="1">
      <alignment horizontal="center"/>
    </xf>
    <xf numFmtId="0" fontId="2" fillId="2" borderId="0" xfId="0" applyFont="1" applyFill="1" applyAlignment="1">
      <alignment vertical="center"/>
    </xf>
    <xf numFmtId="0" fontId="4" fillId="14" borderId="0" xfId="0" applyFont="1" applyFill="1"/>
    <xf numFmtId="0" fontId="0" fillId="15" borderId="0" xfId="0" applyFill="1"/>
    <xf numFmtId="0" fontId="4" fillId="4" borderId="0" xfId="0" applyFont="1" applyFill="1" applyAlignment="1">
      <alignment vertical="center"/>
    </xf>
    <xf numFmtId="0" fontId="9" fillId="0" borderId="0" xfId="1" applyAlignment="1">
      <alignment horizontal="center"/>
    </xf>
    <xf numFmtId="0" fontId="45" fillId="16" borderId="0" xfId="0" applyFont="1" applyFill="1" applyAlignment="1"/>
    <xf numFmtId="0" fontId="45" fillId="13" borderId="0" xfId="0" quotePrefix="1" applyFont="1" applyFill="1" applyAlignment="1">
      <alignment vertical="center"/>
    </xf>
    <xf numFmtId="0" fontId="44" fillId="13" borderId="0" xfId="0" applyFont="1" applyFill="1" applyAlignment="1">
      <alignment vertical="center"/>
    </xf>
    <xf numFmtId="0" fontId="44" fillId="16" borderId="0" xfId="0" applyFont="1" applyFill="1" applyAlignment="1"/>
    <xf numFmtId="0" fontId="0" fillId="0" borderId="2" xfId="0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34" fillId="10" borderId="8" xfId="0" applyFont="1" applyFill="1" applyBorder="1" applyAlignment="1">
      <alignment horizontal="center" vertical="center"/>
    </xf>
    <xf numFmtId="0" fontId="34" fillId="10" borderId="0" xfId="0" applyFont="1" applyFill="1" applyAlignment="1">
      <alignment horizontal="center" vertical="center"/>
    </xf>
    <xf numFmtId="0" fontId="36" fillId="10" borderId="0" xfId="0" applyFont="1" applyFill="1" applyAlignment="1">
      <alignment horizontal="center" vertical="top" wrapText="1"/>
    </xf>
    <xf numFmtId="0" fontId="37" fillId="10" borderId="0" xfId="0" applyFont="1" applyFill="1" applyAlignment="1">
      <alignment horizontal="center" vertical="center"/>
    </xf>
    <xf numFmtId="0" fontId="37" fillId="10" borderId="9" xfId="0" applyFont="1" applyFill="1" applyBorder="1" applyAlignment="1">
      <alignment horizontal="center" vertical="center"/>
    </xf>
    <xf numFmtId="0" fontId="44" fillId="16" borderId="0" xfId="0" applyFont="1" applyFill="1" applyAlignment="1">
      <alignment horizontal="center"/>
    </xf>
    <xf numFmtId="0" fontId="44" fillId="13" borderId="0" xfId="0" applyFont="1" applyFill="1" applyAlignment="1">
      <alignment horizontal="center" vertical="center"/>
    </xf>
    <xf numFmtId="0" fontId="45" fillId="16" borderId="0" xfId="0" applyFont="1" applyFill="1" applyAlignment="1">
      <alignment horizontal="center"/>
    </xf>
    <xf numFmtId="0" fontId="45" fillId="13" borderId="0" xfId="0" quotePrefix="1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3" borderId="13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13" borderId="13" xfId="0" applyFont="1" applyFill="1" applyBorder="1" applyAlignment="1">
      <alignment horizontal="center"/>
    </xf>
    <xf numFmtId="0" fontId="26" fillId="3" borderId="0" xfId="0" applyFont="1" applyFill="1" applyAlignment="1">
      <alignment horizontal="center" vertical="center"/>
    </xf>
    <xf numFmtId="0" fontId="9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2" fillId="1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2" fillId="13" borderId="0" xfId="0" applyFont="1" applyFill="1" applyAlignment="1">
      <alignment horizontal="center"/>
    </xf>
    <xf numFmtId="0" fontId="14" fillId="7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44" fillId="14" borderId="0" xfId="0" applyFont="1" applyFill="1" applyAlignment="1">
      <alignment horizontal="center" vertical="center"/>
    </xf>
    <xf numFmtId="0" fontId="45" fillId="14" borderId="0" xfId="0" quotePrefix="1" applyFont="1" applyFill="1" applyAlignment="1">
      <alignment horizontal="center" vertical="center"/>
    </xf>
    <xf numFmtId="0" fontId="44" fillId="14" borderId="0" xfId="0" applyFont="1" applyFill="1" applyAlignment="1">
      <alignment vertical="center"/>
    </xf>
    <xf numFmtId="0" fontId="9" fillId="0" borderId="0" xfId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2" borderId="0" xfId="0" applyFont="1" applyFill="1" applyAlignment="1">
      <alignment vertical="center"/>
    </xf>
    <xf numFmtId="0" fontId="12" fillId="2" borderId="1" xfId="0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15</xdr:row>
      <xdr:rowOff>76200</xdr:rowOff>
    </xdr:from>
    <xdr:to>
      <xdr:col>7</xdr:col>
      <xdr:colOff>352425</xdr:colOff>
      <xdr:row>18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EB4391-5288-4438-A936-C6C4C149B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23</xdr:row>
      <xdr:rowOff>0</xdr:rowOff>
    </xdr:from>
    <xdr:to>
      <xdr:col>7</xdr:col>
      <xdr:colOff>349491</xdr:colOff>
      <xdr:row>25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E57EAEA-BB94-4C8C-823B-CBBAF4C2A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15</xdr:row>
      <xdr:rowOff>104775</xdr:rowOff>
    </xdr:from>
    <xdr:to>
      <xdr:col>7</xdr:col>
      <xdr:colOff>317259</xdr:colOff>
      <xdr:row>18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461668-2307-417C-82DE-5C3564BA6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23</xdr:row>
      <xdr:rowOff>0</xdr:rowOff>
    </xdr:from>
    <xdr:to>
      <xdr:col>7</xdr:col>
      <xdr:colOff>314325</xdr:colOff>
      <xdr:row>25</xdr:row>
      <xdr:rowOff>226868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09C1F9F-8397-48BC-9300-493DE96DF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8635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15</xdr:row>
      <xdr:rowOff>76200</xdr:rowOff>
    </xdr:from>
    <xdr:to>
      <xdr:col>7</xdr:col>
      <xdr:colOff>352425</xdr:colOff>
      <xdr:row>18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D46374-5CFA-4B0E-BB87-1D5EC558A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23</xdr:row>
      <xdr:rowOff>0</xdr:rowOff>
    </xdr:from>
    <xdr:to>
      <xdr:col>7</xdr:col>
      <xdr:colOff>349491</xdr:colOff>
      <xdr:row>25</xdr:row>
      <xdr:rowOff>228600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CB9909E5-9B10-4BDF-9D34-98E9762FC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15</xdr:row>
      <xdr:rowOff>104775</xdr:rowOff>
    </xdr:from>
    <xdr:to>
      <xdr:col>7</xdr:col>
      <xdr:colOff>317259</xdr:colOff>
      <xdr:row>18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61099D-FDED-4188-A8E3-28632628A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15</xdr:row>
      <xdr:rowOff>161925</xdr:rowOff>
    </xdr:from>
    <xdr:to>
      <xdr:col>7</xdr:col>
      <xdr:colOff>314325</xdr:colOff>
      <xdr:row>19</xdr:row>
      <xdr:rowOff>2845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8199B8-3800-4FE3-9DBC-7D6087ED0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15</xdr:row>
      <xdr:rowOff>133350</xdr:rowOff>
    </xdr:from>
    <xdr:to>
      <xdr:col>7</xdr:col>
      <xdr:colOff>238125</xdr:colOff>
      <xdr:row>18</xdr:row>
      <xdr:rowOff>151435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AD3A38-1FA0-47B4-8126-925022E22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15</xdr:row>
      <xdr:rowOff>104775</xdr:rowOff>
    </xdr:from>
    <xdr:to>
      <xdr:col>9</xdr:col>
      <xdr:colOff>381621</xdr:colOff>
      <xdr:row>18</xdr:row>
      <xdr:rowOff>122860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5272DB-487B-40CF-BC1B-48DC9043E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funkce/ms-excel-funkce-textove/" TargetMode="External"/><Relationship Id="rId2" Type="http://schemas.openxmlformats.org/officeDocument/2006/relationships/hyperlink" Target="http://office.lasakovi.com/excel/funkce/ms-excel-funkce-cz-en/" TargetMode="External"/><Relationship Id="rId1" Type="http://schemas.openxmlformats.org/officeDocument/2006/relationships/hyperlink" Target="http://office.lasakovi.com/excel/zaklady/on-line-kurz-zdarma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office.lasakovi.com/excel/funkce/funkce-textove-prakticke-priklady-exce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-textove/HODNOTA-NA-TEXT-funkce-excel/" TargetMode="External"/><Relationship Id="rId13" Type="http://schemas.openxmlformats.org/officeDocument/2006/relationships/hyperlink" Target="http://office.lasakovi.com/excel/funkce-textove/PROCISTIT-TRIM-odstranit-mezery-Excel/" TargetMode="External"/><Relationship Id="rId18" Type="http://schemas.openxmlformats.org/officeDocument/2006/relationships/hyperlink" Target="http://office.lasakovi.com/excel/funkce-textove/ZLEVA-vlevo-RIGHT-textova-funkce-Excel/" TargetMode="External"/><Relationship Id="rId3" Type="http://schemas.openxmlformats.org/officeDocument/2006/relationships/hyperlink" Target="http://office.lasakovi.com/excel/funkce-textove/CAST-MID-textova-funkce-Excel/" TargetMode="External"/><Relationship Id="rId7" Type="http://schemas.openxmlformats.org/officeDocument/2006/relationships/hyperlink" Target="http://office.lasakovi.com/excel/funkce-textove/STEJNE-EXACT-porovnat-Excel/" TargetMode="External"/><Relationship Id="rId12" Type="http://schemas.openxmlformats.org/officeDocument/2006/relationships/hyperlink" Target="http://office.lasakovi.com/excel/funkce-textove/OPAKOVAT-REPT-zopakovat-znak-Excel/" TargetMode="External"/><Relationship Id="rId17" Type="http://schemas.openxmlformats.org/officeDocument/2006/relationships/hyperlink" Target="http://office.lasakovi.com/excel/funkce-textove/VYCISTIT-CLEAN-odstran-netisknutelne-znaky-Excel/" TargetMode="External"/><Relationship Id="rId2" Type="http://schemas.openxmlformats.org/officeDocument/2006/relationships/hyperlink" Target="http://office.lasakovi.com/excel/funkce-textove/CONCATENATE-textova-funkce-Excel/" TargetMode="External"/><Relationship Id="rId16" Type="http://schemas.openxmlformats.org/officeDocument/2006/relationships/hyperlink" Target="http://office.lasakovi.com/excel/funkce-textove/VELKA2-PROPER-prvn-pismeno-velke-Excel/" TargetMode="External"/><Relationship Id="rId20" Type="http://schemas.openxmlformats.org/officeDocument/2006/relationships/hyperlink" Target="http://office.lasakovi.com/excel/funkce-textove/ZPRAVA-vpravo-right-textova-funkce-Excel/" TargetMode="External"/><Relationship Id="rId1" Type="http://schemas.openxmlformats.org/officeDocument/2006/relationships/hyperlink" Target="http://jaknaexcel.cz/" TargetMode="External"/><Relationship Id="rId6" Type="http://schemas.openxmlformats.org/officeDocument/2006/relationships/hyperlink" Target="http://office.lasakovi.com/excel/funkce-textove/HLEDAT-SEARCH-textova-funkce-Excel/" TargetMode="External"/><Relationship Id="rId11" Type="http://schemas.openxmlformats.org/officeDocument/2006/relationships/hyperlink" Target="http://office.lasakovi.com/excel/funkce-textove/NAJIT-FIND-textova-funkce-Excel/" TargetMode="External"/><Relationship Id="rId5" Type="http://schemas.openxmlformats.org/officeDocument/2006/relationships/hyperlink" Target="http://office.lasakovi.com/excel/funkce-textove/DOSADIT-SUBSTITUTE-textova-funkce-Excel/" TargetMode="External"/><Relationship Id="rId15" Type="http://schemas.openxmlformats.org/officeDocument/2006/relationships/hyperlink" Target="http://office.lasakovi.com/excel/funkce-textove/VELKA-UPPER-na-velka-pismena-Excel/" TargetMode="External"/><Relationship Id="rId10" Type="http://schemas.openxmlformats.org/officeDocument/2006/relationships/hyperlink" Target="http://office.lasakovi.com/excel/funkce-textove/NAHRADIT-REPLACE-nahradit-retezec-Excel/" TargetMode="External"/><Relationship Id="rId19" Type="http://schemas.openxmlformats.org/officeDocument/2006/relationships/hyperlink" Target="http://office.lasakovi.com/excel/funkce-textove/ZNAK-CHAR-textova-funkce-Excel/" TargetMode="External"/><Relationship Id="rId4" Type="http://schemas.openxmlformats.org/officeDocument/2006/relationships/hyperlink" Target="http://office.lasakovi.com/excel/funkce-textove/DELKA-LEN-textova-funkce-Excel/" TargetMode="External"/><Relationship Id="rId9" Type="http://schemas.openxmlformats.org/officeDocument/2006/relationships/hyperlink" Target="http://office.lasakovi.com/excel/funkce-textove/MALA-LOWER-na-mala-pismena-Excel/" TargetMode="External"/><Relationship Id="rId14" Type="http://schemas.openxmlformats.org/officeDocument/2006/relationships/hyperlink" Target="http://office.lasakovi.com/excel/funkce-textove/STEJNE-EXACT-porovnat-Exce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aknaexcel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jaknaexcel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jaknaexcel.cz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jaknaexcel.cz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jaknaexcel.cz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jaknaexcel.cz/" TargetMode="External"/><Relationship Id="rId1" Type="http://schemas.openxmlformats.org/officeDocument/2006/relationships/hyperlink" Target="http://nic.example.com/neumime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P59"/>
  <sheetViews>
    <sheetView showGridLines="0" tabSelected="1" workbookViewId="0">
      <selection activeCell="E14" sqref="E14"/>
    </sheetView>
  </sheetViews>
  <sheetFormatPr defaultColWidth="0" defaultRowHeight="15" customHeight="1" zeroHeight="1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2" ht="8.25" customHeight="1"/>
    <row r="2" spans="3:12" ht="54" customHeight="1">
      <c r="C2" s="124" t="s">
        <v>160</v>
      </c>
      <c r="D2" s="124"/>
      <c r="E2" s="124"/>
      <c r="F2" s="124"/>
      <c r="G2" s="124"/>
      <c r="H2" s="124"/>
      <c r="I2" s="124"/>
      <c r="J2" s="124"/>
      <c r="K2" s="43"/>
      <c r="L2" s="43"/>
    </row>
    <row r="3" spans="3:12" ht="17.25" customHeight="1" thickBot="1">
      <c r="C3" s="44"/>
      <c r="D3" s="44"/>
      <c r="E3" s="44"/>
      <c r="F3" s="44"/>
      <c r="G3" s="44"/>
      <c r="H3" s="44"/>
      <c r="I3" s="44"/>
      <c r="J3" s="44"/>
    </row>
    <row r="4" spans="3:12" ht="11.25" customHeight="1" thickTop="1">
      <c r="C4" s="45"/>
      <c r="D4" s="46"/>
      <c r="E4" s="46"/>
      <c r="F4" s="46"/>
      <c r="G4" s="46"/>
      <c r="H4" s="46"/>
      <c r="I4" s="46"/>
      <c r="J4" s="47"/>
    </row>
    <row r="5" spans="3:12" ht="27.75" customHeight="1">
      <c r="C5" s="48"/>
      <c r="D5" s="49" t="s">
        <v>161</v>
      </c>
      <c r="E5" s="50"/>
      <c r="F5" s="50"/>
      <c r="G5" s="1"/>
      <c r="H5" s="50"/>
      <c r="I5" s="50"/>
      <c r="J5" s="51"/>
    </row>
    <row r="6" spans="3:12" s="56" customFormat="1" ht="20.25" customHeight="1">
      <c r="C6" s="52"/>
      <c r="D6" s="156"/>
      <c r="E6" s="155" t="s">
        <v>400</v>
      </c>
      <c r="F6" s="105"/>
      <c r="G6" s="54"/>
      <c r="H6" s="53"/>
      <c r="I6" s="53"/>
      <c r="J6" s="55"/>
    </row>
    <row r="7" spans="3:12" s="56" customFormat="1" ht="20.25" customHeight="1">
      <c r="C7" s="52"/>
      <c r="D7" s="156"/>
      <c r="E7" s="94" t="s">
        <v>201</v>
      </c>
      <c r="F7" s="105" t="s">
        <v>202</v>
      </c>
      <c r="G7" s="54"/>
      <c r="H7" s="53"/>
      <c r="I7" s="53"/>
      <c r="J7" s="55"/>
    </row>
    <row r="8" spans="3:12" s="56" customFormat="1" ht="20.25" customHeight="1">
      <c r="C8" s="52"/>
      <c r="D8" s="156"/>
      <c r="E8" s="155" t="s">
        <v>404</v>
      </c>
      <c r="F8" s="105" t="s">
        <v>202</v>
      </c>
      <c r="G8" s="54"/>
      <c r="H8" s="53"/>
      <c r="I8" s="53"/>
      <c r="J8" s="55"/>
    </row>
    <row r="9" spans="3:12" s="56" customFormat="1" ht="20.25" customHeight="1">
      <c r="C9" s="52"/>
      <c r="D9" s="156"/>
      <c r="E9" s="114" t="s">
        <v>278</v>
      </c>
      <c r="F9" s="105" t="s">
        <v>279</v>
      </c>
      <c r="G9" s="54"/>
      <c r="H9" s="53"/>
      <c r="I9" s="53"/>
      <c r="J9" s="55"/>
    </row>
    <row r="10" spans="3:12" s="56" customFormat="1" ht="20.25" customHeight="1">
      <c r="C10" s="52"/>
      <c r="D10" s="156"/>
      <c r="E10" s="94" t="s">
        <v>176</v>
      </c>
      <c r="F10" s="53"/>
      <c r="G10" s="53"/>
      <c r="H10" s="53"/>
      <c r="I10" s="53"/>
      <c r="J10" s="55"/>
    </row>
    <row r="11" spans="3:12" s="56" customFormat="1" ht="20.25" customHeight="1">
      <c r="C11" s="52"/>
      <c r="D11" s="156"/>
      <c r="E11" s="155" t="s">
        <v>293</v>
      </c>
      <c r="F11" s="53"/>
      <c r="G11" s="53"/>
      <c r="H11" s="53"/>
      <c r="I11" s="53"/>
      <c r="J11" s="55"/>
    </row>
    <row r="12" spans="3:12" s="56" customFormat="1" ht="20.25" customHeight="1">
      <c r="C12" s="52"/>
      <c r="D12" s="156"/>
      <c r="E12" s="94" t="s">
        <v>177</v>
      </c>
      <c r="F12" s="53"/>
      <c r="G12" s="53"/>
      <c r="H12" s="53"/>
      <c r="I12" s="53"/>
      <c r="J12" s="55"/>
    </row>
    <row r="13" spans="3:12" s="56" customFormat="1" ht="20.25" customHeight="1">
      <c r="C13" s="52"/>
      <c r="D13" s="156"/>
      <c r="E13" s="155" t="s">
        <v>405</v>
      </c>
      <c r="F13" s="53"/>
      <c r="G13" s="53"/>
      <c r="H13" s="53"/>
      <c r="I13" s="53"/>
      <c r="J13" s="55"/>
    </row>
    <row r="14" spans="3:12" ht="15.75" thickBot="1">
      <c r="C14" s="57"/>
      <c r="D14" s="58"/>
      <c r="E14" s="58"/>
      <c r="F14" s="58"/>
      <c r="G14" s="58"/>
      <c r="H14" s="58"/>
      <c r="I14" s="58"/>
      <c r="J14" s="59"/>
    </row>
    <row r="15" spans="3:12" ht="16.5" thickTop="1" thickBot="1"/>
    <row r="16" spans="3:12" ht="15.75" customHeight="1" thickTop="1">
      <c r="C16" s="60"/>
      <c r="D16" s="61"/>
      <c r="E16" s="61"/>
      <c r="F16" s="61"/>
      <c r="G16" s="61"/>
      <c r="H16" s="61"/>
      <c r="I16" s="61"/>
      <c r="J16" s="62"/>
    </row>
    <row r="17" spans="1:16" ht="22.5" customHeight="1">
      <c r="C17" s="125" t="s">
        <v>50</v>
      </c>
      <c r="D17" s="126"/>
      <c r="E17" s="126"/>
      <c r="F17" s="126"/>
      <c r="G17" s="126"/>
      <c r="H17" s="63"/>
      <c r="I17" s="63"/>
      <c r="J17" s="64"/>
      <c r="P17" s="37"/>
    </row>
    <row r="18" spans="1:16" ht="22.5" customHeight="1">
      <c r="C18" s="125"/>
      <c r="D18" s="126"/>
      <c r="E18" s="126"/>
      <c r="F18" s="126"/>
      <c r="G18" s="126"/>
      <c r="H18" s="63"/>
      <c r="I18" s="63"/>
      <c r="J18" s="64"/>
      <c r="P18" s="37"/>
    </row>
    <row r="19" spans="1:16" ht="13.5" customHeight="1">
      <c r="C19" s="65"/>
      <c r="D19" s="66"/>
      <c r="E19" s="66"/>
      <c r="F19" s="66"/>
      <c r="G19" s="66"/>
      <c r="H19" s="63"/>
      <c r="I19" s="63"/>
      <c r="J19" s="64"/>
      <c r="P19" s="37"/>
    </row>
    <row r="20" spans="1:16" ht="18" customHeight="1">
      <c r="C20" s="67"/>
      <c r="D20" s="127" t="s">
        <v>162</v>
      </c>
      <c r="E20" s="127"/>
      <c r="F20" s="127"/>
      <c r="G20" s="127"/>
      <c r="H20" s="68"/>
      <c r="I20" s="68"/>
      <c r="J20" s="69"/>
    </row>
    <row r="21" spans="1:16" ht="36.75" customHeight="1">
      <c r="C21" s="67"/>
      <c r="D21" s="127"/>
      <c r="E21" s="127"/>
      <c r="F21" s="127"/>
      <c r="G21" s="127"/>
      <c r="H21" s="128">
        <v>5002722</v>
      </c>
      <c r="I21" s="128"/>
      <c r="J21" s="129"/>
    </row>
    <row r="22" spans="1:16" ht="12" customHeight="1" thickBot="1">
      <c r="C22" s="70"/>
      <c r="D22" s="71"/>
      <c r="E22" s="71"/>
      <c r="F22" s="71"/>
      <c r="G22" s="71"/>
      <c r="H22" s="71"/>
      <c r="I22" s="71"/>
      <c r="J22" s="72"/>
    </row>
    <row r="23" spans="1:16" ht="16.5" thickTop="1" thickBot="1"/>
    <row r="24" spans="1:16" ht="10.5" customHeight="1" thickTop="1">
      <c r="C24" s="73"/>
      <c r="D24" s="74"/>
      <c r="E24" s="74"/>
      <c r="F24" s="74"/>
      <c r="G24" s="74"/>
      <c r="H24" s="74"/>
      <c r="I24" s="74"/>
      <c r="J24" s="75"/>
    </row>
    <row r="25" spans="1:16" ht="27" customHeight="1">
      <c r="C25" s="76"/>
      <c r="D25" s="77" t="s">
        <v>163</v>
      </c>
      <c r="E25" s="78"/>
      <c r="F25" s="78"/>
      <c r="G25" s="78"/>
      <c r="H25" s="78"/>
      <c r="I25" s="78"/>
      <c r="J25" s="79"/>
    </row>
    <row r="26" spans="1:16" s="80" customFormat="1" ht="19.5" customHeight="1">
      <c r="C26" s="81"/>
      <c r="D26" s="82"/>
      <c r="E26" s="18" t="s">
        <v>46</v>
      </c>
      <c r="F26" s="82"/>
      <c r="G26" s="82"/>
      <c r="H26" s="82"/>
      <c r="I26" s="82"/>
      <c r="J26" s="83"/>
    </row>
    <row r="27" spans="1:16" s="80" customFormat="1" ht="19.5" customHeight="1">
      <c r="C27" s="84"/>
      <c r="D27" s="82"/>
      <c r="E27" s="18" t="s">
        <v>47</v>
      </c>
      <c r="F27" s="82"/>
      <c r="G27" s="82"/>
      <c r="H27" s="82"/>
      <c r="I27" s="82"/>
      <c r="J27" s="83"/>
    </row>
    <row r="28" spans="1:16" s="80" customFormat="1" ht="19.5" customHeight="1">
      <c r="C28" s="84"/>
      <c r="D28" s="82"/>
      <c r="E28" s="18" t="s">
        <v>45</v>
      </c>
      <c r="F28" s="82"/>
      <c r="G28" s="82"/>
      <c r="H28" s="82"/>
      <c r="I28" s="82"/>
      <c r="J28" s="83"/>
    </row>
    <row r="29" spans="1:16" s="80" customFormat="1" ht="19.5" customHeight="1">
      <c r="C29" s="84"/>
      <c r="D29" s="82"/>
      <c r="E29" s="18" t="s">
        <v>89</v>
      </c>
      <c r="F29" s="82"/>
      <c r="G29" s="82"/>
      <c r="H29" s="82"/>
      <c r="I29" s="82"/>
      <c r="J29" s="83"/>
    </row>
    <row r="30" spans="1:16" ht="15.75" thickBot="1">
      <c r="C30" s="85"/>
      <c r="D30" s="86"/>
      <c r="E30" s="87"/>
      <c r="F30" s="86"/>
      <c r="G30" s="86"/>
      <c r="H30" s="86"/>
      <c r="I30" s="86"/>
      <c r="J30" s="88"/>
    </row>
    <row r="31" spans="1:16" ht="15.75" thickTop="1">
      <c r="A31" s="20"/>
      <c r="C31" s="18"/>
    </row>
    <row r="32" spans="1:16">
      <c r="B32" s="123" t="s">
        <v>398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5" hidden="1" customHeight="1"/>
    <row r="48" ht="15" hidden="1" customHeight="1"/>
    <row r="49" ht="15" hidden="1" customHeight="1"/>
    <row r="50" ht="15" hidden="1" customHeight="1"/>
    <row r="51" hidden="1"/>
    <row r="52" hidden="1"/>
    <row r="53" hidden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</sheetData>
  <mergeCells count="5">
    <mergeCell ref="B32:L32"/>
    <mergeCell ref="C2:J2"/>
    <mergeCell ref="C17:G18"/>
    <mergeCell ref="D20:G21"/>
    <mergeCell ref="H21:J21"/>
  </mergeCells>
  <hyperlinks>
    <hyperlink ref="E29" r:id="rId1" xr:uid="{00000000-0004-0000-0000-000000000000}"/>
    <hyperlink ref="E28" r:id="rId2" xr:uid="{00000000-0004-0000-0000-000001000000}"/>
    <hyperlink ref="E26" r:id="rId3" xr:uid="{00000000-0004-0000-0000-000002000000}"/>
    <hyperlink ref="E27" r:id="rId4" xr:uid="{00000000-0004-0000-0000-000003000000}"/>
  </hyperlinks>
  <pageMargins left="0.7" right="0.7" top="0.78740157499999996" bottom="0.78740157499999996" header="0.3" footer="0.3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AF873-48AE-4495-8D4A-C754555B0FD9}">
  <dimension ref="A1:S41"/>
  <sheetViews>
    <sheetView workbookViewId="0">
      <selection activeCell="Q10" sqref="Q10:Q41"/>
    </sheetView>
  </sheetViews>
  <sheetFormatPr defaultRowHeight="15"/>
  <sheetData>
    <row r="1" spans="1:19" ht="23.25">
      <c r="A1" s="138" t="s">
        <v>293</v>
      </c>
      <c r="B1" s="138"/>
      <c r="C1" s="138"/>
      <c r="D1" s="138"/>
      <c r="E1" s="138"/>
    </row>
    <row r="2" spans="1:19">
      <c r="A2" s="139" t="s">
        <v>40</v>
      </c>
      <c r="B2" s="140"/>
      <c r="C2" s="140"/>
      <c r="D2" s="140"/>
      <c r="E2" s="140"/>
    </row>
    <row r="5" spans="1:19">
      <c r="B5" s="32" t="s">
        <v>294</v>
      </c>
    </row>
    <row r="6" spans="1:19">
      <c r="B6" t="s">
        <v>329</v>
      </c>
    </row>
    <row r="7" spans="1:19">
      <c r="B7" s="32" t="s">
        <v>330</v>
      </c>
      <c r="M7" t="s">
        <v>355</v>
      </c>
      <c r="S7" t="s">
        <v>233</v>
      </c>
    </row>
    <row r="8" spans="1:19">
      <c r="B8" t="s">
        <v>331</v>
      </c>
      <c r="S8" t="s">
        <v>234</v>
      </c>
    </row>
    <row r="9" spans="1:19">
      <c r="B9" s="32"/>
      <c r="H9" s="32" t="s">
        <v>223</v>
      </c>
      <c r="I9" s="32" t="s">
        <v>224</v>
      </c>
      <c r="J9" s="32" t="s">
        <v>225</v>
      </c>
      <c r="K9" s="32" t="s">
        <v>226</v>
      </c>
      <c r="L9" s="32" t="s">
        <v>227</v>
      </c>
      <c r="M9" s="32" t="s">
        <v>332</v>
      </c>
      <c r="N9" s="32" t="s">
        <v>332</v>
      </c>
      <c r="O9" s="32" t="s">
        <v>101</v>
      </c>
      <c r="P9" s="32" t="s">
        <v>364</v>
      </c>
      <c r="Q9" s="32" t="s">
        <v>365</v>
      </c>
    </row>
    <row r="10" spans="1:19">
      <c r="H10">
        <v>1</v>
      </c>
      <c r="I10">
        <v>1</v>
      </c>
      <c r="J10">
        <v>1</v>
      </c>
      <c r="K10">
        <v>2018</v>
      </c>
      <c r="L10" t="s">
        <v>61</v>
      </c>
      <c r="M10" t="str">
        <f>CHAR(H10+64)</f>
        <v>A</v>
      </c>
      <c r="N10" t="s">
        <v>333</v>
      </c>
      <c r="O10" t="s">
        <v>356</v>
      </c>
      <c r="P10" t="s">
        <v>357</v>
      </c>
      <c r="Q10" t="s">
        <v>366</v>
      </c>
    </row>
    <row r="11" spans="1:19">
      <c r="H11">
        <v>2</v>
      </c>
      <c r="I11">
        <v>2</v>
      </c>
      <c r="J11">
        <v>2</v>
      </c>
      <c r="K11">
        <v>2018</v>
      </c>
      <c r="L11" t="s">
        <v>228</v>
      </c>
      <c r="M11" t="str">
        <f t="shared" ref="M11:M41" si="0">CHAR(H11+64)</f>
        <v>B</v>
      </c>
      <c r="N11" t="s">
        <v>334</v>
      </c>
      <c r="O11" t="s">
        <v>356</v>
      </c>
      <c r="P11" t="s">
        <v>358</v>
      </c>
      <c r="Q11" t="s">
        <v>367</v>
      </c>
      <c r="S11" t="s">
        <v>221</v>
      </c>
    </row>
    <row r="12" spans="1:19">
      <c r="H12">
        <v>3</v>
      </c>
      <c r="I12">
        <v>3</v>
      </c>
      <c r="J12">
        <v>3</v>
      </c>
      <c r="K12">
        <v>2018</v>
      </c>
      <c r="L12" t="s">
        <v>229</v>
      </c>
      <c r="M12" t="str">
        <f t="shared" si="0"/>
        <v>C</v>
      </c>
      <c r="N12" t="s">
        <v>335</v>
      </c>
      <c r="O12" t="s">
        <v>356</v>
      </c>
      <c r="P12" t="s">
        <v>359</v>
      </c>
      <c r="Q12" t="s">
        <v>368</v>
      </c>
      <c r="S12" t="s">
        <v>222</v>
      </c>
    </row>
    <row r="13" spans="1:19">
      <c r="H13">
        <v>4</v>
      </c>
      <c r="I13">
        <v>4</v>
      </c>
      <c r="J13">
        <v>4</v>
      </c>
      <c r="K13">
        <v>2018</v>
      </c>
      <c r="L13" t="s">
        <v>230</v>
      </c>
      <c r="M13" t="str">
        <f t="shared" si="0"/>
        <v>D</v>
      </c>
      <c r="N13" t="s">
        <v>336</v>
      </c>
      <c r="O13" t="s">
        <v>356</v>
      </c>
      <c r="P13" t="s">
        <v>360</v>
      </c>
      <c r="Q13" t="s">
        <v>369</v>
      </c>
    </row>
    <row r="14" spans="1:19">
      <c r="H14">
        <v>5</v>
      </c>
      <c r="I14">
        <v>5</v>
      </c>
      <c r="J14">
        <v>5</v>
      </c>
      <c r="K14">
        <v>2018</v>
      </c>
      <c r="L14" t="s">
        <v>58</v>
      </c>
      <c r="M14" t="str">
        <f t="shared" si="0"/>
        <v>E</v>
      </c>
      <c r="N14" t="s">
        <v>337</v>
      </c>
      <c r="O14" t="s">
        <v>356</v>
      </c>
      <c r="P14" t="s">
        <v>361</v>
      </c>
      <c r="Q14" t="s">
        <v>370</v>
      </c>
    </row>
    <row r="15" spans="1:19">
      <c r="H15">
        <v>6</v>
      </c>
      <c r="I15">
        <v>6</v>
      </c>
      <c r="J15">
        <v>6</v>
      </c>
      <c r="K15">
        <v>2018</v>
      </c>
      <c r="L15" t="s">
        <v>231</v>
      </c>
      <c r="M15" t="str">
        <f t="shared" si="0"/>
        <v>F</v>
      </c>
      <c r="N15" t="s">
        <v>338</v>
      </c>
      <c r="O15" t="s">
        <v>356</v>
      </c>
      <c r="P15" t="s">
        <v>362</v>
      </c>
      <c r="Q15" t="s">
        <v>371</v>
      </c>
    </row>
    <row r="16" spans="1:19">
      <c r="H16">
        <v>7</v>
      </c>
      <c r="I16">
        <v>7</v>
      </c>
      <c r="J16">
        <v>7</v>
      </c>
      <c r="K16">
        <v>2018</v>
      </c>
      <c r="L16" t="s">
        <v>232</v>
      </c>
      <c r="M16" t="str">
        <f t="shared" si="0"/>
        <v>G</v>
      </c>
      <c r="N16" t="s">
        <v>339</v>
      </c>
      <c r="O16" t="s">
        <v>356</v>
      </c>
      <c r="P16" t="s">
        <v>363</v>
      </c>
      <c r="Q16" t="s">
        <v>372</v>
      </c>
    </row>
    <row r="17" spans="8:17">
      <c r="H17">
        <v>8</v>
      </c>
      <c r="I17">
        <v>8</v>
      </c>
      <c r="J17">
        <v>8</v>
      </c>
      <c r="K17">
        <v>2018</v>
      </c>
      <c r="L17" t="s">
        <v>61</v>
      </c>
      <c r="M17" t="str">
        <f t="shared" si="0"/>
        <v>H</v>
      </c>
      <c r="N17" t="s">
        <v>340</v>
      </c>
      <c r="O17" t="s">
        <v>356</v>
      </c>
      <c r="P17" t="s">
        <v>357</v>
      </c>
      <c r="Q17" t="s">
        <v>373</v>
      </c>
    </row>
    <row r="18" spans="8:17">
      <c r="H18">
        <v>9</v>
      </c>
      <c r="I18">
        <v>9</v>
      </c>
      <c r="J18">
        <v>9</v>
      </c>
      <c r="K18">
        <v>2018</v>
      </c>
      <c r="L18" t="s">
        <v>228</v>
      </c>
      <c r="M18" t="str">
        <f t="shared" si="0"/>
        <v>I</v>
      </c>
      <c r="N18" t="s">
        <v>65</v>
      </c>
      <c r="O18" t="s">
        <v>356</v>
      </c>
      <c r="P18" t="s">
        <v>358</v>
      </c>
      <c r="Q18" t="s">
        <v>374</v>
      </c>
    </row>
    <row r="19" spans="8:17">
      <c r="H19">
        <v>10</v>
      </c>
      <c r="I19">
        <v>10</v>
      </c>
      <c r="J19">
        <v>10</v>
      </c>
      <c r="K19">
        <v>2018</v>
      </c>
      <c r="L19" t="s">
        <v>229</v>
      </c>
      <c r="M19" t="str">
        <f t="shared" si="0"/>
        <v>J</v>
      </c>
      <c r="N19" t="s">
        <v>341</v>
      </c>
      <c r="O19" t="s">
        <v>356</v>
      </c>
      <c r="P19" t="s">
        <v>359</v>
      </c>
      <c r="Q19" t="s">
        <v>375</v>
      </c>
    </row>
    <row r="20" spans="8:17">
      <c r="H20">
        <v>11</v>
      </c>
      <c r="I20">
        <v>11</v>
      </c>
      <c r="J20">
        <v>11</v>
      </c>
      <c r="K20">
        <v>2018</v>
      </c>
      <c r="L20" t="s">
        <v>230</v>
      </c>
      <c r="M20" t="str">
        <f t="shared" si="0"/>
        <v>K</v>
      </c>
      <c r="N20" t="s">
        <v>342</v>
      </c>
      <c r="O20" t="s">
        <v>356</v>
      </c>
      <c r="P20" t="s">
        <v>360</v>
      </c>
      <c r="Q20" t="s">
        <v>376</v>
      </c>
    </row>
    <row r="21" spans="8:17">
      <c r="H21">
        <v>12</v>
      </c>
      <c r="I21">
        <v>12</v>
      </c>
      <c r="J21">
        <v>12</v>
      </c>
      <c r="K21">
        <v>2018</v>
      </c>
      <c r="L21" t="s">
        <v>58</v>
      </c>
      <c r="M21" t="str">
        <f t="shared" si="0"/>
        <v>L</v>
      </c>
      <c r="N21" t="s">
        <v>60</v>
      </c>
      <c r="O21" t="s">
        <v>356</v>
      </c>
      <c r="P21" t="s">
        <v>361</v>
      </c>
      <c r="Q21" t="s">
        <v>377</v>
      </c>
    </row>
    <row r="22" spans="8:17">
      <c r="H22">
        <v>13</v>
      </c>
      <c r="I22">
        <v>13</v>
      </c>
      <c r="J22">
        <v>1</v>
      </c>
      <c r="K22">
        <v>2018</v>
      </c>
      <c r="L22" t="s">
        <v>231</v>
      </c>
      <c r="M22" t="str">
        <f t="shared" si="0"/>
        <v>M</v>
      </c>
      <c r="N22" t="s">
        <v>67</v>
      </c>
      <c r="O22" t="s">
        <v>356</v>
      </c>
      <c r="P22" t="s">
        <v>362</v>
      </c>
      <c r="Q22" t="s">
        <v>366</v>
      </c>
    </row>
    <row r="23" spans="8:17">
      <c r="H23">
        <v>14</v>
      </c>
      <c r="I23">
        <v>14</v>
      </c>
      <c r="J23">
        <v>2</v>
      </c>
      <c r="K23">
        <v>2018</v>
      </c>
      <c r="L23" t="s">
        <v>232</v>
      </c>
      <c r="M23" t="str">
        <f t="shared" si="0"/>
        <v>N</v>
      </c>
      <c r="N23" t="s">
        <v>343</v>
      </c>
      <c r="O23" t="s">
        <v>356</v>
      </c>
      <c r="P23" t="s">
        <v>363</v>
      </c>
      <c r="Q23" t="s">
        <v>367</v>
      </c>
    </row>
    <row r="24" spans="8:17">
      <c r="H24">
        <v>15</v>
      </c>
      <c r="I24">
        <v>15</v>
      </c>
      <c r="J24">
        <v>3</v>
      </c>
      <c r="K24">
        <v>2018</v>
      </c>
      <c r="L24" t="s">
        <v>61</v>
      </c>
      <c r="M24" t="str">
        <f t="shared" si="0"/>
        <v>O</v>
      </c>
      <c r="N24" t="s">
        <v>344</v>
      </c>
      <c r="O24" t="s">
        <v>356</v>
      </c>
      <c r="P24" t="s">
        <v>357</v>
      </c>
      <c r="Q24" t="s">
        <v>368</v>
      </c>
    </row>
    <row r="25" spans="8:17">
      <c r="H25">
        <v>16</v>
      </c>
      <c r="I25">
        <v>16</v>
      </c>
      <c r="J25">
        <v>4</v>
      </c>
      <c r="K25">
        <v>2018</v>
      </c>
      <c r="L25" t="s">
        <v>228</v>
      </c>
      <c r="M25" t="str">
        <f t="shared" si="0"/>
        <v>P</v>
      </c>
      <c r="N25" t="s">
        <v>55</v>
      </c>
      <c r="O25" t="s">
        <v>356</v>
      </c>
      <c r="P25" t="s">
        <v>358</v>
      </c>
      <c r="Q25" t="s">
        <v>369</v>
      </c>
    </row>
    <row r="26" spans="8:17">
      <c r="H26">
        <v>17</v>
      </c>
      <c r="I26">
        <v>17</v>
      </c>
      <c r="J26">
        <v>5</v>
      </c>
      <c r="K26">
        <v>2018</v>
      </c>
      <c r="L26" t="s">
        <v>229</v>
      </c>
      <c r="M26" t="str">
        <f t="shared" si="0"/>
        <v>Q</v>
      </c>
      <c r="N26" t="s">
        <v>345</v>
      </c>
      <c r="O26" t="s">
        <v>356</v>
      </c>
      <c r="P26" t="s">
        <v>359</v>
      </c>
      <c r="Q26" t="s">
        <v>370</v>
      </c>
    </row>
    <row r="27" spans="8:17">
      <c r="H27">
        <v>18</v>
      </c>
      <c r="I27">
        <v>18</v>
      </c>
      <c r="J27">
        <v>6</v>
      </c>
      <c r="K27">
        <v>2018</v>
      </c>
      <c r="L27" t="s">
        <v>230</v>
      </c>
      <c r="M27" t="str">
        <f t="shared" si="0"/>
        <v>R</v>
      </c>
      <c r="N27" t="s">
        <v>346</v>
      </c>
      <c r="O27" t="s">
        <v>356</v>
      </c>
      <c r="P27" t="s">
        <v>360</v>
      </c>
      <c r="Q27" t="s">
        <v>371</v>
      </c>
    </row>
    <row r="28" spans="8:17">
      <c r="H28">
        <v>19</v>
      </c>
      <c r="I28">
        <v>19</v>
      </c>
      <c r="J28">
        <v>7</v>
      </c>
      <c r="K28">
        <v>2018</v>
      </c>
      <c r="L28" t="s">
        <v>58</v>
      </c>
      <c r="M28" t="str">
        <f t="shared" si="0"/>
        <v>S</v>
      </c>
      <c r="N28" t="s">
        <v>347</v>
      </c>
      <c r="O28" t="s">
        <v>356</v>
      </c>
      <c r="P28" t="s">
        <v>361</v>
      </c>
      <c r="Q28" t="s">
        <v>372</v>
      </c>
    </row>
    <row r="29" spans="8:17">
      <c r="H29">
        <v>20</v>
      </c>
      <c r="I29">
        <v>20</v>
      </c>
      <c r="J29">
        <v>8</v>
      </c>
      <c r="K29">
        <v>2018</v>
      </c>
      <c r="L29" t="s">
        <v>231</v>
      </c>
      <c r="M29" t="str">
        <f t="shared" si="0"/>
        <v>T</v>
      </c>
      <c r="N29" t="s">
        <v>348</v>
      </c>
      <c r="O29" t="s">
        <v>356</v>
      </c>
      <c r="P29" t="s">
        <v>362</v>
      </c>
      <c r="Q29" t="s">
        <v>373</v>
      </c>
    </row>
    <row r="30" spans="8:17">
      <c r="H30">
        <v>21</v>
      </c>
      <c r="I30">
        <v>21</v>
      </c>
      <c r="J30">
        <v>9</v>
      </c>
      <c r="K30">
        <v>2018</v>
      </c>
      <c r="L30" t="s">
        <v>232</v>
      </c>
      <c r="M30" t="str">
        <f t="shared" si="0"/>
        <v>U</v>
      </c>
      <c r="N30" t="s">
        <v>349</v>
      </c>
      <c r="O30" t="s">
        <v>356</v>
      </c>
      <c r="P30" t="s">
        <v>363</v>
      </c>
      <c r="Q30" t="s">
        <v>374</v>
      </c>
    </row>
    <row r="31" spans="8:17">
      <c r="H31">
        <v>22</v>
      </c>
      <c r="I31">
        <v>22</v>
      </c>
      <c r="J31">
        <v>10</v>
      </c>
      <c r="K31">
        <v>2018</v>
      </c>
      <c r="L31" t="s">
        <v>61</v>
      </c>
      <c r="M31" t="str">
        <f t="shared" si="0"/>
        <v>V</v>
      </c>
      <c r="N31" t="s">
        <v>350</v>
      </c>
      <c r="O31" t="s">
        <v>356</v>
      </c>
      <c r="P31" t="s">
        <v>357</v>
      </c>
      <c r="Q31" t="s">
        <v>375</v>
      </c>
    </row>
    <row r="32" spans="8:17">
      <c r="H32">
        <v>23</v>
      </c>
      <c r="I32">
        <v>23</v>
      </c>
      <c r="J32">
        <v>11</v>
      </c>
      <c r="K32">
        <v>2018</v>
      </c>
      <c r="L32" t="s">
        <v>228</v>
      </c>
      <c r="M32" t="str">
        <f t="shared" si="0"/>
        <v>W</v>
      </c>
      <c r="N32" t="s">
        <v>351</v>
      </c>
      <c r="O32" t="s">
        <v>356</v>
      </c>
      <c r="P32" t="s">
        <v>358</v>
      </c>
      <c r="Q32" t="s">
        <v>376</v>
      </c>
    </row>
    <row r="33" spans="8:17">
      <c r="H33">
        <v>24</v>
      </c>
      <c r="I33">
        <v>24</v>
      </c>
      <c r="J33">
        <v>12</v>
      </c>
      <c r="K33">
        <v>2018</v>
      </c>
      <c r="L33" t="s">
        <v>229</v>
      </c>
      <c r="M33" t="str">
        <f t="shared" si="0"/>
        <v>X</v>
      </c>
      <c r="N33" t="s">
        <v>352</v>
      </c>
      <c r="O33" t="s">
        <v>356</v>
      </c>
      <c r="P33" t="s">
        <v>359</v>
      </c>
      <c r="Q33" t="s">
        <v>377</v>
      </c>
    </row>
    <row r="34" spans="8:17">
      <c r="H34">
        <v>25</v>
      </c>
      <c r="I34">
        <v>25</v>
      </c>
      <c r="J34">
        <v>1</v>
      </c>
      <c r="K34">
        <v>2018</v>
      </c>
      <c r="L34" t="s">
        <v>230</v>
      </c>
      <c r="M34" t="str">
        <f t="shared" si="0"/>
        <v>Y</v>
      </c>
      <c r="N34" t="s">
        <v>353</v>
      </c>
      <c r="O34" t="s">
        <v>356</v>
      </c>
      <c r="P34" t="s">
        <v>360</v>
      </c>
      <c r="Q34" t="s">
        <v>366</v>
      </c>
    </row>
    <row r="35" spans="8:17">
      <c r="H35">
        <v>26</v>
      </c>
      <c r="I35">
        <v>26</v>
      </c>
      <c r="J35">
        <v>2</v>
      </c>
      <c r="K35">
        <v>2018</v>
      </c>
      <c r="L35" t="s">
        <v>58</v>
      </c>
      <c r="M35" t="str">
        <f t="shared" si="0"/>
        <v>Z</v>
      </c>
      <c r="N35" t="s">
        <v>354</v>
      </c>
      <c r="O35" t="s">
        <v>356</v>
      </c>
      <c r="P35" t="s">
        <v>361</v>
      </c>
      <c r="Q35" t="s">
        <v>367</v>
      </c>
    </row>
    <row r="36" spans="8:17">
      <c r="H36">
        <v>27</v>
      </c>
      <c r="I36">
        <v>27</v>
      </c>
      <c r="J36">
        <v>3</v>
      </c>
      <c r="K36">
        <v>2018</v>
      </c>
      <c r="L36" t="s">
        <v>231</v>
      </c>
      <c r="M36" t="str">
        <f t="shared" si="0"/>
        <v>[</v>
      </c>
      <c r="N36" t="s">
        <v>333</v>
      </c>
      <c r="O36" t="s">
        <v>356</v>
      </c>
      <c r="P36" t="s">
        <v>362</v>
      </c>
      <c r="Q36" t="s">
        <v>368</v>
      </c>
    </row>
    <row r="37" spans="8:17">
      <c r="H37">
        <v>28</v>
      </c>
      <c r="I37">
        <v>1</v>
      </c>
      <c r="J37">
        <v>4</v>
      </c>
      <c r="K37">
        <v>2018</v>
      </c>
      <c r="L37" t="s">
        <v>232</v>
      </c>
      <c r="M37" t="str">
        <f t="shared" si="0"/>
        <v>\</v>
      </c>
      <c r="N37" t="s">
        <v>334</v>
      </c>
      <c r="O37" t="s">
        <v>356</v>
      </c>
      <c r="P37" t="s">
        <v>363</v>
      </c>
      <c r="Q37" t="s">
        <v>369</v>
      </c>
    </row>
    <row r="38" spans="8:17">
      <c r="H38">
        <v>29</v>
      </c>
      <c r="I38">
        <v>2</v>
      </c>
      <c r="J38">
        <v>5</v>
      </c>
      <c r="K38">
        <v>2018</v>
      </c>
      <c r="L38" t="s">
        <v>61</v>
      </c>
      <c r="M38" t="str">
        <f t="shared" si="0"/>
        <v>]</v>
      </c>
      <c r="N38" t="s">
        <v>335</v>
      </c>
      <c r="O38" t="s">
        <v>356</v>
      </c>
      <c r="P38" t="s">
        <v>357</v>
      </c>
      <c r="Q38" t="s">
        <v>370</v>
      </c>
    </row>
    <row r="39" spans="8:17">
      <c r="H39">
        <v>30</v>
      </c>
      <c r="I39">
        <v>3</v>
      </c>
      <c r="J39">
        <v>6</v>
      </c>
      <c r="K39">
        <v>2018</v>
      </c>
      <c r="L39" t="s">
        <v>228</v>
      </c>
      <c r="M39" t="str">
        <f t="shared" si="0"/>
        <v>^</v>
      </c>
      <c r="N39" t="s">
        <v>336</v>
      </c>
      <c r="O39" t="s">
        <v>356</v>
      </c>
      <c r="P39" t="s">
        <v>358</v>
      </c>
      <c r="Q39" t="s">
        <v>371</v>
      </c>
    </row>
    <row r="40" spans="8:17">
      <c r="H40">
        <v>31</v>
      </c>
      <c r="I40">
        <v>4</v>
      </c>
      <c r="J40">
        <v>7</v>
      </c>
      <c r="K40">
        <v>2018</v>
      </c>
      <c r="L40" t="s">
        <v>229</v>
      </c>
      <c r="M40" t="str">
        <f t="shared" si="0"/>
        <v>_</v>
      </c>
      <c r="N40" t="s">
        <v>337</v>
      </c>
      <c r="O40" t="s">
        <v>356</v>
      </c>
      <c r="P40" t="s">
        <v>359</v>
      </c>
      <c r="Q40" t="s">
        <v>372</v>
      </c>
    </row>
    <row r="41" spans="8:17">
      <c r="H41">
        <v>32</v>
      </c>
      <c r="I41">
        <v>5</v>
      </c>
      <c r="J41">
        <v>8</v>
      </c>
      <c r="K41">
        <v>2018</v>
      </c>
      <c r="L41" t="s">
        <v>230</v>
      </c>
      <c r="M41" t="str">
        <f t="shared" si="0"/>
        <v>`</v>
      </c>
      <c r="N41" t="s">
        <v>338</v>
      </c>
      <c r="O41" t="s">
        <v>356</v>
      </c>
      <c r="P41" t="s">
        <v>360</v>
      </c>
      <c r="Q41" t="s">
        <v>373</v>
      </c>
    </row>
  </sheetData>
  <mergeCells count="2">
    <mergeCell ref="A1:E1"/>
    <mergeCell ref="A2:E2"/>
  </mergeCells>
  <phoneticPr fontId="43" type="noConversion"/>
  <hyperlinks>
    <hyperlink ref="A2" r:id="rId1" xr:uid="{D1FE0AF9-5FBF-41B8-A61D-2A05DF3ED674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8A16B-60DF-4423-B7A9-464B7189C7D7}">
  <dimension ref="A1:E18"/>
  <sheetViews>
    <sheetView workbookViewId="0">
      <selection activeCell="B19" sqref="B19"/>
    </sheetView>
  </sheetViews>
  <sheetFormatPr defaultRowHeight="15"/>
  <cols>
    <col min="2" max="4" width="18" customWidth="1"/>
  </cols>
  <sheetData>
    <row r="1" spans="1:5" ht="23.25">
      <c r="A1" s="138" t="s">
        <v>378</v>
      </c>
      <c r="B1" s="138"/>
      <c r="C1" s="138"/>
      <c r="D1" s="138"/>
      <c r="E1" s="138"/>
    </row>
    <row r="2" spans="1:5">
      <c r="A2" s="139" t="s">
        <v>40</v>
      </c>
      <c r="B2" s="140"/>
      <c r="C2" s="140"/>
      <c r="D2" s="140"/>
      <c r="E2" s="140"/>
    </row>
    <row r="5" spans="1:5">
      <c r="B5" s="32" t="s">
        <v>379</v>
      </c>
    </row>
    <row r="6" spans="1:5">
      <c r="B6" t="s">
        <v>382</v>
      </c>
    </row>
    <row r="8" spans="1:5">
      <c r="B8" s="30" t="s">
        <v>21</v>
      </c>
      <c r="C8" s="30" t="s">
        <v>22</v>
      </c>
      <c r="D8" s="30" t="s">
        <v>23</v>
      </c>
    </row>
    <row r="9" spans="1:5">
      <c r="B9" s="31" t="s">
        <v>380</v>
      </c>
      <c r="C9" s="31" t="s">
        <v>36</v>
      </c>
      <c r="D9" s="31"/>
    </row>
    <row r="10" spans="1:5">
      <c r="B10" s="31" t="s">
        <v>186</v>
      </c>
      <c r="C10" s="31" t="s">
        <v>37</v>
      </c>
      <c r="D10" s="31"/>
    </row>
    <row r="11" spans="1:5">
      <c r="B11" s="31" t="s">
        <v>381</v>
      </c>
      <c r="C11" s="31" t="s">
        <v>87</v>
      </c>
      <c r="D11" s="31"/>
    </row>
    <row r="15" spans="1:5">
      <c r="B15" t="s">
        <v>383</v>
      </c>
    </row>
    <row r="18" spans="2:2">
      <c r="B18" s="32" t="s">
        <v>384</v>
      </c>
    </row>
  </sheetData>
  <mergeCells count="2">
    <mergeCell ref="A1:E1"/>
    <mergeCell ref="A2:E2"/>
  </mergeCells>
  <hyperlinks>
    <hyperlink ref="A2" r:id="rId1" xr:uid="{EA5BCA42-469B-4492-AFF1-4511798C1FE1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C31"/>
  <sheetViews>
    <sheetView workbookViewId="0">
      <selection activeCell="A2" sqref="A2:C2"/>
    </sheetView>
  </sheetViews>
  <sheetFormatPr defaultRowHeight="15"/>
  <cols>
    <col min="2" max="2" width="77.140625" customWidth="1"/>
  </cols>
  <sheetData>
    <row r="1" spans="1:3" ht="21">
      <c r="A1" s="147" t="s">
        <v>0</v>
      </c>
      <c r="B1" s="147"/>
      <c r="C1" s="147"/>
    </row>
    <row r="2" spans="1:3">
      <c r="A2" s="139" t="s">
        <v>40</v>
      </c>
      <c r="B2" s="140"/>
      <c r="C2" s="140"/>
    </row>
    <row r="4" spans="1:3" ht="21.75" customHeight="1">
      <c r="B4" s="24" t="s">
        <v>135</v>
      </c>
    </row>
    <row r="5" spans="1:3" ht="31.5" customHeight="1">
      <c r="B5" s="22" t="s">
        <v>109</v>
      </c>
    </row>
    <row r="6" spans="1:3" ht="31.5" customHeight="1">
      <c r="B6" s="23" t="s">
        <v>110</v>
      </c>
    </row>
    <row r="7" spans="1:3" ht="31.5" customHeight="1">
      <c r="B7" s="23" t="s">
        <v>111</v>
      </c>
    </row>
    <row r="8" spans="1:3" ht="31.5" customHeight="1">
      <c r="B8" s="23" t="s">
        <v>112</v>
      </c>
    </row>
    <row r="9" spans="1:3" ht="31.5" customHeight="1">
      <c r="B9" s="23" t="s">
        <v>113</v>
      </c>
    </row>
    <row r="10" spans="1:3" ht="31.5" customHeight="1">
      <c r="B10" s="23" t="s">
        <v>114</v>
      </c>
    </row>
    <row r="11" spans="1:3" ht="31.5" customHeight="1">
      <c r="B11" s="23" t="s">
        <v>115</v>
      </c>
    </row>
    <row r="12" spans="1:3" ht="31.5" customHeight="1">
      <c r="B12" s="23" t="s">
        <v>116</v>
      </c>
    </row>
    <row r="13" spans="1:3" ht="31.5" customHeight="1">
      <c r="B13" s="22" t="s">
        <v>117</v>
      </c>
    </row>
    <row r="14" spans="1:3" ht="31.5" customHeight="1">
      <c r="B14" s="22" t="s">
        <v>118</v>
      </c>
    </row>
    <row r="15" spans="1:3" ht="31.5" customHeight="1">
      <c r="B15" s="23" t="s">
        <v>119</v>
      </c>
    </row>
    <row r="16" spans="1:3" ht="31.5" customHeight="1">
      <c r="B16" s="23" t="s">
        <v>120</v>
      </c>
    </row>
    <row r="17" spans="1:3" ht="31.5" customHeight="1">
      <c r="B17" s="23" t="s">
        <v>121</v>
      </c>
    </row>
    <row r="18" spans="1:3" ht="31.5" customHeight="1">
      <c r="B18" s="23" t="s">
        <v>122</v>
      </c>
    </row>
    <row r="19" spans="1:3" ht="31.5" customHeight="1">
      <c r="B19" s="23" t="s">
        <v>123</v>
      </c>
    </row>
    <row r="20" spans="1:3" ht="31.5" customHeight="1">
      <c r="B20" s="23" t="s">
        <v>124</v>
      </c>
    </row>
    <row r="21" spans="1:3" ht="31.5" customHeight="1">
      <c r="B21" s="22" t="s">
        <v>125</v>
      </c>
    </row>
    <row r="22" spans="1:3" ht="31.5" customHeight="1">
      <c r="B22" s="22" t="s">
        <v>126</v>
      </c>
    </row>
    <row r="23" spans="1:3" ht="31.5" customHeight="1">
      <c r="B23" s="23" t="s">
        <v>127</v>
      </c>
    </row>
    <row r="24" spans="1:3" ht="31.5" customHeight="1">
      <c r="B24" s="23" t="s">
        <v>128</v>
      </c>
    </row>
    <row r="25" spans="1:3" ht="31.5" customHeight="1">
      <c r="B25" s="23" t="s">
        <v>129</v>
      </c>
    </row>
    <row r="26" spans="1:3" ht="31.5" customHeight="1">
      <c r="B26" s="22" t="s">
        <v>130</v>
      </c>
    </row>
    <row r="27" spans="1:3" ht="31.5" customHeight="1">
      <c r="B27" s="23" t="s">
        <v>131</v>
      </c>
    </row>
    <row r="28" spans="1:3" ht="31.5" customHeight="1">
      <c r="B28" s="23" t="s">
        <v>132</v>
      </c>
    </row>
    <row r="29" spans="1:3" ht="31.5" customHeight="1">
      <c r="B29" s="23" t="s">
        <v>133</v>
      </c>
    </row>
    <row r="31" spans="1:3">
      <c r="A31" s="148" t="s">
        <v>134</v>
      </c>
      <c r="B31" s="148"/>
      <c r="C31" s="148"/>
    </row>
  </sheetData>
  <mergeCells count="3">
    <mergeCell ref="A1:C1"/>
    <mergeCell ref="A2:C2"/>
    <mergeCell ref="A31:C31"/>
  </mergeCells>
  <hyperlinks>
    <hyperlink ref="A2" r:id="rId1" xr:uid="{00000000-0004-0000-0500-000000000000}"/>
    <hyperlink ref="B6" r:id="rId2" tooltip="CONCATENATE" display="http://office.lasakovi.com/excel/funkce-textove/CONCATENATE-textova-funkce-Excel/" xr:uid="{00000000-0004-0000-0500-000001000000}"/>
    <hyperlink ref="B7" r:id="rId3" tooltip="ČÁST" display="http://office.lasakovi.com/excel/funkce-textove/CAST-MID-textova-funkce-Excel/" xr:uid="{00000000-0004-0000-0500-000002000000}"/>
    <hyperlink ref="B8" r:id="rId4" tooltip="DÉLKA" display="http://office.lasakovi.com/excel/funkce-textove/DELKA-LEN-textova-funkce-Excel/" xr:uid="{00000000-0004-0000-0500-000003000000}"/>
    <hyperlink ref="B9" r:id="rId5" tooltip="DOSADIT" display="http://office.lasakovi.com/excel/funkce-textove/DOSADIT-SUBSTITUTE-textova-funkce-Excel/" xr:uid="{00000000-0004-0000-0500-000004000000}"/>
    <hyperlink ref="B10" r:id="rId6" tooltip="HLEDAT" display="http://office.lasakovi.com/excel/funkce-textove/HLEDAT-SEARCH-textova-funkce-Excel/" xr:uid="{00000000-0004-0000-0500-000005000000}"/>
    <hyperlink ref="B11" r:id="rId7" tooltip="HODNOTA" display="http://office.lasakovi.com/excel/funkce-textove/STEJNE-EXACT-porovnat-Excel/" xr:uid="{00000000-0004-0000-0500-000006000000}"/>
    <hyperlink ref="B12" r:id="rId8" tooltip="HODNOTA.NA.TEXT" display="http://office.lasakovi.com/excel/funkce-textove/HODNOTA-NA-TEXT-funkce-excel/" xr:uid="{00000000-0004-0000-0500-000007000000}"/>
    <hyperlink ref="B15" r:id="rId9" tooltip="MALÁ" display="http://office.lasakovi.com/excel/funkce-textove/MALA-LOWER-na-mala-pismena-Excel/" xr:uid="{00000000-0004-0000-0500-000008000000}"/>
    <hyperlink ref="B16" r:id="rId10" tooltip="NAHRADIT" display="http://office.lasakovi.com/excel/funkce-textove/NAHRADIT-REPLACE-nahradit-retezec-Excel/" xr:uid="{00000000-0004-0000-0500-000009000000}"/>
    <hyperlink ref="B17" r:id="rId11" tooltip="NAJÍT" display="http://office.lasakovi.com/excel/funkce-textove/NAJIT-FIND-textova-funkce-Excel/" xr:uid="{00000000-0004-0000-0500-00000A000000}"/>
    <hyperlink ref="B18" r:id="rId12" tooltip="OPAKOVAT" display="http://office.lasakovi.com/excel/funkce-textove/OPAKOVAT-REPT-zopakovat-znak-Excel/" xr:uid="{00000000-0004-0000-0500-00000B000000}"/>
    <hyperlink ref="B19" r:id="rId13" tooltip="PROČISTIT" display="http://office.lasakovi.com/excel/funkce-textove/PROCISTIT-TRIM-odstranit-mezery-Excel/" xr:uid="{00000000-0004-0000-0500-00000C000000}"/>
    <hyperlink ref="B20" r:id="rId14" tooltip="STEJNÉ" display="http://office.lasakovi.com/excel/funkce-textove/STEJNE-EXACT-porovnat-Excel/" xr:uid="{00000000-0004-0000-0500-00000D000000}"/>
    <hyperlink ref="B23" r:id="rId15" tooltip="VELKÁ" display="http://office.lasakovi.com/excel/funkce-textove/VELKA-UPPER-na-velka-pismena-Excel/" xr:uid="{00000000-0004-0000-0500-00000E000000}"/>
    <hyperlink ref="B24" r:id="rId16" tooltip="VELKÁ2" display="http://office.lasakovi.com/excel/funkce-textove/VELKA2-PROPER-prvn-pismeno-velke-Excel/" xr:uid="{00000000-0004-0000-0500-00000F000000}"/>
    <hyperlink ref="B25" r:id="rId17" tooltip="VYČISTIT" display="http://office.lasakovi.com/excel/funkce-textove/VYCISTIT-CLEAN-odstran-netisknutelne-znaky-Excel/" xr:uid="{00000000-0004-0000-0500-000010000000}"/>
    <hyperlink ref="B27" r:id="rId18" tooltip="ZLEVA" display="http://office.lasakovi.com/excel/funkce-textove/ZLEVA-vlevo-RIGHT-textova-funkce-Excel/" xr:uid="{00000000-0004-0000-0500-000011000000}"/>
    <hyperlink ref="B28" r:id="rId19" tooltip="ZNAK" display="http://office.lasakovi.com/excel/funkce-textove/ZNAK-CHAR-textova-funkce-Excel/" xr:uid="{00000000-0004-0000-0500-000012000000}"/>
    <hyperlink ref="B29" r:id="rId20" tooltip="ZPRAVA" display="http://office.lasakovi.com/excel/funkce-textove/ZPRAVA-vpravo-right-textova-funkce-Excel/" xr:uid="{00000000-0004-0000-0500-000013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U25"/>
  <sheetViews>
    <sheetView zoomScale="130" zoomScaleNormal="130" workbookViewId="0">
      <selection activeCell="B10" sqref="B10"/>
    </sheetView>
  </sheetViews>
  <sheetFormatPr defaultRowHeight="15"/>
  <cols>
    <col min="1" max="1" width="4.42578125" customWidth="1"/>
    <col min="2" max="12" width="4" customWidth="1"/>
    <col min="13" max="18" width="4.42578125" customWidth="1"/>
  </cols>
  <sheetData>
    <row r="1" spans="1:21" ht="22.5" customHeight="1">
      <c r="A1" s="134" t="s">
        <v>397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3" spans="1:21" ht="23.25">
      <c r="B3" s="130" t="s">
        <v>393</v>
      </c>
      <c r="C3" s="130"/>
      <c r="D3" s="130"/>
      <c r="E3" s="130"/>
      <c r="F3" s="130"/>
      <c r="G3" s="132" t="s">
        <v>394</v>
      </c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</row>
    <row r="4" spans="1:21" ht="23.25">
      <c r="B4" s="131" t="s">
        <v>395</v>
      </c>
      <c r="C4" s="131"/>
      <c r="D4" s="131"/>
      <c r="E4" s="131"/>
      <c r="F4" s="131"/>
      <c r="G4" s="133" t="s">
        <v>396</v>
      </c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1:21" ht="23.25">
      <c r="B5" s="149" t="s">
        <v>399</v>
      </c>
      <c r="C5" s="149"/>
      <c r="D5" s="149"/>
      <c r="E5" s="149"/>
      <c r="F5" s="149"/>
      <c r="G5" s="150" t="s">
        <v>400</v>
      </c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</row>
    <row r="7" spans="1:21">
      <c r="B7" t="s">
        <v>136</v>
      </c>
    </row>
    <row r="8" spans="1:21">
      <c r="B8" t="s">
        <v>191</v>
      </c>
    </row>
    <row r="9" spans="1:21">
      <c r="B9" t="s">
        <v>403</v>
      </c>
    </row>
    <row r="11" spans="1:21" ht="15.75">
      <c r="B11" s="10">
        <v>1</v>
      </c>
      <c r="C11" s="10">
        <v>2</v>
      </c>
      <c r="D11" s="10">
        <v>3</v>
      </c>
      <c r="E11" s="10">
        <v>4</v>
      </c>
      <c r="F11" s="10">
        <v>5</v>
      </c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10">
        <v>11</v>
      </c>
    </row>
    <row r="12" spans="1:21" ht="15.75">
      <c r="B12" s="11" t="s">
        <v>55</v>
      </c>
      <c r="C12" s="11" t="s">
        <v>56</v>
      </c>
      <c r="D12" s="11" t="s">
        <v>57</v>
      </c>
      <c r="E12" s="11" t="s">
        <v>58</v>
      </c>
      <c r="F12" s="11" t="s">
        <v>59</v>
      </c>
      <c r="G12" s="10"/>
      <c r="H12" s="12" t="s">
        <v>60</v>
      </c>
      <c r="I12" s="12" t="s">
        <v>61</v>
      </c>
      <c r="J12" s="12" t="s">
        <v>62</v>
      </c>
      <c r="K12" s="12" t="s">
        <v>63</v>
      </c>
      <c r="L12" s="12" t="s">
        <v>64</v>
      </c>
    </row>
    <row r="13" spans="1:21">
      <c r="H13" s="14">
        <v>5</v>
      </c>
      <c r="I13" s="14">
        <v>4</v>
      </c>
      <c r="J13" s="14">
        <v>3</v>
      </c>
      <c r="K13" s="14">
        <v>2</v>
      </c>
      <c r="L13" s="14">
        <v>1</v>
      </c>
    </row>
    <row r="15" spans="1:21" ht="15.75">
      <c r="B15" s="10">
        <v>1</v>
      </c>
      <c r="C15" s="10">
        <v>2</v>
      </c>
      <c r="D15" s="10">
        <v>3</v>
      </c>
      <c r="E15" s="10">
        <v>4</v>
      </c>
      <c r="F15" s="10">
        <v>5</v>
      </c>
      <c r="G15" s="10">
        <v>6</v>
      </c>
      <c r="H15" s="10">
        <v>7</v>
      </c>
      <c r="I15" s="10">
        <v>8</v>
      </c>
    </row>
    <row r="16" spans="1:21">
      <c r="B16" s="13" t="s">
        <v>65</v>
      </c>
      <c r="C16" s="13" t="s">
        <v>66</v>
      </c>
      <c r="D16" s="13" t="s">
        <v>61</v>
      </c>
      <c r="E16" s="9"/>
      <c r="F16" s="15" t="s">
        <v>67</v>
      </c>
      <c r="G16" s="15" t="s">
        <v>61</v>
      </c>
      <c r="H16" s="15" t="s">
        <v>59</v>
      </c>
      <c r="I16" s="15" t="s">
        <v>63</v>
      </c>
    </row>
    <row r="17" spans="2:14">
      <c r="F17" s="14">
        <v>4</v>
      </c>
      <c r="G17" s="14">
        <v>3</v>
      </c>
      <c r="H17" s="14">
        <v>2</v>
      </c>
      <c r="I17" s="14">
        <v>1</v>
      </c>
    </row>
    <row r="20" spans="2:14" ht="15.75"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>
        <v>7</v>
      </c>
      <c r="I20" s="10">
        <v>8</v>
      </c>
      <c r="J20" s="10">
        <v>9</v>
      </c>
      <c r="K20" s="10">
        <v>10</v>
      </c>
      <c r="L20" s="10">
        <v>11</v>
      </c>
      <c r="M20" s="10">
        <v>12</v>
      </c>
      <c r="N20" s="10">
        <v>13</v>
      </c>
    </row>
    <row r="21" spans="2:14" ht="15.75">
      <c r="B21" s="11" t="s">
        <v>55</v>
      </c>
      <c r="C21" s="11" t="s">
        <v>56</v>
      </c>
      <c r="D21" s="11" t="s">
        <v>57</v>
      </c>
      <c r="E21" s="11" t="s">
        <v>58</v>
      </c>
      <c r="F21" s="11" t="s">
        <v>59</v>
      </c>
      <c r="G21" s="10"/>
      <c r="H21" s="10"/>
      <c r="I21" s="10"/>
      <c r="J21" s="10"/>
      <c r="K21" s="12" t="s">
        <v>60</v>
      </c>
      <c r="L21" s="12" t="s">
        <v>61</v>
      </c>
      <c r="M21" s="10"/>
      <c r="N21" s="10"/>
    </row>
    <row r="24" spans="2:14" ht="15.75">
      <c r="B24" s="10">
        <v>1</v>
      </c>
      <c r="C24" s="10">
        <v>2</v>
      </c>
      <c r="D24" s="10">
        <v>3</v>
      </c>
      <c r="E24" s="10">
        <v>4</v>
      </c>
      <c r="F24" s="10">
        <v>5</v>
      </c>
      <c r="G24" s="10">
        <v>6</v>
      </c>
      <c r="H24" s="10">
        <v>7</v>
      </c>
      <c r="I24" s="10">
        <v>8</v>
      </c>
      <c r="J24" s="10">
        <v>9</v>
      </c>
      <c r="K24" s="10">
        <v>10</v>
      </c>
    </row>
    <row r="25" spans="2:14" ht="15.75">
      <c r="B25" s="13" t="s">
        <v>65</v>
      </c>
      <c r="C25" s="13" t="s">
        <v>66</v>
      </c>
      <c r="D25" s="13" t="s">
        <v>61</v>
      </c>
      <c r="E25" s="9"/>
      <c r="F25" s="15" t="s">
        <v>67</v>
      </c>
      <c r="G25" s="15" t="s">
        <v>61</v>
      </c>
      <c r="H25" s="15" t="s">
        <v>59</v>
      </c>
      <c r="I25" s="15" t="s">
        <v>63</v>
      </c>
      <c r="J25" s="10"/>
      <c r="K25" s="10"/>
    </row>
  </sheetData>
  <mergeCells count="7">
    <mergeCell ref="B5:F5"/>
    <mergeCell ref="G5:T5"/>
    <mergeCell ref="B3:F3"/>
    <mergeCell ref="B4:F4"/>
    <mergeCell ref="G3:T3"/>
    <mergeCell ref="G4:T4"/>
    <mergeCell ref="A1:U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"/>
  <dimension ref="A1:P122"/>
  <sheetViews>
    <sheetView zoomScale="110" zoomScaleNormal="110" workbookViewId="0">
      <selection activeCell="B3" sqref="B3:F5"/>
    </sheetView>
  </sheetViews>
  <sheetFormatPr defaultRowHeight="15"/>
  <cols>
    <col min="1" max="1" width="6.140625" customWidth="1"/>
    <col min="2" max="2" width="20.5703125" customWidth="1"/>
    <col min="3" max="3" width="17.7109375" customWidth="1"/>
    <col min="4" max="4" width="20.28515625" customWidth="1"/>
    <col min="5" max="5" width="27.140625" customWidth="1"/>
    <col min="6" max="6" width="5.28515625" customWidth="1"/>
    <col min="7" max="7" width="18.42578125" customWidth="1"/>
    <col min="8" max="8" width="33.7109375" customWidth="1"/>
    <col min="9" max="9" width="21.42578125" customWidth="1"/>
  </cols>
  <sheetData>
    <row r="1" spans="1:16" ht="29.25" customHeight="1">
      <c r="A1" s="138" t="s">
        <v>178</v>
      </c>
      <c r="B1" s="138"/>
      <c r="C1" s="138"/>
      <c r="D1" s="138"/>
      <c r="E1" s="138"/>
    </row>
    <row r="2" spans="1:16">
      <c r="A2" s="139" t="s">
        <v>40</v>
      </c>
      <c r="B2" s="140"/>
      <c r="C2" s="140"/>
      <c r="D2" s="140"/>
      <c r="E2" s="140"/>
    </row>
    <row r="3" spans="1:16" ht="23.25">
      <c r="A3" s="26"/>
      <c r="B3" s="122" t="s">
        <v>393</v>
      </c>
      <c r="C3" s="132" t="s">
        <v>394</v>
      </c>
      <c r="D3" s="132"/>
      <c r="E3" s="132"/>
      <c r="F3" s="132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6" ht="23.25">
      <c r="A4" s="118"/>
      <c r="B4" s="121" t="s">
        <v>395</v>
      </c>
      <c r="C4" s="133" t="s">
        <v>396</v>
      </c>
      <c r="D4" s="133"/>
      <c r="E4" s="133"/>
      <c r="F4" s="133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16" ht="23.25">
      <c r="A5" s="118"/>
      <c r="B5" s="151" t="s">
        <v>399</v>
      </c>
      <c r="C5" s="150" t="s">
        <v>401</v>
      </c>
      <c r="D5" s="150"/>
      <c r="E5" s="150"/>
      <c r="F5" s="150"/>
    </row>
    <row r="6" spans="1:16" s="27" customFormat="1" ht="15.75" thickBot="1"/>
    <row r="7" spans="1:16" ht="18.75">
      <c r="A7" s="135" t="s">
        <v>188</v>
      </c>
      <c r="B7" s="135"/>
      <c r="G7" s="136" t="s">
        <v>195</v>
      </c>
      <c r="H7" s="136"/>
    </row>
    <row r="8" spans="1:16">
      <c r="A8" s="28" t="s">
        <v>98</v>
      </c>
      <c r="B8" s="29" t="s">
        <v>164</v>
      </c>
      <c r="C8" s="29"/>
      <c r="D8" s="29"/>
      <c r="E8" s="29"/>
    </row>
    <row r="10" spans="1:16">
      <c r="B10" s="30" t="s">
        <v>21</v>
      </c>
      <c r="C10" s="30" t="s">
        <v>22</v>
      </c>
      <c r="D10" s="30" t="s">
        <v>165</v>
      </c>
      <c r="E10" s="30" t="s">
        <v>166</v>
      </c>
      <c r="G10" s="32" t="s">
        <v>93</v>
      </c>
      <c r="H10" t="s">
        <v>94</v>
      </c>
    </row>
    <row r="11" spans="1:16">
      <c r="B11" s="31" t="s">
        <v>185</v>
      </c>
      <c r="C11" s="31" t="s">
        <v>203</v>
      </c>
      <c r="D11" s="31"/>
      <c r="E11" s="31"/>
      <c r="G11" s="33" t="s">
        <v>140</v>
      </c>
      <c r="H11" s="33" t="s">
        <v>90</v>
      </c>
    </row>
    <row r="12" spans="1:16">
      <c r="B12" s="31" t="s">
        <v>186</v>
      </c>
      <c r="C12" s="31" t="s">
        <v>204</v>
      </c>
      <c r="D12" s="31"/>
      <c r="E12" s="31"/>
    </row>
    <row r="13" spans="1:16">
      <c r="B13" s="31" t="s">
        <v>187</v>
      </c>
      <c r="C13" s="31" t="s">
        <v>205</v>
      </c>
      <c r="D13" s="31"/>
      <c r="E13" s="31"/>
      <c r="G13" s="32" t="s">
        <v>91</v>
      </c>
      <c r="H13" t="s">
        <v>92</v>
      </c>
    </row>
    <row r="14" spans="1:16">
      <c r="G14" s="34" t="s">
        <v>141</v>
      </c>
    </row>
    <row r="15" spans="1:16">
      <c r="B15" s="32" t="s">
        <v>385</v>
      </c>
    </row>
    <row r="16" spans="1:16">
      <c r="A16" s="28" t="s">
        <v>98</v>
      </c>
      <c r="B16" s="29" t="s">
        <v>138</v>
      </c>
      <c r="C16" s="29"/>
      <c r="D16" s="29"/>
      <c r="E16" s="29"/>
    </row>
    <row r="18" spans="1:8">
      <c r="B18" s="30" t="s">
        <v>21</v>
      </c>
      <c r="C18" s="30" t="s">
        <v>22</v>
      </c>
      <c r="D18" s="30" t="s">
        <v>23</v>
      </c>
      <c r="F18" s="2"/>
    </row>
    <row r="19" spans="1:8">
      <c r="B19" s="31" t="s">
        <v>38</v>
      </c>
      <c r="C19" s="31" t="s">
        <v>36</v>
      </c>
      <c r="D19" s="31"/>
    </row>
    <row r="20" spans="1:8">
      <c r="B20" s="31" t="s">
        <v>24</v>
      </c>
      <c r="C20" s="31" t="s">
        <v>37</v>
      </c>
      <c r="D20" s="31"/>
    </row>
    <row r="21" spans="1:8">
      <c r="B21" s="31" t="s">
        <v>86</v>
      </c>
      <c r="C21" s="31" t="s">
        <v>87</v>
      </c>
      <c r="D21" s="31"/>
    </row>
    <row r="25" spans="1:8" s="27" customFormat="1" ht="15.75" thickBot="1"/>
    <row r="26" spans="1:8" ht="18.75">
      <c r="A26" s="135" t="s">
        <v>189</v>
      </c>
      <c r="B26" s="135"/>
      <c r="G26" s="137" t="s">
        <v>195</v>
      </c>
      <c r="H26" s="137"/>
    </row>
    <row r="27" spans="1:8">
      <c r="A27" s="28" t="s">
        <v>98</v>
      </c>
      <c r="B27" s="29" t="s">
        <v>142</v>
      </c>
      <c r="C27" s="29"/>
      <c r="D27" s="29"/>
    </row>
    <row r="28" spans="1:8">
      <c r="A28" s="8" t="s">
        <v>139</v>
      </c>
    </row>
    <row r="29" spans="1:8">
      <c r="B29" s="30" t="s">
        <v>96</v>
      </c>
      <c r="C29" s="30" t="s">
        <v>97</v>
      </c>
      <c r="G29" s="32" t="s">
        <v>32</v>
      </c>
      <c r="H29" s="35" t="s">
        <v>33</v>
      </c>
    </row>
    <row r="30" spans="1:8">
      <c r="B30" s="31" t="s">
        <v>41</v>
      </c>
      <c r="C30" s="31"/>
      <c r="G30" s="33" t="s">
        <v>140</v>
      </c>
      <c r="H30" s="33" t="s">
        <v>95</v>
      </c>
    </row>
    <row r="31" spans="1:8">
      <c r="B31" s="31" t="s">
        <v>42</v>
      </c>
      <c r="C31" s="31"/>
      <c r="G31" s="34" t="s">
        <v>143</v>
      </c>
    </row>
    <row r="32" spans="1:8">
      <c r="B32" s="31" t="s">
        <v>43</v>
      </c>
      <c r="C32" s="31"/>
    </row>
    <row r="33" spans="1:8">
      <c r="B33" s="31" t="s">
        <v>44</v>
      </c>
      <c r="C33" s="31"/>
      <c r="D33" s="7"/>
    </row>
    <row r="34" spans="1:8">
      <c r="B34" s="31" t="s">
        <v>144</v>
      </c>
      <c r="C34" s="31"/>
    </row>
    <row r="35" spans="1:8">
      <c r="B35" s="31" t="s">
        <v>145</v>
      </c>
      <c r="C35" s="31"/>
    </row>
    <row r="38" spans="1:8" s="27" customFormat="1" ht="15.75" thickBot="1"/>
    <row r="39" spans="1:8" ht="18.75">
      <c r="A39" s="135" t="s">
        <v>190</v>
      </c>
      <c r="B39" s="135"/>
      <c r="G39" s="137" t="s">
        <v>195</v>
      </c>
      <c r="H39" s="137"/>
    </row>
    <row r="40" spans="1:8">
      <c r="A40" s="21" t="s">
        <v>98</v>
      </c>
      <c r="B40" t="s">
        <v>100</v>
      </c>
    </row>
    <row r="41" spans="1:8">
      <c r="A41" s="8" t="s">
        <v>139</v>
      </c>
      <c r="G41" s="32" t="s">
        <v>4</v>
      </c>
      <c r="H41" s="35" t="s">
        <v>35</v>
      </c>
    </row>
    <row r="42" spans="1:8">
      <c r="B42" s="30" t="s">
        <v>105</v>
      </c>
      <c r="C42" s="30" t="s">
        <v>108</v>
      </c>
      <c r="G42" t="s">
        <v>29</v>
      </c>
      <c r="H42" s="5" t="s">
        <v>35</v>
      </c>
    </row>
    <row r="43" spans="1:8">
      <c r="B43" s="36" t="s">
        <v>3</v>
      </c>
      <c r="C43" s="31"/>
      <c r="G43" s="33" t="s">
        <v>140</v>
      </c>
      <c r="H43" s="37" t="s">
        <v>146</v>
      </c>
    </row>
    <row r="44" spans="1:8">
      <c r="B44" s="36" t="s">
        <v>8</v>
      </c>
      <c r="C44" s="31"/>
      <c r="F44" s="2"/>
      <c r="G44" s="34" t="s">
        <v>147</v>
      </c>
    </row>
    <row r="45" spans="1:8">
      <c r="B45" s="36"/>
      <c r="C45" s="31"/>
      <c r="F45" s="2"/>
      <c r="G45" s="34"/>
    </row>
    <row r="46" spans="1:8">
      <c r="B46" s="38" t="s">
        <v>148</v>
      </c>
      <c r="C46" s="31"/>
      <c r="F46" s="2"/>
    </row>
    <row r="47" spans="1:8">
      <c r="F47" s="2"/>
    </row>
    <row r="48" spans="1:8">
      <c r="F48" s="2"/>
    </row>
    <row r="49" spans="1:8">
      <c r="A49" s="21" t="s">
        <v>98</v>
      </c>
      <c r="B49" t="s">
        <v>137</v>
      </c>
    </row>
    <row r="50" spans="1:8">
      <c r="A50" s="8" t="s">
        <v>139</v>
      </c>
      <c r="G50" s="32" t="s">
        <v>4</v>
      </c>
      <c r="H50" s="35" t="s">
        <v>35</v>
      </c>
    </row>
    <row r="51" spans="1:8">
      <c r="B51" s="30" t="s">
        <v>106</v>
      </c>
      <c r="C51" s="30" t="s">
        <v>108</v>
      </c>
      <c r="G51" t="s">
        <v>29</v>
      </c>
      <c r="H51" s="5" t="s">
        <v>35</v>
      </c>
    </row>
    <row r="52" spans="1:8">
      <c r="B52" s="31" t="s">
        <v>7</v>
      </c>
      <c r="C52" s="31"/>
      <c r="G52" s="33" t="s">
        <v>140</v>
      </c>
      <c r="H52" s="37" t="s">
        <v>149</v>
      </c>
    </row>
    <row r="53" spans="1:8">
      <c r="B53" s="31" t="s">
        <v>9</v>
      </c>
      <c r="C53" s="31"/>
      <c r="G53" s="34" t="s">
        <v>147</v>
      </c>
    </row>
    <row r="54" spans="1:8">
      <c r="B54" s="31"/>
      <c r="C54" s="31"/>
      <c r="G54" s="34"/>
    </row>
    <row r="55" spans="1:8">
      <c r="B55" s="39" t="s">
        <v>150</v>
      </c>
      <c r="C55" s="31"/>
    </row>
    <row r="58" spans="1:8">
      <c r="A58" s="21" t="s">
        <v>98</v>
      </c>
      <c r="B58" t="s">
        <v>77</v>
      </c>
    </row>
    <row r="59" spans="1:8">
      <c r="A59" s="8" t="s">
        <v>139</v>
      </c>
    </row>
    <row r="60" spans="1:8">
      <c r="B60" s="30" t="s">
        <v>107</v>
      </c>
      <c r="C60" s="30" t="s">
        <v>102</v>
      </c>
      <c r="D60" s="30" t="s">
        <v>285</v>
      </c>
      <c r="G60" s="32" t="s">
        <v>75</v>
      </c>
      <c r="H60" s="35" t="s">
        <v>85</v>
      </c>
    </row>
    <row r="61" spans="1:8">
      <c r="B61" s="40" t="s">
        <v>76</v>
      </c>
      <c r="C61" s="31"/>
      <c r="G61" s="33" t="s">
        <v>140</v>
      </c>
      <c r="H61" s="19" t="s">
        <v>151</v>
      </c>
    </row>
    <row r="62" spans="1:8">
      <c r="B62" s="40" t="s">
        <v>78</v>
      </c>
      <c r="C62" s="31"/>
    </row>
    <row r="63" spans="1:8">
      <c r="B63" s="40" t="s">
        <v>79</v>
      </c>
      <c r="C63" s="31"/>
      <c r="G63" s="115" t="s">
        <v>280</v>
      </c>
    </row>
    <row r="64" spans="1:8">
      <c r="B64" s="40" t="s">
        <v>80</v>
      </c>
      <c r="C64" s="31"/>
      <c r="G64" t="s">
        <v>281</v>
      </c>
    </row>
    <row r="65" spans="1:9">
      <c r="B65" s="16"/>
      <c r="G65" t="s">
        <v>282</v>
      </c>
    </row>
    <row r="66" spans="1:9">
      <c r="B66" s="16"/>
      <c r="G66" s="116" t="s">
        <v>283</v>
      </c>
      <c r="H66" s="116"/>
    </row>
    <row r="67" spans="1:9">
      <c r="B67" s="16"/>
      <c r="G67" t="s">
        <v>284</v>
      </c>
    </row>
    <row r="68" spans="1:9" s="27" customFormat="1" ht="15.75" thickBot="1"/>
    <row r="69" spans="1:9" ht="18.75">
      <c r="A69" s="135" t="s">
        <v>191</v>
      </c>
      <c r="B69" s="135"/>
      <c r="G69" s="137" t="s">
        <v>195</v>
      </c>
      <c r="H69" s="137"/>
    </row>
    <row r="70" spans="1:9" ht="33.75" customHeight="1">
      <c r="A70" s="21" t="s">
        <v>98</v>
      </c>
      <c r="B70" s="141" t="s">
        <v>99</v>
      </c>
      <c r="C70" s="141"/>
      <c r="D70" s="141"/>
      <c r="E70" s="141"/>
      <c r="H70" s="17"/>
      <c r="I70" s="17"/>
    </row>
    <row r="72" spans="1:9">
      <c r="C72" s="41" t="s">
        <v>5</v>
      </c>
      <c r="D72" s="41" t="s">
        <v>2</v>
      </c>
      <c r="G72" s="32" t="s">
        <v>2</v>
      </c>
      <c r="H72" s="35" t="s">
        <v>30</v>
      </c>
    </row>
    <row r="73" spans="1:9">
      <c r="B73" s="30" t="s">
        <v>101</v>
      </c>
      <c r="C73" s="30" t="s">
        <v>102</v>
      </c>
      <c r="D73" s="30" t="s">
        <v>103</v>
      </c>
      <c r="G73" s="32" t="s">
        <v>5</v>
      </c>
      <c r="H73" s="35" t="s">
        <v>31</v>
      </c>
    </row>
    <row r="74" spans="1:9">
      <c r="B74" s="31" t="s">
        <v>1</v>
      </c>
      <c r="C74" s="31"/>
      <c r="D74" s="31"/>
    </row>
    <row r="75" spans="1:9">
      <c r="B75" s="31" t="s">
        <v>25</v>
      </c>
      <c r="C75" s="31"/>
      <c r="D75" s="31"/>
      <c r="G75" s="33" t="s">
        <v>140</v>
      </c>
      <c r="H75" s="37" t="s">
        <v>152</v>
      </c>
    </row>
    <row r="76" spans="1:9">
      <c r="B76" s="31" t="s">
        <v>27</v>
      </c>
      <c r="C76" s="31"/>
      <c r="D76" s="31"/>
    </row>
    <row r="77" spans="1:9">
      <c r="B77" s="31" t="s">
        <v>28</v>
      </c>
      <c r="C77" s="31"/>
      <c r="D77" s="31"/>
      <c r="G77" s="33" t="s">
        <v>140</v>
      </c>
      <c r="H77" s="37" t="s">
        <v>153</v>
      </c>
    </row>
    <row r="78" spans="1:9">
      <c r="B78" s="31" t="s">
        <v>39</v>
      </c>
      <c r="C78" s="31"/>
      <c r="D78" s="31"/>
      <c r="G78" s="2"/>
      <c r="H78" s="2"/>
    </row>
    <row r="79" spans="1:9">
      <c r="G79" s="2"/>
      <c r="H79" s="2"/>
    </row>
    <row r="80" spans="1:9" ht="15.75" customHeight="1">
      <c r="G80" s="2"/>
      <c r="H80" s="2"/>
    </row>
    <row r="81" spans="1:8" ht="15.75" customHeight="1">
      <c r="A81" s="21" t="s">
        <v>98</v>
      </c>
      <c r="B81" t="s">
        <v>192</v>
      </c>
      <c r="G81" s="2"/>
      <c r="H81" s="2"/>
    </row>
    <row r="82" spans="1:8" ht="15.75" customHeight="1">
      <c r="B82" s="30" t="s">
        <v>155</v>
      </c>
      <c r="C82" s="30" t="s">
        <v>102</v>
      </c>
      <c r="G82" s="2"/>
      <c r="H82" s="2"/>
    </row>
    <row r="83" spans="1:8" ht="15.75" customHeight="1">
      <c r="B83" s="31" t="s">
        <v>48</v>
      </c>
      <c r="C83" s="31"/>
      <c r="G83" s="2"/>
      <c r="H83" s="2"/>
    </row>
    <row r="84" spans="1:8" ht="15.75" customHeight="1">
      <c r="B84" s="31" t="s">
        <v>167</v>
      </c>
      <c r="C84" s="31"/>
      <c r="G84" s="2"/>
      <c r="H84" s="2"/>
    </row>
    <row r="85" spans="1:8" ht="15.75" customHeight="1">
      <c r="B85" s="31" t="s">
        <v>168</v>
      </c>
      <c r="C85" s="31"/>
      <c r="G85" s="2"/>
      <c r="H85" s="2"/>
    </row>
    <row r="86" spans="1:8" ht="15.75" customHeight="1">
      <c r="G86" s="2"/>
      <c r="H86" s="2"/>
    </row>
    <row r="87" spans="1:8" ht="15.75" customHeight="1">
      <c r="A87" s="21" t="s">
        <v>98</v>
      </c>
      <c r="B87" t="s">
        <v>193</v>
      </c>
    </row>
    <row r="88" spans="1:8" ht="15.75" customHeight="1"/>
    <row r="89" spans="1:8" ht="15.75" customHeight="1">
      <c r="B89" s="30" t="s">
        <v>104</v>
      </c>
      <c r="C89" s="30" t="s">
        <v>102</v>
      </c>
      <c r="G89" s="1" t="s">
        <v>26</v>
      </c>
      <c r="H89" s="4" t="s">
        <v>34</v>
      </c>
    </row>
    <row r="90" spans="1:8" ht="15.75" customHeight="1">
      <c r="B90" s="31" t="s">
        <v>6</v>
      </c>
      <c r="C90" s="31"/>
      <c r="G90" s="33" t="s">
        <v>140</v>
      </c>
    </row>
    <row r="91" spans="1:8" ht="15.75" customHeight="1">
      <c r="B91" s="31" t="s">
        <v>157</v>
      </c>
      <c r="C91" s="31"/>
    </row>
    <row r="92" spans="1:8" ht="15.75" customHeight="1">
      <c r="B92" s="31" t="s">
        <v>158</v>
      </c>
      <c r="C92" s="31"/>
    </row>
    <row r="93" spans="1:8" ht="15.75" customHeight="1"/>
    <row r="94" spans="1:8" ht="15.75" customHeight="1"/>
    <row r="95" spans="1:8">
      <c r="A95" s="21" t="s">
        <v>98</v>
      </c>
      <c r="B95" t="s">
        <v>81</v>
      </c>
      <c r="G95" s="2"/>
      <c r="H95" s="2"/>
    </row>
    <row r="96" spans="1:8">
      <c r="A96" s="89" t="s">
        <v>154</v>
      </c>
      <c r="B96" s="90"/>
      <c r="G96" s="2"/>
      <c r="H96" s="2"/>
    </row>
    <row r="97" spans="1:8">
      <c r="B97" s="19" t="s">
        <v>88</v>
      </c>
      <c r="E97" s="19"/>
      <c r="G97" s="2"/>
      <c r="H97" s="2"/>
    </row>
    <row r="98" spans="1:8">
      <c r="B98" s="30" t="s">
        <v>155</v>
      </c>
      <c r="C98" s="30" t="s">
        <v>102</v>
      </c>
      <c r="G98" s="32" t="s">
        <v>5</v>
      </c>
      <c r="H98" s="35" t="s">
        <v>31</v>
      </c>
    </row>
    <row r="99" spans="1:8">
      <c r="B99" s="31" t="s">
        <v>82</v>
      </c>
      <c r="C99" s="31"/>
      <c r="G99" s="2"/>
      <c r="H99" s="2"/>
    </row>
    <row r="100" spans="1:8">
      <c r="B100" s="31" t="s">
        <v>83</v>
      </c>
      <c r="C100" s="31"/>
      <c r="G100" s="2"/>
      <c r="H100" s="2"/>
    </row>
    <row r="101" spans="1:8">
      <c r="B101" s="31" t="s">
        <v>84</v>
      </c>
      <c r="C101" s="31"/>
      <c r="G101" s="2"/>
      <c r="H101" s="2"/>
    </row>
    <row r="102" spans="1:8">
      <c r="G102" s="2"/>
      <c r="H102" s="2"/>
    </row>
    <row r="103" spans="1:8" ht="14.25" customHeight="1"/>
    <row r="104" spans="1:8" ht="14.25" customHeight="1"/>
    <row r="105" spans="1:8" s="27" customFormat="1" ht="14.25" customHeight="1" thickBot="1"/>
    <row r="106" spans="1:8" ht="19.149999999999999" customHeight="1">
      <c r="A106" s="135" t="s">
        <v>194</v>
      </c>
      <c r="B106" s="135"/>
      <c r="G106" s="137" t="s">
        <v>195</v>
      </c>
      <c r="H106" s="137"/>
    </row>
    <row r="107" spans="1:8" ht="14.25" customHeight="1">
      <c r="A107" s="21" t="s">
        <v>98</v>
      </c>
      <c r="B107" t="s">
        <v>169</v>
      </c>
    </row>
    <row r="108" spans="1:8" ht="14.25" customHeight="1">
      <c r="A108" s="8" t="s">
        <v>139</v>
      </c>
    </row>
    <row r="109" spans="1:8" ht="14.25" customHeight="1">
      <c r="B109" s="30" t="s">
        <v>51</v>
      </c>
      <c r="C109" s="30" t="s">
        <v>102</v>
      </c>
      <c r="G109" s="32" t="s">
        <v>71</v>
      </c>
      <c r="H109" s="5" t="s">
        <v>156</v>
      </c>
    </row>
    <row r="110" spans="1:8" ht="14.25" customHeight="1">
      <c r="B110" s="31" t="s">
        <v>72</v>
      </c>
      <c r="C110" s="31"/>
      <c r="G110" s="33" t="s">
        <v>140</v>
      </c>
    </row>
    <row r="111" spans="1:8" ht="14.25" customHeight="1">
      <c r="B111" s="31" t="s">
        <v>73</v>
      </c>
      <c r="C111" s="31"/>
    </row>
    <row r="112" spans="1:8" ht="14.25" customHeight="1">
      <c r="B112" s="31" t="s">
        <v>74</v>
      </c>
      <c r="C112" s="31"/>
    </row>
    <row r="113" spans="1:1" ht="14.25" customHeight="1"/>
    <row r="122" spans="1:1" s="42" customFormat="1">
      <c r="A122" s="42" t="s">
        <v>159</v>
      </c>
    </row>
  </sheetData>
  <mergeCells count="16">
    <mergeCell ref="A1:E1"/>
    <mergeCell ref="A2:E2"/>
    <mergeCell ref="B70:E70"/>
    <mergeCell ref="A7:B7"/>
    <mergeCell ref="A26:B26"/>
    <mergeCell ref="A39:B39"/>
    <mergeCell ref="A69:B69"/>
    <mergeCell ref="C5:F5"/>
    <mergeCell ref="C3:F3"/>
    <mergeCell ref="C4:F4"/>
    <mergeCell ref="A106:B106"/>
    <mergeCell ref="G7:H7"/>
    <mergeCell ref="G26:H26"/>
    <mergeCell ref="G39:H39"/>
    <mergeCell ref="G69:H69"/>
    <mergeCell ref="G106:H106"/>
  </mergeCells>
  <hyperlinks>
    <hyperlink ref="A2" r:id="rId1" xr:uid="{00000000-0004-0000-0200-000000000000}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E59F4-962D-442D-9ED2-95F023FB46A0}">
  <dimension ref="A1:I112"/>
  <sheetViews>
    <sheetView topLeftCell="A89" zoomScale="110" zoomScaleNormal="110" workbookViewId="0">
      <selection activeCell="D109" sqref="D109"/>
    </sheetView>
  </sheetViews>
  <sheetFormatPr defaultRowHeight="15"/>
  <cols>
    <col min="1" max="1" width="6.140625" customWidth="1"/>
    <col min="2" max="2" width="20.5703125" customWidth="1"/>
    <col min="3" max="3" width="17.7109375" customWidth="1"/>
    <col min="4" max="4" width="20.28515625" customWidth="1"/>
    <col min="5" max="5" width="27.140625" customWidth="1"/>
    <col min="6" max="6" width="5.28515625" customWidth="1"/>
    <col min="7" max="7" width="18.42578125" customWidth="1"/>
    <col min="8" max="8" width="33.7109375" customWidth="1"/>
    <col min="9" max="9" width="21.42578125" customWidth="1"/>
  </cols>
  <sheetData>
    <row r="1" spans="1:8" ht="29.25" customHeight="1">
      <c r="A1" s="138" t="s">
        <v>178</v>
      </c>
      <c r="B1" s="138"/>
      <c r="C1" s="138"/>
      <c r="D1" s="138"/>
      <c r="E1" s="138"/>
    </row>
    <row r="2" spans="1:8">
      <c r="A2" s="139" t="s">
        <v>40</v>
      </c>
      <c r="B2" s="140"/>
      <c r="C2" s="140"/>
      <c r="D2" s="140"/>
      <c r="E2" s="140"/>
    </row>
    <row r="3" spans="1:8">
      <c r="A3" s="26"/>
      <c r="B3" s="25"/>
      <c r="C3" s="25"/>
      <c r="D3" s="25"/>
      <c r="E3" s="25"/>
    </row>
    <row r="4" spans="1:8" s="27" customFormat="1" ht="15.75" thickBot="1"/>
    <row r="5" spans="1:8" ht="18.75">
      <c r="A5" s="135" t="s">
        <v>188</v>
      </c>
      <c r="B5" s="135"/>
      <c r="G5" s="137" t="s">
        <v>195</v>
      </c>
      <c r="H5" s="137"/>
    </row>
    <row r="6" spans="1:8">
      <c r="A6" s="28" t="s">
        <v>98</v>
      </c>
      <c r="B6" s="29" t="s">
        <v>164</v>
      </c>
      <c r="C6" s="29"/>
      <c r="D6" s="29"/>
      <c r="E6" s="29"/>
    </row>
    <row r="7" spans="1:8">
      <c r="G7" s="32" t="s">
        <v>93</v>
      </c>
      <c r="H7" t="s">
        <v>94</v>
      </c>
    </row>
    <row r="8" spans="1:8">
      <c r="B8" s="30" t="s">
        <v>21</v>
      </c>
      <c r="C8" s="30" t="s">
        <v>22</v>
      </c>
      <c r="D8" s="30" t="s">
        <v>165</v>
      </c>
      <c r="E8" s="30" t="s">
        <v>166</v>
      </c>
      <c r="G8" s="33" t="s">
        <v>140</v>
      </c>
      <c r="H8" s="33" t="s">
        <v>90</v>
      </c>
    </row>
    <row r="9" spans="1:8">
      <c r="B9" s="31" t="s">
        <v>185</v>
      </c>
      <c r="C9" s="31" t="s">
        <v>36</v>
      </c>
      <c r="D9" s="31" t="str">
        <f>CONCATENATE(B9," ",C9)</f>
        <v>Iva mala</v>
      </c>
      <c r="E9" s="31" t="str">
        <f>B9&amp;" "&amp;C9</f>
        <v>Iva mala</v>
      </c>
    </row>
    <row r="10" spans="1:8">
      <c r="B10" s="31" t="s">
        <v>186</v>
      </c>
      <c r="C10" s="31" t="s">
        <v>37</v>
      </c>
      <c r="D10" s="31" t="str">
        <f t="shared" ref="D10:D11" si="0">CONCATENATE(B10," ",C10)</f>
        <v>Eva velka</v>
      </c>
      <c r="E10" s="31" t="str">
        <f t="shared" ref="E10:E11" si="1">B10&amp;" "&amp;C10</f>
        <v>Eva velka</v>
      </c>
      <c r="G10" s="32" t="s">
        <v>91</v>
      </c>
      <c r="H10" t="s">
        <v>92</v>
      </c>
    </row>
    <row r="11" spans="1:8">
      <c r="B11" s="31" t="s">
        <v>187</v>
      </c>
      <c r="C11" s="31" t="s">
        <v>87</v>
      </c>
      <c r="D11" s="31" t="str">
        <f t="shared" si="0"/>
        <v>Abrakadabra nejakedelsi</v>
      </c>
      <c r="E11" s="31" t="str">
        <f t="shared" si="1"/>
        <v>Abrakadabra nejakedelsi</v>
      </c>
      <c r="G11" s="34" t="s">
        <v>141</v>
      </c>
    </row>
    <row r="14" spans="1:8">
      <c r="A14" s="28" t="s">
        <v>98</v>
      </c>
      <c r="B14" s="29" t="s">
        <v>138</v>
      </c>
      <c r="C14" s="29"/>
      <c r="D14" s="29"/>
      <c r="E14" s="29"/>
    </row>
    <row r="16" spans="1:8">
      <c r="B16" s="30" t="s">
        <v>21</v>
      </c>
      <c r="C16" s="30" t="s">
        <v>22</v>
      </c>
      <c r="D16" s="30" t="s">
        <v>23</v>
      </c>
      <c r="F16" s="2"/>
    </row>
    <row r="17" spans="1:8">
      <c r="B17" s="31" t="s">
        <v>38</v>
      </c>
      <c r="C17" s="31" t="s">
        <v>36</v>
      </c>
      <c r="D17" s="31"/>
    </row>
    <row r="18" spans="1:8">
      <c r="B18" s="31" t="s">
        <v>24</v>
      </c>
      <c r="C18" s="31" t="s">
        <v>37</v>
      </c>
      <c r="D18" s="31"/>
    </row>
    <row r="19" spans="1:8">
      <c r="B19" s="31" t="s">
        <v>86</v>
      </c>
      <c r="C19" s="31" t="s">
        <v>87</v>
      </c>
      <c r="D19" s="31"/>
    </row>
    <row r="23" spans="1:8" s="27" customFormat="1" ht="15.75" thickBot="1"/>
    <row r="24" spans="1:8" ht="18.75">
      <c r="A24" s="135" t="s">
        <v>189</v>
      </c>
      <c r="B24" s="135"/>
      <c r="G24" s="137" t="s">
        <v>195</v>
      </c>
      <c r="H24" s="137"/>
    </row>
    <row r="25" spans="1:8">
      <c r="A25" s="28" t="s">
        <v>98</v>
      </c>
      <c r="B25" t="s">
        <v>142</v>
      </c>
    </row>
    <row r="26" spans="1:8">
      <c r="A26" s="8" t="s">
        <v>139</v>
      </c>
    </row>
    <row r="27" spans="1:8">
      <c r="B27" s="30" t="s">
        <v>96</v>
      </c>
      <c r="C27" s="30" t="s">
        <v>97</v>
      </c>
      <c r="G27" s="32" t="s">
        <v>32</v>
      </c>
      <c r="H27" s="35" t="s">
        <v>33</v>
      </c>
    </row>
    <row r="28" spans="1:8">
      <c r="B28" s="31" t="s">
        <v>41</v>
      </c>
      <c r="C28" s="31">
        <f>LEN(B28)</f>
        <v>4</v>
      </c>
      <c r="G28" s="33" t="s">
        <v>140</v>
      </c>
      <c r="H28" s="33" t="s">
        <v>95</v>
      </c>
    </row>
    <row r="29" spans="1:8">
      <c r="B29" s="31" t="s">
        <v>42</v>
      </c>
      <c r="C29" s="31">
        <f t="shared" ref="C29:C33" si="2">LEN(B29)</f>
        <v>4</v>
      </c>
      <c r="G29" s="34" t="s">
        <v>143</v>
      </c>
    </row>
    <row r="30" spans="1:8">
      <c r="B30" s="31" t="s">
        <v>43</v>
      </c>
      <c r="C30" s="31">
        <f t="shared" si="2"/>
        <v>4</v>
      </c>
    </row>
    <row r="31" spans="1:8">
      <c r="B31" s="31" t="s">
        <v>44</v>
      </c>
      <c r="C31" s="31">
        <f t="shared" si="2"/>
        <v>5</v>
      </c>
      <c r="D31" s="7"/>
    </row>
    <row r="32" spans="1:8">
      <c r="B32" s="31" t="s">
        <v>144</v>
      </c>
      <c r="C32" s="31">
        <f t="shared" si="2"/>
        <v>12</v>
      </c>
    </row>
    <row r="33" spans="1:8">
      <c r="B33" s="31" t="s">
        <v>145</v>
      </c>
      <c r="C33" s="31">
        <f t="shared" si="2"/>
        <v>14</v>
      </c>
    </row>
    <row r="36" spans="1:8" s="27" customFormat="1" ht="15.75" thickBot="1"/>
    <row r="37" spans="1:8" ht="18.75">
      <c r="A37" s="135" t="s">
        <v>190</v>
      </c>
      <c r="B37" s="135"/>
      <c r="G37" s="137" t="s">
        <v>195</v>
      </c>
      <c r="H37" s="137"/>
    </row>
    <row r="38" spans="1:8">
      <c r="A38" s="21" t="s">
        <v>98</v>
      </c>
      <c r="B38" t="s">
        <v>100</v>
      </c>
    </row>
    <row r="39" spans="1:8">
      <c r="A39" s="8" t="s">
        <v>139</v>
      </c>
      <c r="G39" s="32" t="s">
        <v>4</v>
      </c>
      <c r="H39" s="35" t="s">
        <v>35</v>
      </c>
    </row>
    <row r="40" spans="1:8">
      <c r="B40" s="30" t="s">
        <v>105</v>
      </c>
      <c r="C40" s="30" t="s">
        <v>108</v>
      </c>
      <c r="G40" t="s">
        <v>29</v>
      </c>
      <c r="H40" s="5" t="s">
        <v>35</v>
      </c>
    </row>
    <row r="41" spans="1:8">
      <c r="B41" s="36" t="s">
        <v>3</v>
      </c>
      <c r="C41" s="31" t="str">
        <f>RIGHT(B41,9)</f>
        <v>800111222</v>
      </c>
      <c r="G41" s="33" t="s">
        <v>140</v>
      </c>
      <c r="H41" s="37" t="s">
        <v>146</v>
      </c>
    </row>
    <row r="42" spans="1:8">
      <c r="B42" s="36" t="s">
        <v>8</v>
      </c>
      <c r="C42" s="31" t="str">
        <f t="shared" ref="C42:C44" si="3">RIGHT(B42,9)</f>
        <v>800111333</v>
      </c>
      <c r="F42" s="2"/>
      <c r="G42" s="34" t="s">
        <v>147</v>
      </c>
    </row>
    <row r="43" spans="1:8">
      <c r="B43" s="36"/>
      <c r="C43" s="31" t="str">
        <f t="shared" si="3"/>
        <v/>
      </c>
      <c r="F43" s="2"/>
      <c r="G43" s="34"/>
    </row>
    <row r="44" spans="1:8">
      <c r="B44" s="38" t="s">
        <v>148</v>
      </c>
      <c r="C44" s="31" t="str">
        <f t="shared" si="3"/>
        <v>0 111 555</v>
      </c>
      <c r="D44" t="s">
        <v>210</v>
      </c>
      <c r="F44" s="2"/>
    </row>
    <row r="45" spans="1:8">
      <c r="F45" s="2"/>
    </row>
    <row r="46" spans="1:8">
      <c r="F46" s="2"/>
    </row>
    <row r="47" spans="1:8">
      <c r="A47" s="21" t="s">
        <v>98</v>
      </c>
      <c r="B47" t="s">
        <v>137</v>
      </c>
    </row>
    <row r="48" spans="1:8">
      <c r="A48" s="8" t="s">
        <v>139</v>
      </c>
      <c r="G48" s="32" t="s">
        <v>4</v>
      </c>
      <c r="H48" s="35" t="s">
        <v>35</v>
      </c>
    </row>
    <row r="49" spans="1:8">
      <c r="B49" s="30" t="s">
        <v>106</v>
      </c>
      <c r="C49" s="30" t="s">
        <v>108</v>
      </c>
      <c r="G49" t="s">
        <v>29</v>
      </c>
      <c r="H49" s="5" t="s">
        <v>35</v>
      </c>
    </row>
    <row r="50" spans="1:8">
      <c r="B50" s="31" t="s">
        <v>7</v>
      </c>
      <c r="C50" s="31" t="str">
        <f>LEFT(B50,6)</f>
        <v>771133</v>
      </c>
      <c r="G50" s="33" t="s">
        <v>140</v>
      </c>
      <c r="H50" s="37" t="s">
        <v>149</v>
      </c>
    </row>
    <row r="51" spans="1:8">
      <c r="B51" s="31" t="s">
        <v>9</v>
      </c>
      <c r="C51" s="31" t="str">
        <f t="shared" ref="C51:C53" si="4">LEFT(B51,6)</f>
        <v>771133</v>
      </c>
      <c r="G51" s="34" t="s">
        <v>147</v>
      </c>
    </row>
    <row r="52" spans="1:8">
      <c r="B52" s="31"/>
      <c r="C52" s="31" t="str">
        <f t="shared" si="4"/>
        <v/>
      </c>
      <c r="G52" s="34"/>
    </row>
    <row r="53" spans="1:8">
      <c r="B53" s="39" t="s">
        <v>150</v>
      </c>
      <c r="C53" s="31" t="str">
        <f t="shared" si="4"/>
        <v>77-11-</v>
      </c>
      <c r="D53" t="s">
        <v>211</v>
      </c>
    </row>
    <row r="56" spans="1:8">
      <c r="A56" s="21" t="s">
        <v>98</v>
      </c>
      <c r="B56" t="s">
        <v>77</v>
      </c>
    </row>
    <row r="57" spans="1:8">
      <c r="A57" s="8" t="s">
        <v>139</v>
      </c>
    </row>
    <row r="58" spans="1:8">
      <c r="B58" s="30" t="s">
        <v>107</v>
      </c>
      <c r="C58" s="30" t="s">
        <v>102</v>
      </c>
      <c r="D58" s="30" t="s">
        <v>213</v>
      </c>
      <c r="E58" s="30" t="s">
        <v>212</v>
      </c>
      <c r="G58" s="32" t="s">
        <v>75</v>
      </c>
      <c r="H58" s="35" t="s">
        <v>85</v>
      </c>
    </row>
    <row r="59" spans="1:8">
      <c r="B59" s="40" t="s">
        <v>76</v>
      </c>
      <c r="C59" s="31" t="str">
        <f>MID(B59,4,3)</f>
        <v>123</v>
      </c>
      <c r="D59" s="31">
        <f>C59+0</f>
        <v>123</v>
      </c>
      <c r="E59" s="31">
        <f>C59*1</f>
        <v>123</v>
      </c>
      <c r="G59" s="33" t="s">
        <v>140</v>
      </c>
      <c r="H59" s="19" t="s">
        <v>151</v>
      </c>
    </row>
    <row r="60" spans="1:8">
      <c r="B60" s="40" t="s">
        <v>78</v>
      </c>
      <c r="C60" s="31" t="str">
        <f t="shared" ref="C60:C62" si="5">MID(B60,4,3)</f>
        <v>555</v>
      </c>
      <c r="D60" s="31">
        <f t="shared" ref="D60:D62" si="6">C60+0</f>
        <v>555</v>
      </c>
      <c r="E60" s="31">
        <f t="shared" ref="E60:E62" si="7">C60*1</f>
        <v>555</v>
      </c>
    </row>
    <row r="61" spans="1:8">
      <c r="B61" s="40" t="s">
        <v>79</v>
      </c>
      <c r="C61" s="31" t="str">
        <f t="shared" si="5"/>
        <v>123</v>
      </c>
      <c r="D61" s="31">
        <f t="shared" si="6"/>
        <v>123</v>
      </c>
      <c r="E61" s="31">
        <f t="shared" si="7"/>
        <v>123</v>
      </c>
      <c r="G61" t="s">
        <v>214</v>
      </c>
    </row>
    <row r="62" spans="1:8">
      <c r="B62" s="40" t="s">
        <v>80</v>
      </c>
      <c r="C62" s="31" t="str">
        <f t="shared" si="5"/>
        <v>987</v>
      </c>
      <c r="D62" s="31">
        <f t="shared" si="6"/>
        <v>987</v>
      </c>
      <c r="E62" s="31">
        <f t="shared" si="7"/>
        <v>987</v>
      </c>
      <c r="G62" t="s">
        <v>215</v>
      </c>
    </row>
    <row r="63" spans="1:8">
      <c r="B63" s="16"/>
    </row>
    <row r="64" spans="1:8">
      <c r="B64" s="16"/>
    </row>
    <row r="65" spans="1:9">
      <c r="B65" s="16"/>
    </row>
    <row r="66" spans="1:9" s="27" customFormat="1" ht="15.75" thickBot="1"/>
    <row r="67" spans="1:9" ht="18.75">
      <c r="A67" s="135" t="s">
        <v>191</v>
      </c>
      <c r="B67" s="135"/>
      <c r="G67" s="137" t="s">
        <v>195</v>
      </c>
      <c r="H67" s="137"/>
    </row>
    <row r="68" spans="1:9" ht="33.75" customHeight="1">
      <c r="A68" s="21" t="s">
        <v>98</v>
      </c>
      <c r="B68" s="141" t="s">
        <v>99</v>
      </c>
      <c r="C68" s="141"/>
      <c r="D68" s="141"/>
      <c r="E68" s="141"/>
      <c r="H68" s="17"/>
      <c r="I68" s="17"/>
    </row>
    <row r="70" spans="1:9">
      <c r="C70" s="41" t="s">
        <v>5</v>
      </c>
      <c r="D70" s="41" t="s">
        <v>2</v>
      </c>
      <c r="G70" s="32" t="s">
        <v>2</v>
      </c>
      <c r="H70" s="35" t="s">
        <v>30</v>
      </c>
    </row>
    <row r="71" spans="1:9">
      <c r="B71" s="30" t="s">
        <v>101</v>
      </c>
      <c r="C71" s="30" t="s">
        <v>102</v>
      </c>
      <c r="D71" s="30" t="s">
        <v>103</v>
      </c>
      <c r="G71" s="32" t="s">
        <v>5</v>
      </c>
      <c r="H71" s="35" t="s">
        <v>31</v>
      </c>
    </row>
    <row r="72" spans="1:9">
      <c r="B72" s="31" t="s">
        <v>1</v>
      </c>
      <c r="C72" s="31" t="str">
        <f>SUBSTITUTE(B72,"LO","*")</f>
        <v>KO*</v>
      </c>
      <c r="D72" s="31" t="str">
        <f>REPLACE(B72,3,2,"*")</f>
        <v>KO*</v>
      </c>
    </row>
    <row r="73" spans="1:9">
      <c r="B73" s="31" t="s">
        <v>25</v>
      </c>
      <c r="C73" s="31" t="str">
        <f t="shared" ref="C73:C76" si="8">SUBSTITUTE(B73,"LO","*")</f>
        <v>KO*MAZ</v>
      </c>
      <c r="D73" s="31" t="str">
        <f t="shared" ref="D73:D76" si="9">REPLACE(B73,3,2,"*")</f>
        <v>KO*MAZ</v>
      </c>
      <c r="G73" s="33" t="s">
        <v>140</v>
      </c>
      <c r="H73" s="37" t="s">
        <v>152</v>
      </c>
    </row>
    <row r="74" spans="1:9">
      <c r="B74" s="31" t="s">
        <v>27</v>
      </c>
      <c r="C74" s="31" t="str">
        <f t="shared" si="8"/>
        <v>KOloMAZ</v>
      </c>
      <c r="D74" s="31" t="str">
        <f t="shared" si="9"/>
        <v>KO*MAZ</v>
      </c>
    </row>
    <row r="75" spans="1:9">
      <c r="B75" s="31" t="s">
        <v>28</v>
      </c>
      <c r="C75" s="31" t="str">
        <f t="shared" si="8"/>
        <v>KOabMAZ</v>
      </c>
      <c r="D75" s="31" t="str">
        <f t="shared" si="9"/>
        <v>KO*MAZ</v>
      </c>
      <c r="G75" s="33" t="s">
        <v>140</v>
      </c>
      <c r="H75" s="37" t="s">
        <v>153</v>
      </c>
    </row>
    <row r="76" spans="1:9">
      <c r="B76" s="31" t="s">
        <v>39</v>
      </c>
      <c r="C76" s="31" t="str">
        <f t="shared" si="8"/>
        <v>KO*KO*</v>
      </c>
      <c r="D76" s="31" t="str">
        <f t="shared" si="9"/>
        <v>KO*KOLO</v>
      </c>
      <c r="G76" s="2"/>
      <c r="H76" s="2"/>
    </row>
    <row r="77" spans="1:9">
      <c r="G77" s="2"/>
      <c r="H77" s="2"/>
    </row>
    <row r="78" spans="1:9" ht="15.75" customHeight="1">
      <c r="G78" s="2"/>
      <c r="H78" s="2"/>
    </row>
    <row r="79" spans="1:9" ht="15.75" customHeight="1">
      <c r="A79" s="21" t="s">
        <v>98</v>
      </c>
      <c r="B79" t="s">
        <v>192</v>
      </c>
      <c r="G79" s="2"/>
      <c r="H79" s="2"/>
    </row>
    <row r="80" spans="1:9" ht="15.75" customHeight="1">
      <c r="B80" s="30" t="s">
        <v>155</v>
      </c>
      <c r="C80" s="30" t="s">
        <v>102</v>
      </c>
      <c r="D80" s="30" t="s">
        <v>103</v>
      </c>
      <c r="G80" s="102" t="s">
        <v>216</v>
      </c>
      <c r="H80" s="103"/>
    </row>
    <row r="81" spans="1:8" ht="15.75" customHeight="1">
      <c r="B81" s="31" t="s">
        <v>48</v>
      </c>
      <c r="C81" s="31" t="str">
        <f>SUBSTITUTE(B81," ","")</f>
        <v>JanMalý</v>
      </c>
      <c r="D81" s="31" t="str">
        <f>TRIM(B81)</f>
        <v>Jan Malý</v>
      </c>
      <c r="G81" s="102" t="s">
        <v>217</v>
      </c>
      <c r="H81" s="103"/>
    </row>
    <row r="82" spans="1:8" ht="15.75" customHeight="1">
      <c r="B82" s="31" t="s">
        <v>167</v>
      </c>
      <c r="C82" s="31" t="str">
        <f t="shared" ref="C82:C83" si="10">SUBSTITUTE(B82," ","")</f>
        <v>JanVelký</v>
      </c>
      <c r="D82" s="31" t="str">
        <f t="shared" ref="D82:D83" si="11">TRIM(B82)</f>
        <v>Jan Velký</v>
      </c>
      <c r="G82" s="103"/>
      <c r="H82" s="103"/>
    </row>
    <row r="83" spans="1:8" ht="15.75" customHeight="1">
      <c r="B83" s="31" t="s">
        <v>168</v>
      </c>
      <c r="C83" s="31" t="str">
        <f t="shared" si="10"/>
        <v>1 000</v>
      </c>
      <c r="D83" s="31" t="str">
        <f t="shared" si="11"/>
        <v>1 0 0 0</v>
      </c>
      <c r="G83" s="2"/>
      <c r="H83" s="2"/>
    </row>
    <row r="84" spans="1:8" ht="15.75" customHeight="1">
      <c r="G84" s="2"/>
      <c r="H84" s="2"/>
    </row>
    <row r="85" spans="1:8" ht="15.75" customHeight="1">
      <c r="A85" s="21" t="s">
        <v>98</v>
      </c>
      <c r="B85" t="s">
        <v>193</v>
      </c>
    </row>
    <row r="86" spans="1:8" ht="15.75" customHeight="1"/>
    <row r="87" spans="1:8" ht="15.75" customHeight="1">
      <c r="B87" s="30" t="s">
        <v>104</v>
      </c>
      <c r="C87" s="30" t="s">
        <v>102</v>
      </c>
      <c r="G87" s="1" t="s">
        <v>26</v>
      </c>
      <c r="H87" s="4" t="s">
        <v>34</v>
      </c>
    </row>
    <row r="88" spans="1:8" ht="15.75" customHeight="1">
      <c r="B88" s="31" t="s">
        <v>6</v>
      </c>
      <c r="C88" s="31" t="str">
        <f>TRIM(B88)</f>
        <v>A B C</v>
      </c>
      <c r="G88" s="33" t="s">
        <v>140</v>
      </c>
    </row>
    <row r="89" spans="1:8" ht="15.75" customHeight="1">
      <c r="B89" s="31" t="s">
        <v>157</v>
      </c>
      <c r="C89" s="31" t="str">
        <f t="shared" ref="C89:C90" si="12">TRIM(B89)</f>
        <v>A B C</v>
      </c>
    </row>
    <row r="90" spans="1:8" ht="15.75" customHeight="1">
      <c r="B90" s="31" t="s">
        <v>158</v>
      </c>
      <c r="C90" s="31" t="str">
        <f t="shared" si="12"/>
        <v>Afwdh dh ddj</v>
      </c>
    </row>
    <row r="91" spans="1:8" ht="15.75" customHeight="1"/>
    <row r="92" spans="1:8" ht="15.75" customHeight="1"/>
    <row r="93" spans="1:8">
      <c r="A93" s="21" t="s">
        <v>98</v>
      </c>
      <c r="B93" t="s">
        <v>81</v>
      </c>
      <c r="G93" s="2"/>
      <c r="H93" s="2"/>
    </row>
    <row r="94" spans="1:8">
      <c r="A94" s="89" t="s">
        <v>154</v>
      </c>
      <c r="B94" s="90"/>
      <c r="G94" s="2"/>
      <c r="H94" s="2"/>
    </row>
    <row r="95" spans="1:8">
      <c r="B95" s="19" t="s">
        <v>88</v>
      </c>
      <c r="E95" s="19"/>
      <c r="G95" s="2"/>
      <c r="H95" s="2"/>
    </row>
    <row r="96" spans="1:8">
      <c r="B96" s="30" t="s">
        <v>155</v>
      </c>
      <c r="C96" s="30" t="s">
        <v>102</v>
      </c>
      <c r="G96" s="32" t="s">
        <v>5</v>
      </c>
      <c r="H96" s="35" t="s">
        <v>31</v>
      </c>
    </row>
    <row r="97" spans="1:8">
      <c r="B97" s="31" t="s">
        <v>82</v>
      </c>
      <c r="C97" s="31"/>
      <c r="G97" s="2"/>
      <c r="H97" s="2"/>
    </row>
    <row r="98" spans="1:8">
      <c r="B98" s="31" t="s">
        <v>83</v>
      </c>
      <c r="C98" s="31"/>
      <c r="G98" s="2"/>
      <c r="H98" s="2"/>
    </row>
    <row r="99" spans="1:8">
      <c r="B99" s="31" t="s">
        <v>84</v>
      </c>
      <c r="C99" s="31"/>
      <c r="G99" s="2"/>
      <c r="H99" s="2"/>
    </row>
    <row r="100" spans="1:8">
      <c r="G100" s="2"/>
      <c r="H100" s="2"/>
    </row>
    <row r="101" spans="1:8" ht="14.25" customHeight="1"/>
    <row r="102" spans="1:8" ht="14.25" customHeight="1"/>
    <row r="103" spans="1:8" s="27" customFormat="1" ht="14.25" customHeight="1" thickBot="1"/>
    <row r="104" spans="1:8" ht="19.149999999999999" customHeight="1">
      <c r="A104" s="135" t="s">
        <v>194</v>
      </c>
      <c r="B104" s="135"/>
      <c r="G104" s="137" t="s">
        <v>195</v>
      </c>
      <c r="H104" s="137"/>
    </row>
    <row r="105" spans="1:8" ht="14.25" customHeight="1">
      <c r="A105" s="21" t="s">
        <v>98</v>
      </c>
      <c r="B105" t="s">
        <v>169</v>
      </c>
    </row>
    <row r="106" spans="1:8" ht="14.25" customHeight="1">
      <c r="A106" s="8" t="s">
        <v>139</v>
      </c>
    </row>
    <row r="107" spans="1:8" ht="14.25" customHeight="1">
      <c r="B107" s="30" t="s">
        <v>51</v>
      </c>
      <c r="C107" s="30" t="s">
        <v>102</v>
      </c>
      <c r="G107" s="32" t="s">
        <v>71</v>
      </c>
      <c r="H107" s="5" t="s">
        <v>156</v>
      </c>
    </row>
    <row r="108" spans="1:8" ht="14.25" customHeight="1">
      <c r="B108" s="31" t="s">
        <v>72</v>
      </c>
      <c r="C108" s="31">
        <f>FIND(" ",B108)</f>
        <v>4</v>
      </c>
      <c r="G108" s="33" t="s">
        <v>140</v>
      </c>
    </row>
    <row r="109" spans="1:8" ht="14.25" customHeight="1">
      <c r="B109" s="31" t="s">
        <v>73</v>
      </c>
      <c r="C109" s="31">
        <f t="shared" ref="C109:C110" si="13">FIND(" ",B109)</f>
        <v>5</v>
      </c>
    </row>
    <row r="110" spans="1:8" ht="14.25" customHeight="1">
      <c r="B110" s="31" t="s">
        <v>74</v>
      </c>
      <c r="C110" s="31">
        <f t="shared" si="13"/>
        <v>12</v>
      </c>
    </row>
    <row r="111" spans="1:8" ht="14.25" customHeight="1"/>
    <row r="112" spans="1:8" s="42" customFormat="1">
      <c r="A112" s="42" t="s">
        <v>159</v>
      </c>
    </row>
  </sheetData>
  <mergeCells count="13">
    <mergeCell ref="A104:B104"/>
    <mergeCell ref="G104:H104"/>
    <mergeCell ref="A1:E1"/>
    <mergeCell ref="A2:E2"/>
    <mergeCell ref="A5:B5"/>
    <mergeCell ref="G5:H5"/>
    <mergeCell ref="A24:B24"/>
    <mergeCell ref="G24:H24"/>
    <mergeCell ref="A37:B37"/>
    <mergeCell ref="G37:H37"/>
    <mergeCell ref="A67:B67"/>
    <mergeCell ref="G67:H67"/>
    <mergeCell ref="B68:E68"/>
  </mergeCells>
  <hyperlinks>
    <hyperlink ref="A2" r:id="rId1" xr:uid="{81C8D684-8B2F-4377-8CC3-B7C7E6358183}"/>
  </hyperlinks>
  <pageMargins left="0.7" right="0.7" top="0.78740157499999996" bottom="0.78740157499999996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42365-8631-4EB5-A395-DE44D4FBD7C3}">
  <dimension ref="A1:H130"/>
  <sheetViews>
    <sheetView zoomScale="110" zoomScaleNormal="110" workbookViewId="0">
      <selection activeCell="C7" sqref="C7"/>
    </sheetView>
  </sheetViews>
  <sheetFormatPr defaultRowHeight="15"/>
  <cols>
    <col min="1" max="1" width="9.28515625" customWidth="1"/>
    <col min="2" max="2" width="20.5703125" customWidth="1"/>
    <col min="3" max="3" width="17.7109375" customWidth="1"/>
    <col min="4" max="4" width="19" customWidth="1"/>
    <col min="5" max="5" width="27.140625" customWidth="1"/>
    <col min="6" max="6" width="7" customWidth="1"/>
    <col min="7" max="7" width="14.140625" customWidth="1"/>
    <col min="8" max="8" width="22.7109375" customWidth="1"/>
    <col min="9" max="9" width="21.42578125" customWidth="1"/>
    <col min="10" max="10" width="40.42578125" customWidth="1"/>
  </cols>
  <sheetData>
    <row r="1" spans="1:8" ht="29.25" customHeight="1">
      <c r="A1" s="138" t="s">
        <v>0</v>
      </c>
      <c r="B1" s="138"/>
      <c r="C1" s="138"/>
      <c r="D1" s="138"/>
      <c r="E1" s="138"/>
    </row>
    <row r="2" spans="1:8">
      <c r="A2" s="139" t="s">
        <v>40</v>
      </c>
      <c r="B2" s="140"/>
      <c r="C2" s="140"/>
      <c r="D2" s="140"/>
      <c r="E2" s="140"/>
    </row>
    <row r="3" spans="1:8" s="27" customFormat="1" ht="15.75" thickBot="1">
      <c r="A3" s="97"/>
      <c r="B3" s="98"/>
      <c r="C3" s="98"/>
      <c r="D3" s="98"/>
      <c r="E3" s="98"/>
    </row>
    <row r="4" spans="1:8" s="154" customFormat="1" ht="23.25">
      <c r="A4" s="152"/>
      <c r="B4" s="122" t="s">
        <v>393</v>
      </c>
      <c r="C4" s="132" t="s">
        <v>394</v>
      </c>
      <c r="D4" s="132"/>
      <c r="E4" s="132"/>
      <c r="F4" s="132"/>
    </row>
    <row r="5" spans="1:8" s="154" customFormat="1" ht="23.25">
      <c r="A5" s="152"/>
      <c r="B5" s="121" t="s">
        <v>395</v>
      </c>
      <c r="C5" s="133" t="s">
        <v>396</v>
      </c>
      <c r="D5" s="133"/>
      <c r="E5" s="133"/>
      <c r="F5" s="133"/>
    </row>
    <row r="6" spans="1:8" s="154" customFormat="1" ht="23.25">
      <c r="A6" s="152"/>
      <c r="B6" s="151" t="s">
        <v>399</v>
      </c>
      <c r="C6" s="150" t="s">
        <v>402</v>
      </c>
      <c r="D6" s="150"/>
      <c r="E6" s="150"/>
      <c r="F6" s="150"/>
    </row>
    <row r="7" spans="1:8" s="154" customFormat="1">
      <c r="A7" s="152"/>
      <c r="B7" s="153"/>
      <c r="C7" s="153"/>
      <c r="D7" s="153"/>
      <c r="E7" s="153"/>
    </row>
    <row r="8" spans="1:8" ht="18.75">
      <c r="A8" s="143" t="s">
        <v>196</v>
      </c>
      <c r="B8" s="143"/>
      <c r="C8" s="96" t="s">
        <v>179</v>
      </c>
      <c r="D8" s="25"/>
      <c r="E8" s="25"/>
      <c r="G8" s="142" t="s">
        <v>195</v>
      </c>
      <c r="H8" s="142"/>
    </row>
    <row r="9" spans="1:8" ht="15" customHeight="1">
      <c r="A9" s="95"/>
      <c r="B9" s="25"/>
      <c r="C9" s="25"/>
      <c r="D9" s="25"/>
      <c r="E9" s="25"/>
    </row>
    <row r="10" spans="1:8" ht="15" customHeight="1">
      <c r="A10" s="6"/>
      <c r="C10" s="25"/>
      <c r="D10" s="25"/>
      <c r="E10" s="25"/>
    </row>
    <row r="11" spans="1:8" ht="15" customHeight="1">
      <c r="A11" s="100" t="s">
        <v>206</v>
      </c>
      <c r="B11" s="101"/>
      <c r="C11" s="101"/>
      <c r="D11" s="101"/>
      <c r="E11" s="25"/>
    </row>
    <row r="12" spans="1:8" ht="15" customHeight="1">
      <c r="A12" s="6"/>
      <c r="B12" s="30" t="s">
        <v>21</v>
      </c>
      <c r="C12" s="30" t="s">
        <v>218</v>
      </c>
      <c r="D12" s="25"/>
      <c r="E12" s="25"/>
      <c r="G12" s="32" t="s">
        <v>180</v>
      </c>
      <c r="H12" t="s">
        <v>200</v>
      </c>
    </row>
    <row r="13" spans="1:8" ht="15" customHeight="1">
      <c r="A13" s="6"/>
      <c r="B13" s="31" t="s">
        <v>38</v>
      </c>
      <c r="C13" s="31"/>
      <c r="D13" s="25"/>
      <c r="E13" s="25"/>
      <c r="G13" s="32" t="s">
        <v>181</v>
      </c>
      <c r="H13" t="s">
        <v>199</v>
      </c>
    </row>
    <row r="14" spans="1:8" ht="15" customHeight="1">
      <c r="A14" s="6"/>
      <c r="B14" s="31" t="s">
        <v>24</v>
      </c>
      <c r="C14" s="31"/>
      <c r="D14" s="25"/>
      <c r="E14" s="25"/>
      <c r="G14" s="32" t="s">
        <v>182</v>
      </c>
      <c r="H14" t="s">
        <v>198</v>
      </c>
    </row>
    <row r="15" spans="1:8" ht="15" customHeight="1">
      <c r="A15" s="6"/>
      <c r="B15" s="31" t="s">
        <v>86</v>
      </c>
      <c r="C15" s="31"/>
      <c r="D15" s="25"/>
      <c r="E15" s="25"/>
    </row>
    <row r="16" spans="1:8" ht="15" customHeight="1">
      <c r="A16" s="6"/>
      <c r="B16" s="25"/>
      <c r="C16" s="25"/>
      <c r="D16" s="25"/>
      <c r="E16" s="25"/>
    </row>
    <row r="17" spans="1:8" ht="15" customHeight="1">
      <c r="A17" s="6"/>
      <c r="B17" s="25"/>
      <c r="C17" s="25"/>
      <c r="D17" s="25"/>
      <c r="E17" s="25"/>
    </row>
    <row r="18" spans="1:8" ht="15" customHeight="1">
      <c r="A18" s="100" t="s">
        <v>207</v>
      </c>
      <c r="B18" s="101"/>
      <c r="C18" s="101"/>
      <c r="D18" s="101"/>
      <c r="E18" s="25"/>
    </row>
    <row r="19" spans="1:8" ht="15" customHeight="1">
      <c r="A19" s="6"/>
      <c r="B19" s="30" t="s">
        <v>21</v>
      </c>
      <c r="C19" s="30" t="s">
        <v>219</v>
      </c>
      <c r="D19" s="25"/>
      <c r="E19" s="25"/>
    </row>
    <row r="20" spans="1:8" ht="15" customHeight="1">
      <c r="A20" s="6"/>
      <c r="B20" s="31" t="s">
        <v>183</v>
      </c>
      <c r="C20" s="31"/>
      <c r="D20" s="25"/>
      <c r="E20" s="25"/>
    </row>
    <row r="21" spans="1:8" ht="15" customHeight="1">
      <c r="A21" s="6"/>
      <c r="B21" s="31" t="s">
        <v>24</v>
      </c>
      <c r="C21" s="31"/>
      <c r="D21" s="25"/>
      <c r="E21" s="25"/>
      <c r="G21" s="32"/>
    </row>
    <row r="22" spans="1:8" ht="15" customHeight="1">
      <c r="A22" s="6"/>
      <c r="B22" s="31" t="s">
        <v>184</v>
      </c>
      <c r="C22" s="31"/>
      <c r="D22" s="25"/>
      <c r="E22" s="25"/>
      <c r="G22" s="33"/>
      <c r="H22" s="33"/>
    </row>
    <row r="23" spans="1:8" ht="15" customHeight="1">
      <c r="A23" s="6"/>
      <c r="B23" s="25"/>
      <c r="C23" s="25"/>
      <c r="D23" s="25"/>
      <c r="E23" s="25"/>
    </row>
    <row r="24" spans="1:8" ht="15" customHeight="1">
      <c r="A24" s="100" t="s">
        <v>208</v>
      </c>
      <c r="B24" s="101"/>
      <c r="C24" s="101"/>
      <c r="D24" s="101"/>
      <c r="E24" s="25"/>
    </row>
    <row r="25" spans="1:8" ht="15" customHeight="1">
      <c r="A25" s="6"/>
      <c r="B25" s="30" t="s">
        <v>21</v>
      </c>
      <c r="C25" s="30" t="s">
        <v>220</v>
      </c>
      <c r="D25" s="25"/>
      <c r="E25" s="25"/>
    </row>
    <row r="26" spans="1:8" ht="15" customHeight="1">
      <c r="A26" s="6"/>
      <c r="B26" s="31" t="s">
        <v>183</v>
      </c>
      <c r="C26" s="31"/>
      <c r="D26" s="25"/>
      <c r="E26" s="25"/>
    </row>
    <row r="27" spans="1:8" ht="15" customHeight="1">
      <c r="A27" s="6"/>
      <c r="B27" s="31" t="s">
        <v>24</v>
      </c>
      <c r="C27" s="31"/>
      <c r="D27" s="25"/>
      <c r="E27" s="25"/>
    </row>
    <row r="28" spans="1:8" ht="15" customHeight="1">
      <c r="A28" s="6"/>
      <c r="B28" s="31" t="s">
        <v>184</v>
      </c>
      <c r="C28" s="31"/>
      <c r="D28" s="25"/>
      <c r="E28" s="25"/>
    </row>
    <row r="29" spans="1:8" ht="15" customHeight="1">
      <c r="A29" s="6"/>
      <c r="B29" s="104" t="s">
        <v>209</v>
      </c>
      <c r="C29" s="31"/>
      <c r="D29" s="25"/>
      <c r="E29" s="25"/>
    </row>
    <row r="30" spans="1:8" ht="15" customHeight="1">
      <c r="A30" s="6"/>
      <c r="B30" s="25"/>
      <c r="C30" s="25"/>
      <c r="D30" s="25"/>
      <c r="E30" s="25"/>
    </row>
    <row r="31" spans="1:8" s="27" customFormat="1" ht="15" customHeight="1" thickBot="1">
      <c r="A31" s="99"/>
      <c r="B31" s="98"/>
      <c r="C31" s="98"/>
      <c r="D31" s="98"/>
      <c r="E31" s="98"/>
    </row>
    <row r="32" spans="1:8" ht="15" customHeight="1">
      <c r="A32" s="143" t="s">
        <v>197</v>
      </c>
      <c r="B32" s="143"/>
      <c r="C32" s="25"/>
      <c r="D32" s="25"/>
      <c r="E32" s="25"/>
      <c r="G32" s="142" t="s">
        <v>195</v>
      </c>
      <c r="H32" s="142"/>
    </row>
    <row r="33" spans="1:8" ht="15" customHeight="1">
      <c r="A33" s="6"/>
      <c r="B33" s="25"/>
      <c r="C33" s="25"/>
      <c r="D33" s="25"/>
      <c r="E33" s="25"/>
    </row>
    <row r="34" spans="1:8" ht="15" customHeight="1">
      <c r="A34" s="6"/>
      <c r="B34" s="30" t="s">
        <v>21</v>
      </c>
      <c r="C34" s="30" t="s">
        <v>22</v>
      </c>
      <c r="D34" s="25"/>
      <c r="E34" s="25"/>
    </row>
    <row r="35" spans="1:8" ht="15" customHeight="1">
      <c r="A35" s="6"/>
      <c r="B35" s="31" t="s">
        <v>38</v>
      </c>
      <c r="C35" s="31" t="s">
        <v>36</v>
      </c>
      <c r="D35" s="25"/>
      <c r="E35" s="25"/>
    </row>
    <row r="36" spans="1:8" ht="15" customHeight="1">
      <c r="A36" s="6"/>
      <c r="B36" s="31" t="s">
        <v>24</v>
      </c>
      <c r="C36" s="31" t="s">
        <v>37</v>
      </c>
      <c r="D36" s="25"/>
      <c r="E36" s="25"/>
    </row>
    <row r="37" spans="1:8" ht="15" customHeight="1">
      <c r="A37" s="6"/>
      <c r="B37" s="31" t="s">
        <v>86</v>
      </c>
      <c r="C37" s="31" t="s">
        <v>87</v>
      </c>
      <c r="D37" s="25"/>
      <c r="E37" s="25"/>
    </row>
    <row r="38" spans="1:8" ht="15" customHeight="1">
      <c r="A38" s="6"/>
      <c r="B38" s="25"/>
      <c r="C38" s="25"/>
      <c r="D38" s="25"/>
      <c r="E38" s="25"/>
    </row>
    <row r="39" spans="1:8" ht="15" customHeight="1">
      <c r="A39" s="6"/>
      <c r="B39" s="25"/>
      <c r="C39" s="25"/>
      <c r="D39" s="25"/>
      <c r="E39" s="25"/>
    </row>
    <row r="40" spans="1:8" ht="15" customHeight="1">
      <c r="A40" s="6"/>
      <c r="B40" s="25"/>
      <c r="C40" s="25"/>
      <c r="D40" s="25"/>
      <c r="E40" s="25"/>
    </row>
    <row r="41" spans="1:8" ht="15" customHeight="1">
      <c r="A41" s="143" t="s">
        <v>197</v>
      </c>
      <c r="B41" s="143"/>
      <c r="C41" s="25"/>
      <c r="D41" s="25"/>
      <c r="E41" s="25"/>
      <c r="G41" t="s">
        <v>246</v>
      </c>
      <c r="H41" t="s">
        <v>247</v>
      </c>
    </row>
    <row r="42" spans="1:8" ht="15" customHeight="1">
      <c r="A42" s="6"/>
      <c r="B42" s="25"/>
      <c r="C42" s="25"/>
      <c r="D42" s="25"/>
      <c r="E42" s="25"/>
    </row>
    <row r="43" spans="1:8" ht="15" customHeight="1">
      <c r="A43" s="6"/>
      <c r="B43" s="106" t="s">
        <v>249</v>
      </c>
      <c r="C43" s="25"/>
      <c r="D43" s="25"/>
      <c r="E43" s="25"/>
      <c r="G43" t="str">
        <f>CHOOSE(2,"jaro","léto","podzim","zima")</f>
        <v>léto</v>
      </c>
      <c r="H43" s="37" t="s">
        <v>248</v>
      </c>
    </row>
    <row r="44" spans="1:8" ht="15" customHeight="1">
      <c r="A44" s="6"/>
      <c r="B44" s="9" t="s">
        <v>250</v>
      </c>
      <c r="C44" s="25"/>
      <c r="D44" s="25"/>
      <c r="E44" s="25"/>
    </row>
    <row r="45" spans="1:8" ht="15" customHeight="1">
      <c r="A45" s="6"/>
      <c r="B45" s="9" t="s">
        <v>251</v>
      </c>
      <c r="C45" s="25"/>
      <c r="D45" s="25"/>
      <c r="E45" s="25"/>
      <c r="G45" t="s">
        <v>254</v>
      </c>
    </row>
    <row r="46" spans="1:8" ht="15" customHeight="1">
      <c r="A46" s="6"/>
      <c r="B46" s="9" t="s">
        <v>252</v>
      </c>
      <c r="C46" s="25"/>
      <c r="D46" s="25"/>
      <c r="E46" s="25"/>
    </row>
    <row r="47" spans="1:8" ht="15" customHeight="1">
      <c r="A47" s="6"/>
      <c r="B47" s="9" t="s">
        <v>253</v>
      </c>
      <c r="C47" s="25"/>
      <c r="D47" s="25"/>
      <c r="E47" s="25"/>
    </row>
    <row r="48" spans="1:8" ht="15" customHeight="1">
      <c r="A48" s="6"/>
      <c r="B48" s="25"/>
      <c r="C48" s="25"/>
      <c r="D48" s="25"/>
      <c r="E48" s="25"/>
    </row>
    <row r="49" spans="1:5" ht="15" customHeight="1">
      <c r="A49" s="6"/>
      <c r="B49" s="25" t="s">
        <v>255</v>
      </c>
      <c r="C49" s="9">
        <v>1</v>
      </c>
      <c r="D49" s="9"/>
      <c r="E49" s="25"/>
    </row>
    <row r="50" spans="1:5" ht="15" customHeight="1">
      <c r="A50" s="6"/>
      <c r="B50" s="25"/>
      <c r="C50" s="9">
        <v>2</v>
      </c>
      <c r="D50" s="9"/>
      <c r="E50" s="25"/>
    </row>
    <row r="51" spans="1:5" ht="18.75">
      <c r="A51" s="6"/>
      <c r="B51" s="25"/>
      <c r="C51" s="25"/>
      <c r="D51" s="25"/>
      <c r="E51" s="25"/>
    </row>
    <row r="52" spans="1:5" ht="18.75">
      <c r="A52" s="6"/>
      <c r="B52" s="109" t="s">
        <v>257</v>
      </c>
      <c r="C52" s="25"/>
      <c r="D52" s="25"/>
      <c r="E52" s="25"/>
    </row>
    <row r="53" spans="1:5" ht="18.75">
      <c r="A53" s="6"/>
      <c r="B53" s="108" t="s">
        <v>256</v>
      </c>
      <c r="C53" s="25"/>
      <c r="D53" s="25"/>
      <c r="E53" s="25"/>
    </row>
    <row r="54" spans="1:5" ht="18.75">
      <c r="A54" s="6"/>
      <c r="B54" s="107">
        <v>43543</v>
      </c>
      <c r="C54" s="144">
        <f>CHOOSE(WEEKDAY(B54),1,7,6,5,4,3,2)+B54</f>
        <v>43549</v>
      </c>
      <c r="D54" s="144"/>
      <c r="E54" s="25"/>
    </row>
    <row r="55" spans="1:5" ht="18.75">
      <c r="A55" s="6"/>
      <c r="B55" s="25"/>
      <c r="C55" s="110" t="str">
        <f ca="1">_xlfn.FORMULATEXT(C54)</f>
        <v>=ZVOLIT(DENTÝDNE(B54);1;7;6;5;4;3;2)+B54</v>
      </c>
      <c r="D55" s="25"/>
      <c r="E55" s="25"/>
    </row>
    <row r="56" spans="1:5" ht="18.75">
      <c r="A56" s="6"/>
      <c r="B56" s="25"/>
      <c r="C56" s="25"/>
      <c r="D56" s="25"/>
      <c r="E56" s="25"/>
    </row>
    <row r="57" spans="1:5" ht="18.75">
      <c r="A57" s="6"/>
      <c r="B57" s="25"/>
      <c r="C57" s="25"/>
      <c r="D57" s="25"/>
      <c r="E57" s="25"/>
    </row>
    <row r="58" spans="1:5" ht="18.75">
      <c r="A58" s="6"/>
      <c r="B58" s="25"/>
      <c r="C58" s="25"/>
      <c r="D58" s="25"/>
      <c r="E58" s="25"/>
    </row>
    <row r="59" spans="1:5" ht="18.75">
      <c r="A59" s="6"/>
      <c r="B59" s="25"/>
      <c r="C59" s="25"/>
      <c r="D59" s="25"/>
      <c r="E59" s="25"/>
    </row>
    <row r="60" spans="1:5" ht="18.75">
      <c r="A60" s="6"/>
      <c r="B60" s="25"/>
      <c r="C60" s="25"/>
      <c r="D60" s="25"/>
      <c r="E60" s="25"/>
    </row>
    <row r="61" spans="1:5" ht="18.75">
      <c r="A61" s="6"/>
      <c r="B61" s="25"/>
      <c r="C61" s="25"/>
      <c r="D61" s="25"/>
      <c r="E61" s="25"/>
    </row>
    <row r="62" spans="1:5" ht="18.75">
      <c r="A62" s="6"/>
      <c r="B62" s="25"/>
      <c r="C62" s="25"/>
      <c r="D62" s="25"/>
      <c r="E62" s="25"/>
    </row>
    <row r="63" spans="1:5" ht="18.75">
      <c r="A63" s="6"/>
      <c r="B63" s="25"/>
      <c r="C63" s="25"/>
      <c r="D63" s="25"/>
      <c r="E63" s="25"/>
    </row>
    <row r="64" spans="1:5" ht="18.75">
      <c r="A64" s="6"/>
      <c r="B64" s="25"/>
      <c r="C64" s="25"/>
      <c r="D64" s="25"/>
      <c r="E64" s="25"/>
    </row>
    <row r="65" spans="1:5" ht="18.75">
      <c r="A65" s="6"/>
      <c r="B65" s="25"/>
      <c r="C65" s="25"/>
      <c r="D65" s="25"/>
      <c r="E65" s="25"/>
    </row>
    <row r="66" spans="1:5" ht="18.75">
      <c r="A66" s="6"/>
      <c r="B66" s="25"/>
      <c r="C66" s="25"/>
      <c r="D66" s="25"/>
      <c r="E66" s="25"/>
    </row>
    <row r="67" spans="1:5" ht="18.75">
      <c r="A67" s="6"/>
      <c r="B67" s="25"/>
      <c r="C67" s="25"/>
      <c r="D67" s="25"/>
      <c r="E67" s="25"/>
    </row>
    <row r="68" spans="1:5" ht="18.75">
      <c r="A68" s="6"/>
      <c r="B68" s="25"/>
      <c r="C68" s="25"/>
      <c r="D68" s="25"/>
      <c r="E68" s="25"/>
    </row>
    <row r="69" spans="1:5" ht="18.75">
      <c r="A69" s="6"/>
      <c r="B69" s="25"/>
      <c r="C69" s="25"/>
      <c r="D69" s="25"/>
      <c r="E69" s="25"/>
    </row>
    <row r="70" spans="1:5" ht="18.75">
      <c r="A70" s="6"/>
      <c r="B70" s="25"/>
      <c r="C70" s="25"/>
      <c r="D70" s="25"/>
      <c r="E70" s="25"/>
    </row>
    <row r="71" spans="1:5" ht="18.75">
      <c r="A71" s="6"/>
      <c r="B71" s="25"/>
      <c r="C71" s="25"/>
      <c r="D71" s="25"/>
      <c r="E71" s="25"/>
    </row>
    <row r="72" spans="1:5" ht="18.75">
      <c r="A72" s="6"/>
      <c r="B72" s="25"/>
      <c r="C72" s="25"/>
      <c r="D72" s="25"/>
      <c r="E72" s="25"/>
    </row>
    <row r="73" spans="1:5" ht="18.75">
      <c r="A73" s="6"/>
      <c r="B73" s="25"/>
      <c r="C73" s="25"/>
      <c r="D73" s="25"/>
      <c r="E73" s="25"/>
    </row>
    <row r="74" spans="1:5" ht="18.75">
      <c r="A74" s="6"/>
      <c r="B74" s="25"/>
      <c r="C74" s="25"/>
      <c r="D74" s="25"/>
      <c r="E74" s="25"/>
    </row>
    <row r="75" spans="1:5" ht="18.75">
      <c r="A75" s="6"/>
      <c r="B75" s="25"/>
      <c r="C75" s="25"/>
      <c r="D75" s="25"/>
      <c r="E75" s="25"/>
    </row>
    <row r="76" spans="1:5" ht="18.75">
      <c r="A76" s="6"/>
      <c r="B76" s="25"/>
      <c r="C76" s="25"/>
      <c r="D76" s="25"/>
      <c r="E76" s="25"/>
    </row>
    <row r="77" spans="1:5" ht="18.75">
      <c r="A77" s="6"/>
      <c r="B77" s="25"/>
      <c r="C77" s="25"/>
      <c r="D77" s="25"/>
      <c r="E77" s="25"/>
    </row>
    <row r="78" spans="1:5" ht="18.75">
      <c r="A78" s="6"/>
      <c r="B78" s="25"/>
      <c r="C78" s="25"/>
      <c r="D78" s="25"/>
      <c r="E78" s="25"/>
    </row>
    <row r="79" spans="1:5" ht="18.75">
      <c r="A79" s="6"/>
      <c r="B79" s="25"/>
      <c r="C79" s="25"/>
      <c r="D79" s="25"/>
      <c r="E79" s="25"/>
    </row>
    <row r="80" spans="1:5" ht="18.75">
      <c r="A80" s="6"/>
      <c r="B80" s="25"/>
      <c r="C80" s="25"/>
      <c r="D80" s="25"/>
      <c r="E80" s="25"/>
    </row>
    <row r="81" spans="1:5" ht="18.75">
      <c r="A81" s="6"/>
      <c r="B81" s="25"/>
      <c r="C81" s="25"/>
      <c r="D81" s="25"/>
      <c r="E81" s="25"/>
    </row>
    <row r="82" spans="1:5" ht="18.75">
      <c r="A82" s="6"/>
      <c r="B82" s="25"/>
      <c r="C82" s="25"/>
      <c r="D82" s="25"/>
      <c r="E82" s="25"/>
    </row>
    <row r="83" spans="1:5" ht="18.75">
      <c r="A83" s="6"/>
      <c r="B83" s="25"/>
      <c r="C83" s="25"/>
      <c r="D83" s="25"/>
      <c r="E83" s="25"/>
    </row>
    <row r="84" spans="1:5" ht="18.75">
      <c r="A84" s="6"/>
      <c r="B84" s="25"/>
      <c r="C84" s="25"/>
      <c r="D84" s="25"/>
      <c r="E84" s="25"/>
    </row>
    <row r="85" spans="1:5" ht="18.75">
      <c r="A85" s="6"/>
      <c r="B85" s="25"/>
      <c r="C85" s="25"/>
      <c r="D85" s="25"/>
      <c r="E85" s="25"/>
    </row>
    <row r="86" spans="1:5" ht="18.75">
      <c r="A86" s="6"/>
      <c r="B86" s="25"/>
      <c r="C86" s="25"/>
      <c r="D86" s="25"/>
      <c r="E86" s="25"/>
    </row>
    <row r="87" spans="1:5" ht="18.75">
      <c r="A87" s="6"/>
      <c r="B87" s="25"/>
      <c r="C87" s="25"/>
      <c r="D87" s="25"/>
      <c r="E87" s="25"/>
    </row>
    <row r="88" spans="1:5" ht="18.75">
      <c r="A88" s="6"/>
      <c r="B88" s="25"/>
      <c r="C88" s="25"/>
      <c r="D88" s="25"/>
      <c r="E88" s="25"/>
    </row>
    <row r="89" spans="1:5" ht="18.75">
      <c r="A89" s="6"/>
      <c r="B89" s="25"/>
      <c r="C89" s="25"/>
      <c r="D89" s="25"/>
      <c r="E89" s="25"/>
    </row>
    <row r="90" spans="1:5" ht="18.75">
      <c r="A90" s="6"/>
      <c r="B90" s="25"/>
      <c r="C90" s="25"/>
      <c r="D90" s="25"/>
      <c r="E90" s="25"/>
    </row>
    <row r="91" spans="1:5" ht="18.75">
      <c r="A91" s="6"/>
      <c r="B91" s="25"/>
      <c r="C91" s="25"/>
      <c r="D91" s="25"/>
      <c r="E91" s="25"/>
    </row>
    <row r="92" spans="1:5" ht="18.75">
      <c r="A92" s="6"/>
      <c r="B92" s="25"/>
      <c r="C92" s="25"/>
      <c r="D92" s="25"/>
      <c r="E92" s="25"/>
    </row>
    <row r="93" spans="1:5" ht="18.75">
      <c r="A93" s="6"/>
      <c r="B93" s="25"/>
      <c r="C93" s="25"/>
      <c r="D93" s="25"/>
      <c r="E93" s="25"/>
    </row>
    <row r="94" spans="1:5" ht="18.75">
      <c r="A94" s="6"/>
      <c r="B94" s="25"/>
      <c r="C94" s="25"/>
      <c r="D94" s="25"/>
      <c r="E94" s="25"/>
    </row>
    <row r="95" spans="1:5" ht="18.75">
      <c r="A95" s="6"/>
      <c r="B95" s="25"/>
      <c r="C95" s="25"/>
      <c r="D95" s="25"/>
      <c r="E95" s="25"/>
    </row>
    <row r="96" spans="1:5" ht="18.75">
      <c r="A96" s="6"/>
      <c r="B96" s="25"/>
      <c r="C96" s="25"/>
      <c r="D96" s="25"/>
      <c r="E96" s="25"/>
    </row>
    <row r="97" spans="1:5" ht="18.75">
      <c r="A97" s="6"/>
      <c r="B97" s="25"/>
      <c r="C97" s="25"/>
      <c r="D97" s="25"/>
      <c r="E97" s="25"/>
    </row>
    <row r="98" spans="1:5" ht="18.75">
      <c r="A98" s="6"/>
      <c r="B98" s="25"/>
      <c r="C98" s="25"/>
      <c r="D98" s="25"/>
      <c r="E98" s="25"/>
    </row>
    <row r="99" spans="1:5" ht="18.75">
      <c r="A99" s="6"/>
      <c r="B99" s="25"/>
      <c r="C99" s="25"/>
      <c r="D99" s="25"/>
      <c r="E99" s="25"/>
    </row>
    <row r="100" spans="1:5" ht="18.75">
      <c r="A100" s="6"/>
      <c r="B100" s="25"/>
      <c r="C100" s="25"/>
      <c r="D100" s="25"/>
      <c r="E100" s="25"/>
    </row>
    <row r="101" spans="1:5" ht="18.75">
      <c r="A101" s="6"/>
      <c r="B101" s="25"/>
      <c r="C101" s="25"/>
      <c r="D101" s="25"/>
      <c r="E101" s="25"/>
    </row>
    <row r="102" spans="1:5" ht="18.75">
      <c r="A102" s="6"/>
      <c r="B102" s="25"/>
      <c r="C102" s="25"/>
      <c r="D102" s="25"/>
      <c r="E102" s="25"/>
    </row>
    <row r="103" spans="1:5" ht="18.75">
      <c r="A103" s="6"/>
      <c r="B103" s="25"/>
      <c r="C103" s="25"/>
      <c r="D103" s="25"/>
      <c r="E103" s="25"/>
    </row>
    <row r="104" spans="1:5" ht="18.75">
      <c r="A104" s="6"/>
      <c r="B104" s="25"/>
      <c r="C104" s="25"/>
      <c r="D104" s="25"/>
      <c r="E104" s="25"/>
    </row>
    <row r="105" spans="1:5" ht="18.75">
      <c r="A105" s="6"/>
      <c r="B105" s="25"/>
      <c r="C105" s="25"/>
      <c r="D105" s="25"/>
      <c r="E105" s="25"/>
    </row>
    <row r="106" spans="1:5" ht="18.75">
      <c r="A106" s="6"/>
      <c r="B106" s="25"/>
      <c r="C106" s="25"/>
      <c r="D106" s="25"/>
      <c r="E106" s="25"/>
    </row>
    <row r="107" spans="1:5" ht="18.75">
      <c r="A107" s="6"/>
      <c r="B107" s="25"/>
      <c r="C107" s="25"/>
      <c r="D107" s="25"/>
      <c r="E107" s="25"/>
    </row>
    <row r="108" spans="1:5" ht="18.75">
      <c r="A108" s="6"/>
      <c r="B108" s="25"/>
      <c r="C108" s="25"/>
      <c r="D108" s="25"/>
      <c r="E108" s="25"/>
    </row>
    <row r="109" spans="1:5" ht="18.75">
      <c r="A109" s="6"/>
      <c r="B109" s="25"/>
      <c r="C109" s="25"/>
      <c r="D109" s="25"/>
      <c r="E109" s="25"/>
    </row>
    <row r="110" spans="1:5" ht="18.75">
      <c r="A110" s="6"/>
      <c r="B110" s="25"/>
      <c r="C110" s="25"/>
      <c r="D110" s="25"/>
      <c r="E110" s="25"/>
    </row>
    <row r="111" spans="1:5" ht="18.75">
      <c r="A111" s="6"/>
      <c r="B111" s="25"/>
      <c r="C111" s="25"/>
      <c r="D111" s="25"/>
      <c r="E111" s="25"/>
    </row>
    <row r="112" spans="1:5" ht="18.75">
      <c r="A112" s="6"/>
      <c r="B112" s="25"/>
      <c r="C112" s="25"/>
      <c r="D112" s="25"/>
      <c r="E112" s="25"/>
    </row>
    <row r="113" spans="1:5" ht="18.75">
      <c r="A113" s="6"/>
      <c r="B113" s="25"/>
      <c r="C113" s="25"/>
      <c r="D113" s="25"/>
      <c r="E113" s="25"/>
    </row>
    <row r="114" spans="1:5" ht="18.75">
      <c r="A114" s="6"/>
      <c r="B114" s="25"/>
      <c r="C114" s="25"/>
      <c r="D114" s="25"/>
      <c r="E114" s="25"/>
    </row>
    <row r="115" spans="1:5" ht="18.75">
      <c r="A115" s="6"/>
      <c r="B115" s="25"/>
      <c r="C115" s="25"/>
      <c r="D115" s="25"/>
      <c r="E115" s="25"/>
    </row>
    <row r="116" spans="1:5" ht="18.75">
      <c r="A116" s="6"/>
      <c r="B116" s="25"/>
      <c r="C116" s="25"/>
      <c r="D116" s="25"/>
      <c r="E116" s="25"/>
    </row>
    <row r="117" spans="1:5" ht="18.75">
      <c r="A117" s="6"/>
      <c r="B117" s="25"/>
      <c r="C117" s="25"/>
      <c r="D117" s="25"/>
      <c r="E117" s="25"/>
    </row>
    <row r="118" spans="1:5" ht="18.75">
      <c r="A118" s="6"/>
      <c r="B118" s="25"/>
      <c r="C118" s="25"/>
      <c r="D118" s="25"/>
      <c r="E118" s="25"/>
    </row>
    <row r="119" spans="1:5" ht="18.75">
      <c r="A119" s="6"/>
      <c r="B119" s="25"/>
      <c r="C119" s="25"/>
      <c r="D119" s="25"/>
      <c r="E119" s="25"/>
    </row>
    <row r="120" spans="1:5" ht="18.75">
      <c r="A120" s="6"/>
      <c r="B120" s="25"/>
      <c r="C120" s="25"/>
      <c r="D120" s="25"/>
      <c r="E120" s="25"/>
    </row>
    <row r="121" spans="1:5" ht="18.75">
      <c r="A121" s="6"/>
      <c r="B121" s="25"/>
      <c r="C121" s="25"/>
      <c r="D121" s="25"/>
      <c r="E121" s="25"/>
    </row>
    <row r="122" spans="1:5" ht="18.75">
      <c r="A122" s="6"/>
      <c r="B122" s="25"/>
      <c r="C122" s="25"/>
      <c r="D122" s="25"/>
      <c r="E122" s="25"/>
    </row>
    <row r="123" spans="1:5" ht="18.75">
      <c r="A123" s="6"/>
      <c r="B123" s="25"/>
      <c r="C123" s="25"/>
      <c r="D123" s="25"/>
      <c r="E123" s="25"/>
    </row>
    <row r="124" spans="1:5" ht="18.75">
      <c r="A124" s="6"/>
      <c r="B124" s="25"/>
      <c r="C124" s="25"/>
      <c r="D124" s="25"/>
      <c r="E124" s="25"/>
    </row>
    <row r="125" spans="1:5" ht="18.75">
      <c r="A125" s="6"/>
      <c r="B125" s="25"/>
      <c r="C125" s="25"/>
      <c r="D125" s="25"/>
      <c r="E125" s="25"/>
    </row>
    <row r="126" spans="1:5" ht="18.75">
      <c r="A126" s="6"/>
      <c r="B126" s="25"/>
      <c r="C126" s="25"/>
      <c r="D126" s="25"/>
      <c r="E126" s="25"/>
    </row>
    <row r="127" spans="1:5" ht="18.75">
      <c r="A127" s="6"/>
      <c r="B127" s="25"/>
      <c r="C127" s="25"/>
      <c r="D127" s="25"/>
      <c r="E127" s="25"/>
    </row>
    <row r="128" spans="1:5" ht="18.75">
      <c r="A128" s="6"/>
      <c r="B128" s="25"/>
      <c r="C128" s="25"/>
      <c r="D128" s="25"/>
      <c r="E128" s="25"/>
    </row>
    <row r="129" spans="1:1" s="27" customFormat="1" ht="15.75" thickBot="1"/>
    <row r="130" spans="1:1" s="42" customFormat="1">
      <c r="A130" s="42" t="s">
        <v>159</v>
      </c>
    </row>
  </sheetData>
  <mergeCells count="11">
    <mergeCell ref="G8:H8"/>
    <mergeCell ref="G32:H32"/>
    <mergeCell ref="A41:B41"/>
    <mergeCell ref="C54:D54"/>
    <mergeCell ref="A1:E1"/>
    <mergeCell ref="A2:E2"/>
    <mergeCell ref="A8:B8"/>
    <mergeCell ref="A32:B32"/>
    <mergeCell ref="C4:F4"/>
    <mergeCell ref="C5:F5"/>
    <mergeCell ref="C6:F6"/>
  </mergeCells>
  <hyperlinks>
    <hyperlink ref="A2" r:id="rId1" xr:uid="{4A4FA5DB-7FEF-4B37-BDD3-4B23A7E492C5}"/>
  </hyperlinks>
  <pageMargins left="0.7" right="0.7" top="0.78740157499999996" bottom="0.78740157499999996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4F3BD-E405-4B46-BBE6-BCFAD625AF81}">
  <dimension ref="A1:H125"/>
  <sheetViews>
    <sheetView topLeftCell="A4" zoomScale="110" zoomScaleNormal="110" workbookViewId="0">
      <selection activeCell="C8" sqref="C8"/>
    </sheetView>
  </sheetViews>
  <sheetFormatPr defaultRowHeight="15"/>
  <cols>
    <col min="1" max="1" width="9.28515625" customWidth="1"/>
    <col min="2" max="2" width="20.5703125" customWidth="1"/>
    <col min="3" max="3" width="17.7109375" customWidth="1"/>
    <col min="4" max="4" width="19" customWidth="1"/>
    <col min="5" max="5" width="27.140625" customWidth="1"/>
    <col min="6" max="6" width="7" customWidth="1"/>
    <col min="7" max="7" width="14.140625" customWidth="1"/>
    <col min="8" max="8" width="22.7109375" customWidth="1"/>
    <col min="9" max="9" width="21.42578125" customWidth="1"/>
    <col min="10" max="10" width="40.42578125" customWidth="1"/>
  </cols>
  <sheetData>
    <row r="1" spans="1:8" ht="29.25" customHeight="1">
      <c r="A1" s="138" t="s">
        <v>0</v>
      </c>
      <c r="B1" s="138"/>
      <c r="C1" s="138"/>
      <c r="D1" s="138"/>
      <c r="E1" s="138"/>
    </row>
    <row r="2" spans="1:8">
      <c r="A2" s="139" t="s">
        <v>40</v>
      </c>
      <c r="B2" s="140"/>
      <c r="C2" s="140"/>
      <c r="D2" s="140"/>
      <c r="E2" s="140"/>
    </row>
    <row r="3" spans="1:8" s="27" customFormat="1" ht="15.75" thickBot="1">
      <c r="A3" s="97"/>
      <c r="B3" s="98"/>
      <c r="C3" s="98"/>
      <c r="D3" s="98"/>
      <c r="E3" s="98"/>
    </row>
    <row r="4" spans="1:8" ht="18.75">
      <c r="A4" s="143" t="s">
        <v>196</v>
      </c>
      <c r="B4" s="143"/>
      <c r="C4" s="96" t="s">
        <v>179</v>
      </c>
      <c r="D4" s="25"/>
      <c r="E4" s="25"/>
      <c r="G4" s="142" t="s">
        <v>195</v>
      </c>
      <c r="H4" s="142"/>
    </row>
    <row r="5" spans="1:8" ht="15" customHeight="1">
      <c r="A5" s="95"/>
      <c r="B5" s="25"/>
      <c r="C5" s="25"/>
      <c r="D5" s="25"/>
      <c r="E5" s="25"/>
    </row>
    <row r="6" spans="1:8" ht="15" customHeight="1">
      <c r="A6" s="6"/>
      <c r="C6" s="25"/>
      <c r="D6" s="25"/>
      <c r="E6" s="25"/>
    </row>
    <row r="7" spans="1:8" ht="15" customHeight="1">
      <c r="A7" s="100" t="s">
        <v>206</v>
      </c>
      <c r="B7" s="101"/>
      <c r="C7" s="101"/>
      <c r="D7" s="101"/>
      <c r="E7" s="25"/>
    </row>
    <row r="8" spans="1:8" ht="15" customHeight="1">
      <c r="A8" s="6"/>
      <c r="B8" s="30" t="s">
        <v>21</v>
      </c>
      <c r="C8" s="30" t="s">
        <v>218</v>
      </c>
      <c r="D8" s="25"/>
      <c r="E8" s="25"/>
      <c r="G8" s="32" t="s">
        <v>180</v>
      </c>
      <c r="H8" t="s">
        <v>198</v>
      </c>
    </row>
    <row r="9" spans="1:8" ht="15" customHeight="1">
      <c r="A9" s="6"/>
      <c r="B9" s="31" t="s">
        <v>38</v>
      </c>
      <c r="C9" s="31" t="str">
        <f>UPPER(B9)</f>
        <v>IVA</v>
      </c>
      <c r="D9" s="25"/>
      <c r="E9" s="25"/>
      <c r="G9" s="32" t="s">
        <v>181</v>
      </c>
      <c r="H9" t="s">
        <v>199</v>
      </c>
    </row>
    <row r="10" spans="1:8" ht="15" customHeight="1">
      <c r="A10" s="6"/>
      <c r="B10" s="31" t="s">
        <v>24</v>
      </c>
      <c r="C10" s="31"/>
      <c r="D10" s="25"/>
      <c r="E10" s="25"/>
      <c r="G10" s="32" t="s">
        <v>182</v>
      </c>
      <c r="H10" t="s">
        <v>200</v>
      </c>
    </row>
    <row r="11" spans="1:8" ht="15" customHeight="1">
      <c r="A11" s="6"/>
      <c r="B11" s="31" t="s">
        <v>86</v>
      </c>
      <c r="C11" s="31"/>
      <c r="D11" s="25"/>
      <c r="E11" s="25"/>
    </row>
    <row r="12" spans="1:8" ht="15" customHeight="1">
      <c r="A12" s="6"/>
      <c r="B12" s="25"/>
      <c r="C12" s="25"/>
      <c r="D12" s="25"/>
      <c r="E12" s="25"/>
    </row>
    <row r="13" spans="1:8" ht="15" customHeight="1">
      <c r="A13" s="6"/>
      <c r="B13" s="25"/>
      <c r="C13" s="25"/>
      <c r="D13" s="25"/>
      <c r="E13" s="25"/>
    </row>
    <row r="14" spans="1:8" ht="15" customHeight="1">
      <c r="A14" s="100" t="s">
        <v>207</v>
      </c>
      <c r="B14" s="101"/>
      <c r="C14" s="101"/>
      <c r="D14" s="101"/>
      <c r="E14" s="25"/>
    </row>
    <row r="15" spans="1:8" ht="15" customHeight="1">
      <c r="A15" s="6"/>
      <c r="B15" s="30" t="s">
        <v>21</v>
      </c>
      <c r="C15" s="30" t="s">
        <v>219</v>
      </c>
      <c r="D15" s="25"/>
      <c r="E15" s="25"/>
    </row>
    <row r="16" spans="1:8" ht="15" customHeight="1">
      <c r="A16" s="6"/>
      <c r="B16" s="31" t="s">
        <v>183</v>
      </c>
      <c r="C16" s="31" t="str">
        <f>LOWER(B16)</f>
        <v>iva</v>
      </c>
      <c r="D16" s="25"/>
      <c r="E16" s="25"/>
    </row>
    <row r="17" spans="1:8" ht="15" customHeight="1">
      <c r="A17" s="6"/>
      <c r="B17" s="31" t="s">
        <v>24</v>
      </c>
      <c r="C17" s="31"/>
      <c r="D17" s="25"/>
      <c r="E17" s="25"/>
      <c r="G17" s="32"/>
    </row>
    <row r="18" spans="1:8" ht="15" customHeight="1">
      <c r="A18" s="6"/>
      <c r="B18" s="31" t="s">
        <v>184</v>
      </c>
      <c r="C18" s="31"/>
      <c r="D18" s="25"/>
      <c r="E18" s="25"/>
      <c r="G18" s="33"/>
      <c r="H18" s="33"/>
    </row>
    <row r="19" spans="1:8" ht="15" customHeight="1">
      <c r="A19" s="6"/>
      <c r="B19" s="25"/>
      <c r="C19" s="25"/>
      <c r="D19" s="25"/>
      <c r="E19" s="25"/>
    </row>
    <row r="20" spans="1:8" ht="15" customHeight="1">
      <c r="A20" s="100" t="s">
        <v>208</v>
      </c>
      <c r="B20" s="101"/>
      <c r="C20" s="101"/>
      <c r="D20" s="101"/>
      <c r="E20" s="25"/>
    </row>
    <row r="21" spans="1:8" ht="15" customHeight="1">
      <c r="A21" s="6"/>
      <c r="B21" s="30" t="s">
        <v>21</v>
      </c>
      <c r="C21" s="30" t="s">
        <v>220</v>
      </c>
      <c r="D21" s="25"/>
      <c r="E21" s="25"/>
    </row>
    <row r="22" spans="1:8" ht="15" customHeight="1">
      <c r="A22" s="6"/>
      <c r="B22" s="31" t="s">
        <v>183</v>
      </c>
      <c r="C22" s="31" t="str">
        <f>PROPER(B22)</f>
        <v>Iva</v>
      </c>
      <c r="D22" s="25"/>
      <c r="E22" s="25"/>
    </row>
    <row r="23" spans="1:8" ht="15" customHeight="1">
      <c r="A23" s="6"/>
      <c r="B23" s="31" t="s">
        <v>24</v>
      </c>
      <c r="C23" s="31" t="str">
        <f t="shared" ref="C23:C25" si="0">PROPER(B23)</f>
        <v>Eva</v>
      </c>
      <c r="D23" s="25"/>
      <c r="E23" s="25"/>
    </row>
    <row r="24" spans="1:8" ht="15" customHeight="1">
      <c r="A24" s="6"/>
      <c r="B24" s="31" t="s">
        <v>184</v>
      </c>
      <c r="C24" s="31" t="str">
        <f t="shared" si="0"/>
        <v>Abrakadabera</v>
      </c>
      <c r="D24" s="25"/>
      <c r="E24" s="25"/>
    </row>
    <row r="25" spans="1:8" ht="15" customHeight="1">
      <c r="A25" s="6"/>
      <c r="B25" s="104" t="s">
        <v>209</v>
      </c>
      <c r="C25" s="31" t="str">
        <f t="shared" si="0"/>
        <v>Sdf Asdg Sad</v>
      </c>
      <c r="D25" s="25"/>
      <c r="E25" s="25"/>
    </row>
    <row r="26" spans="1:8" ht="15" customHeight="1">
      <c r="A26" s="6"/>
      <c r="B26" s="25"/>
      <c r="C26" s="25"/>
      <c r="D26" s="25"/>
      <c r="E26" s="25"/>
    </row>
    <row r="27" spans="1:8" s="27" customFormat="1" ht="15" customHeight="1" thickBot="1">
      <c r="A27" s="99"/>
      <c r="B27" s="98"/>
      <c r="C27" s="98"/>
      <c r="D27" s="98"/>
      <c r="E27" s="98"/>
    </row>
    <row r="28" spans="1:8" ht="15" customHeight="1">
      <c r="A28" s="143" t="s">
        <v>197</v>
      </c>
      <c r="B28" s="143"/>
      <c r="C28" s="25"/>
      <c r="D28" s="25"/>
      <c r="E28" s="25"/>
      <c r="G28" s="142" t="s">
        <v>195</v>
      </c>
      <c r="H28" s="142"/>
    </row>
    <row r="29" spans="1:8" ht="15" customHeight="1">
      <c r="A29" s="6"/>
      <c r="B29" s="25"/>
      <c r="C29" s="25"/>
      <c r="D29" s="25"/>
      <c r="E29" s="25"/>
    </row>
    <row r="30" spans="1:8" ht="15" customHeight="1">
      <c r="A30" s="6"/>
      <c r="B30" s="30" t="s">
        <v>21</v>
      </c>
      <c r="C30" s="30" t="s">
        <v>22</v>
      </c>
      <c r="D30" s="25"/>
      <c r="E30" s="25"/>
    </row>
    <row r="31" spans="1:8" ht="15" customHeight="1">
      <c r="A31" s="6"/>
      <c r="B31" s="31" t="s">
        <v>38</v>
      </c>
      <c r="C31" s="31" t="s">
        <v>36</v>
      </c>
      <c r="D31" s="25"/>
      <c r="E31" s="25"/>
    </row>
    <row r="32" spans="1:8" ht="15" customHeight="1">
      <c r="A32" s="6"/>
      <c r="B32" s="31" t="s">
        <v>24</v>
      </c>
      <c r="C32" s="31" t="s">
        <v>37</v>
      </c>
      <c r="D32" s="25"/>
      <c r="E32" s="25"/>
    </row>
    <row r="33" spans="1:5" ht="15" customHeight="1">
      <c r="A33" s="6"/>
      <c r="B33" s="31" t="s">
        <v>86</v>
      </c>
      <c r="C33" s="31" t="s">
        <v>87</v>
      </c>
      <c r="D33" s="25"/>
      <c r="E33" s="25"/>
    </row>
    <row r="34" spans="1:5" ht="15" customHeight="1">
      <c r="A34" s="6"/>
      <c r="B34" s="25"/>
      <c r="C34" s="25"/>
      <c r="D34" s="25"/>
      <c r="E34" s="25"/>
    </row>
    <row r="35" spans="1:5" ht="15" customHeight="1">
      <c r="A35" s="6"/>
      <c r="B35" s="25"/>
      <c r="C35" s="25"/>
      <c r="D35" s="25"/>
      <c r="E35" s="25"/>
    </row>
    <row r="36" spans="1:5" ht="15" customHeight="1">
      <c r="A36" s="6"/>
      <c r="B36" s="25"/>
      <c r="C36" s="25"/>
      <c r="D36" s="25"/>
      <c r="E36" s="25"/>
    </row>
    <row r="37" spans="1:5" ht="15" customHeight="1">
      <c r="A37" s="6"/>
      <c r="B37" s="25"/>
      <c r="C37" s="25"/>
      <c r="D37" s="25"/>
      <c r="E37" s="25"/>
    </row>
    <row r="38" spans="1:5" ht="15" customHeight="1">
      <c r="A38" s="6"/>
      <c r="B38" s="25"/>
      <c r="C38" s="25"/>
      <c r="D38" s="25"/>
      <c r="E38" s="25"/>
    </row>
    <row r="39" spans="1:5" ht="15" customHeight="1">
      <c r="A39" s="6"/>
      <c r="B39" s="25"/>
      <c r="C39" s="25"/>
      <c r="D39" s="25"/>
      <c r="E39" s="25"/>
    </row>
    <row r="40" spans="1:5" ht="15" customHeight="1">
      <c r="A40" s="6"/>
      <c r="B40" s="25"/>
      <c r="C40" s="25"/>
      <c r="D40" s="25"/>
      <c r="E40" s="25"/>
    </row>
    <row r="41" spans="1:5" ht="15" customHeight="1">
      <c r="A41" s="6"/>
      <c r="B41" s="25"/>
      <c r="C41" s="25"/>
      <c r="D41" s="25"/>
      <c r="E41" s="25"/>
    </row>
    <row r="42" spans="1:5" ht="15" customHeight="1">
      <c r="A42" s="6"/>
      <c r="B42" s="25"/>
      <c r="C42" s="25"/>
      <c r="D42" s="25"/>
      <c r="E42" s="25"/>
    </row>
    <row r="43" spans="1:5" ht="15" customHeight="1">
      <c r="A43" s="6"/>
      <c r="B43" s="25"/>
      <c r="C43" s="25"/>
      <c r="D43" s="25"/>
      <c r="E43" s="25"/>
    </row>
    <row r="44" spans="1:5" ht="15" customHeight="1">
      <c r="A44" s="6"/>
      <c r="B44" s="25"/>
      <c r="C44" s="25"/>
      <c r="D44" s="25"/>
      <c r="E44" s="25"/>
    </row>
    <row r="45" spans="1:5" ht="15" customHeight="1">
      <c r="A45" s="6"/>
      <c r="B45" s="25"/>
      <c r="C45" s="25"/>
      <c r="D45" s="25"/>
      <c r="E45" s="25"/>
    </row>
    <row r="46" spans="1:5" ht="15" customHeight="1">
      <c r="A46" s="6"/>
      <c r="B46" s="25"/>
      <c r="C46" s="25"/>
      <c r="D46" s="25"/>
      <c r="E46" s="25"/>
    </row>
    <row r="47" spans="1:5" ht="18.75">
      <c r="A47" s="6"/>
      <c r="B47" s="25"/>
      <c r="C47" s="25"/>
      <c r="D47" s="25"/>
      <c r="E47" s="25"/>
    </row>
    <row r="48" spans="1:5" ht="18.75">
      <c r="A48" s="6"/>
      <c r="B48" s="25"/>
      <c r="C48" s="25"/>
      <c r="D48" s="25"/>
      <c r="E48" s="25"/>
    </row>
    <row r="49" spans="1:5" ht="18.75">
      <c r="A49" s="6"/>
      <c r="B49" s="25"/>
      <c r="C49" s="25"/>
      <c r="D49" s="25"/>
      <c r="E49" s="25"/>
    </row>
    <row r="50" spans="1:5" ht="18.75">
      <c r="A50" s="6"/>
      <c r="B50" s="25"/>
      <c r="C50" s="25"/>
      <c r="D50" s="25"/>
      <c r="E50" s="25"/>
    </row>
    <row r="51" spans="1:5" ht="18.75">
      <c r="A51" s="6"/>
      <c r="B51" s="25"/>
      <c r="C51" s="25"/>
      <c r="D51" s="25"/>
      <c r="E51" s="25"/>
    </row>
    <row r="52" spans="1:5" ht="18.75">
      <c r="A52" s="6"/>
      <c r="B52" s="25"/>
      <c r="C52" s="25"/>
      <c r="D52" s="25"/>
      <c r="E52" s="25"/>
    </row>
    <row r="53" spans="1:5" ht="18.75">
      <c r="A53" s="6"/>
      <c r="B53" s="25"/>
      <c r="C53" s="25"/>
      <c r="D53" s="25"/>
      <c r="E53" s="25"/>
    </row>
    <row r="54" spans="1:5" ht="18.75">
      <c r="A54" s="6"/>
      <c r="B54" s="25"/>
      <c r="C54" s="25"/>
      <c r="D54" s="25"/>
      <c r="E54" s="25"/>
    </row>
    <row r="55" spans="1:5" ht="18.75">
      <c r="A55" s="6"/>
      <c r="B55" s="25"/>
      <c r="C55" s="25"/>
      <c r="D55" s="25"/>
      <c r="E55" s="25"/>
    </row>
    <row r="56" spans="1:5" ht="18.75">
      <c r="A56" s="6"/>
      <c r="B56" s="25"/>
      <c r="C56" s="25"/>
      <c r="D56" s="25"/>
      <c r="E56" s="25"/>
    </row>
    <row r="57" spans="1:5" ht="18.75">
      <c r="A57" s="6"/>
      <c r="B57" s="25"/>
      <c r="C57" s="25"/>
      <c r="D57" s="25"/>
      <c r="E57" s="25"/>
    </row>
    <row r="58" spans="1:5" ht="18.75">
      <c r="A58" s="6"/>
      <c r="B58" s="25"/>
      <c r="C58" s="25"/>
      <c r="D58" s="25"/>
      <c r="E58" s="25"/>
    </row>
    <row r="59" spans="1:5" ht="18.75">
      <c r="A59" s="6"/>
      <c r="B59" s="25"/>
      <c r="C59" s="25"/>
      <c r="D59" s="25"/>
      <c r="E59" s="25"/>
    </row>
    <row r="60" spans="1:5" ht="18.75">
      <c r="A60" s="6"/>
      <c r="B60" s="25"/>
      <c r="C60" s="25"/>
      <c r="D60" s="25"/>
      <c r="E60" s="25"/>
    </row>
    <row r="61" spans="1:5" ht="18.75">
      <c r="A61" s="6"/>
      <c r="B61" s="25"/>
      <c r="C61" s="25"/>
      <c r="D61" s="25"/>
      <c r="E61" s="25"/>
    </row>
    <row r="62" spans="1:5" ht="18.75">
      <c r="A62" s="6"/>
      <c r="B62" s="25"/>
      <c r="C62" s="25"/>
      <c r="D62" s="25"/>
      <c r="E62" s="25"/>
    </row>
    <row r="63" spans="1:5" ht="18.75">
      <c r="A63" s="6"/>
      <c r="B63" s="25"/>
      <c r="C63" s="25"/>
      <c r="D63" s="25"/>
      <c r="E63" s="25"/>
    </row>
    <row r="64" spans="1:5" ht="18.75">
      <c r="A64" s="6"/>
      <c r="B64" s="25"/>
      <c r="C64" s="25"/>
      <c r="D64" s="25"/>
      <c r="E64" s="25"/>
    </row>
    <row r="65" spans="1:5" ht="18.75">
      <c r="A65" s="6"/>
      <c r="B65" s="25"/>
      <c r="C65" s="25"/>
      <c r="D65" s="25"/>
      <c r="E65" s="25"/>
    </row>
    <row r="66" spans="1:5" ht="18.75">
      <c r="A66" s="6"/>
      <c r="B66" s="25"/>
      <c r="C66" s="25"/>
      <c r="D66" s="25"/>
      <c r="E66" s="25"/>
    </row>
    <row r="67" spans="1:5" ht="18.75">
      <c r="A67" s="6"/>
      <c r="B67" s="25"/>
      <c r="C67" s="25"/>
      <c r="D67" s="25"/>
      <c r="E67" s="25"/>
    </row>
    <row r="68" spans="1:5" ht="18.75">
      <c r="A68" s="6"/>
      <c r="B68" s="25"/>
      <c r="C68" s="25"/>
      <c r="D68" s="25"/>
      <c r="E68" s="25"/>
    </row>
    <row r="69" spans="1:5" ht="18.75">
      <c r="A69" s="6"/>
      <c r="B69" s="25"/>
      <c r="C69" s="25"/>
      <c r="D69" s="25"/>
      <c r="E69" s="25"/>
    </row>
    <row r="70" spans="1:5" ht="18.75">
      <c r="A70" s="6"/>
      <c r="B70" s="25"/>
      <c r="C70" s="25"/>
      <c r="D70" s="25"/>
      <c r="E70" s="25"/>
    </row>
    <row r="71" spans="1:5" ht="18.75">
      <c r="A71" s="6"/>
      <c r="B71" s="25"/>
      <c r="C71" s="25"/>
      <c r="D71" s="25"/>
      <c r="E71" s="25"/>
    </row>
    <row r="72" spans="1:5" ht="18.75">
      <c r="A72" s="6"/>
      <c r="B72" s="25"/>
      <c r="C72" s="25"/>
      <c r="D72" s="25"/>
      <c r="E72" s="25"/>
    </row>
    <row r="73" spans="1:5" ht="18.75">
      <c r="A73" s="6"/>
      <c r="B73" s="25"/>
      <c r="C73" s="25"/>
      <c r="D73" s="25"/>
      <c r="E73" s="25"/>
    </row>
    <row r="74" spans="1:5" ht="18.75">
      <c r="A74" s="6"/>
      <c r="B74" s="25"/>
      <c r="C74" s="25"/>
      <c r="D74" s="25"/>
      <c r="E74" s="25"/>
    </row>
    <row r="75" spans="1:5" ht="18.75">
      <c r="A75" s="6"/>
      <c r="B75" s="25"/>
      <c r="C75" s="25"/>
      <c r="D75" s="25"/>
      <c r="E75" s="25"/>
    </row>
    <row r="76" spans="1:5" ht="18.75">
      <c r="A76" s="6"/>
      <c r="B76" s="25"/>
      <c r="C76" s="25"/>
      <c r="D76" s="25"/>
      <c r="E76" s="25"/>
    </row>
    <row r="77" spans="1:5" ht="18.75">
      <c r="A77" s="6"/>
      <c r="B77" s="25"/>
      <c r="C77" s="25"/>
      <c r="D77" s="25"/>
      <c r="E77" s="25"/>
    </row>
    <row r="78" spans="1:5" ht="18.75">
      <c r="A78" s="6"/>
      <c r="B78" s="25"/>
      <c r="C78" s="25"/>
      <c r="D78" s="25"/>
      <c r="E78" s="25"/>
    </row>
    <row r="79" spans="1:5" ht="18.75">
      <c r="A79" s="6"/>
      <c r="B79" s="25"/>
      <c r="C79" s="25"/>
      <c r="D79" s="25"/>
      <c r="E79" s="25"/>
    </row>
    <row r="80" spans="1:5" ht="18.75">
      <c r="A80" s="6"/>
      <c r="B80" s="25"/>
      <c r="C80" s="25"/>
      <c r="D80" s="25"/>
      <c r="E80" s="25"/>
    </row>
    <row r="81" spans="1:5" ht="18.75">
      <c r="A81" s="6"/>
      <c r="B81" s="25"/>
      <c r="C81" s="25"/>
      <c r="D81" s="25"/>
      <c r="E81" s="25"/>
    </row>
    <row r="82" spans="1:5" ht="18.75">
      <c r="A82" s="6"/>
      <c r="B82" s="25"/>
      <c r="C82" s="25"/>
      <c r="D82" s="25"/>
      <c r="E82" s="25"/>
    </row>
    <row r="83" spans="1:5" ht="18.75">
      <c r="A83" s="6"/>
      <c r="B83" s="25"/>
      <c r="C83" s="25"/>
      <c r="D83" s="25"/>
      <c r="E83" s="25"/>
    </row>
    <row r="84" spans="1:5" ht="18.75">
      <c r="A84" s="6"/>
      <c r="B84" s="25"/>
      <c r="C84" s="25"/>
      <c r="D84" s="25"/>
      <c r="E84" s="25"/>
    </row>
    <row r="85" spans="1:5" ht="18.75">
      <c r="A85" s="6"/>
      <c r="B85" s="25"/>
      <c r="C85" s="25"/>
      <c r="D85" s="25"/>
      <c r="E85" s="25"/>
    </row>
    <row r="86" spans="1:5" ht="18.75">
      <c r="A86" s="6"/>
      <c r="B86" s="25"/>
      <c r="C86" s="25"/>
      <c r="D86" s="25"/>
      <c r="E86" s="25"/>
    </row>
    <row r="87" spans="1:5" ht="18.75">
      <c r="A87" s="6"/>
      <c r="B87" s="25"/>
      <c r="C87" s="25"/>
      <c r="D87" s="25"/>
      <c r="E87" s="25"/>
    </row>
    <row r="88" spans="1:5" ht="18.75">
      <c r="A88" s="6"/>
      <c r="B88" s="25"/>
      <c r="C88" s="25"/>
      <c r="D88" s="25"/>
      <c r="E88" s="25"/>
    </row>
    <row r="89" spans="1:5" ht="18.75">
      <c r="A89" s="6"/>
      <c r="B89" s="25"/>
      <c r="C89" s="25"/>
      <c r="D89" s="25"/>
      <c r="E89" s="25"/>
    </row>
    <row r="90" spans="1:5" ht="18.75">
      <c r="A90" s="6"/>
      <c r="B90" s="25"/>
      <c r="C90" s="25"/>
      <c r="D90" s="25"/>
      <c r="E90" s="25"/>
    </row>
    <row r="91" spans="1:5" ht="18.75">
      <c r="A91" s="6"/>
      <c r="B91" s="25"/>
      <c r="C91" s="25"/>
      <c r="D91" s="25"/>
      <c r="E91" s="25"/>
    </row>
    <row r="92" spans="1:5" ht="18.75">
      <c r="A92" s="6"/>
      <c r="B92" s="25"/>
      <c r="C92" s="25"/>
      <c r="D92" s="25"/>
      <c r="E92" s="25"/>
    </row>
    <row r="93" spans="1:5" ht="18.75">
      <c r="A93" s="6"/>
      <c r="B93" s="25"/>
      <c r="C93" s="25"/>
      <c r="D93" s="25"/>
      <c r="E93" s="25"/>
    </row>
    <row r="94" spans="1:5" ht="18.75">
      <c r="A94" s="6"/>
      <c r="B94" s="25"/>
      <c r="C94" s="25"/>
      <c r="D94" s="25"/>
      <c r="E94" s="25"/>
    </row>
    <row r="95" spans="1:5" ht="18.75">
      <c r="A95" s="6"/>
      <c r="B95" s="25"/>
      <c r="C95" s="25"/>
      <c r="D95" s="25"/>
      <c r="E95" s="25"/>
    </row>
    <row r="96" spans="1:5" ht="18.75">
      <c r="A96" s="6"/>
      <c r="B96" s="25"/>
      <c r="C96" s="25"/>
      <c r="D96" s="25"/>
      <c r="E96" s="25"/>
    </row>
    <row r="97" spans="1:5" ht="18.75">
      <c r="A97" s="6"/>
      <c r="B97" s="25"/>
      <c r="C97" s="25"/>
      <c r="D97" s="25"/>
      <c r="E97" s="25"/>
    </row>
    <row r="98" spans="1:5" ht="18.75">
      <c r="A98" s="6"/>
      <c r="B98" s="25"/>
      <c r="C98" s="25"/>
      <c r="D98" s="25"/>
      <c r="E98" s="25"/>
    </row>
    <row r="99" spans="1:5" ht="18.75">
      <c r="A99" s="6"/>
      <c r="B99" s="25"/>
      <c r="C99" s="25"/>
      <c r="D99" s="25"/>
      <c r="E99" s="25"/>
    </row>
    <row r="100" spans="1:5" ht="18.75">
      <c r="A100" s="6"/>
      <c r="B100" s="25"/>
      <c r="C100" s="25"/>
      <c r="D100" s="25"/>
      <c r="E100" s="25"/>
    </row>
    <row r="101" spans="1:5" ht="18.75">
      <c r="A101" s="6"/>
      <c r="B101" s="25"/>
      <c r="C101" s="25"/>
      <c r="D101" s="25"/>
      <c r="E101" s="25"/>
    </row>
    <row r="102" spans="1:5" ht="18.75">
      <c r="A102" s="6"/>
      <c r="B102" s="25"/>
      <c r="C102" s="25"/>
      <c r="D102" s="25"/>
      <c r="E102" s="25"/>
    </row>
    <row r="103" spans="1:5" ht="18.75">
      <c r="A103" s="6"/>
      <c r="B103" s="25"/>
      <c r="C103" s="25"/>
      <c r="D103" s="25"/>
      <c r="E103" s="25"/>
    </row>
    <row r="104" spans="1:5" ht="18.75">
      <c r="A104" s="6"/>
      <c r="B104" s="25"/>
      <c r="C104" s="25"/>
      <c r="D104" s="25"/>
      <c r="E104" s="25"/>
    </row>
    <row r="105" spans="1:5" ht="18.75">
      <c r="A105" s="6"/>
      <c r="B105" s="25"/>
      <c r="C105" s="25"/>
      <c r="D105" s="25"/>
      <c r="E105" s="25"/>
    </row>
    <row r="106" spans="1:5" ht="18.75">
      <c r="A106" s="6"/>
      <c r="B106" s="25"/>
      <c r="C106" s="25"/>
      <c r="D106" s="25"/>
      <c r="E106" s="25"/>
    </row>
    <row r="107" spans="1:5" ht="18.75">
      <c r="A107" s="6"/>
      <c r="B107" s="25"/>
      <c r="C107" s="25"/>
      <c r="D107" s="25"/>
      <c r="E107" s="25"/>
    </row>
    <row r="108" spans="1:5" ht="18.75">
      <c r="A108" s="6"/>
      <c r="B108" s="25"/>
      <c r="C108" s="25"/>
      <c r="D108" s="25"/>
      <c r="E108" s="25"/>
    </row>
    <row r="109" spans="1:5" ht="18.75">
      <c r="A109" s="6"/>
      <c r="B109" s="25"/>
      <c r="C109" s="25"/>
      <c r="D109" s="25"/>
      <c r="E109" s="25"/>
    </row>
    <row r="110" spans="1:5" ht="18.75">
      <c r="A110" s="6"/>
      <c r="B110" s="25"/>
      <c r="C110" s="25"/>
      <c r="D110" s="25"/>
      <c r="E110" s="25"/>
    </row>
    <row r="111" spans="1:5" ht="18.75">
      <c r="A111" s="6"/>
      <c r="B111" s="25"/>
      <c r="C111" s="25"/>
      <c r="D111" s="25"/>
      <c r="E111" s="25"/>
    </row>
    <row r="112" spans="1:5" ht="18.75">
      <c r="A112" s="6"/>
      <c r="B112" s="25"/>
      <c r="C112" s="25"/>
      <c r="D112" s="25"/>
      <c r="E112" s="25"/>
    </row>
    <row r="113" spans="1:5" ht="18.75">
      <c r="A113" s="6"/>
      <c r="B113" s="25"/>
      <c r="C113" s="25"/>
      <c r="D113" s="25"/>
      <c r="E113" s="25"/>
    </row>
    <row r="114" spans="1:5" ht="18.75">
      <c r="A114" s="6"/>
      <c r="B114" s="25"/>
      <c r="C114" s="25"/>
      <c r="D114" s="25"/>
      <c r="E114" s="25"/>
    </row>
    <row r="115" spans="1:5" ht="18.75">
      <c r="A115" s="6"/>
      <c r="B115" s="25"/>
      <c r="C115" s="25"/>
      <c r="D115" s="25"/>
      <c r="E115" s="25"/>
    </row>
    <row r="116" spans="1:5" ht="18.75">
      <c r="A116" s="6"/>
      <c r="B116" s="25"/>
      <c r="C116" s="25"/>
      <c r="D116" s="25"/>
      <c r="E116" s="25"/>
    </row>
    <row r="117" spans="1:5" ht="18.75">
      <c r="A117" s="6"/>
      <c r="B117" s="25"/>
      <c r="C117" s="25"/>
      <c r="D117" s="25"/>
      <c r="E117" s="25"/>
    </row>
    <row r="118" spans="1:5" ht="18.75">
      <c r="A118" s="6"/>
      <c r="B118" s="25"/>
      <c r="C118" s="25"/>
      <c r="D118" s="25"/>
      <c r="E118" s="25"/>
    </row>
    <row r="119" spans="1:5" ht="18.75">
      <c r="A119" s="6"/>
      <c r="B119" s="25"/>
      <c r="C119" s="25"/>
      <c r="D119" s="25"/>
      <c r="E119" s="25"/>
    </row>
    <row r="120" spans="1:5" ht="18.75">
      <c r="A120" s="6"/>
      <c r="B120" s="25"/>
      <c r="C120" s="25"/>
      <c r="D120" s="25"/>
      <c r="E120" s="25"/>
    </row>
    <row r="121" spans="1:5" ht="18.75">
      <c r="A121" s="6"/>
      <c r="B121" s="25"/>
      <c r="C121" s="25"/>
      <c r="D121" s="25"/>
      <c r="E121" s="25"/>
    </row>
    <row r="122" spans="1:5" ht="18.75">
      <c r="A122" s="6"/>
      <c r="B122" s="25"/>
      <c r="C122" s="25"/>
      <c r="D122" s="25"/>
      <c r="E122" s="25"/>
    </row>
    <row r="123" spans="1:5" ht="18.75">
      <c r="A123" s="6"/>
      <c r="B123" s="25"/>
      <c r="C123" s="25"/>
      <c r="D123" s="25"/>
      <c r="E123" s="25"/>
    </row>
    <row r="124" spans="1:5" s="27" customFormat="1" ht="15.75" thickBot="1"/>
    <row r="125" spans="1:5" s="42" customFormat="1">
      <c r="A125" s="42" t="s">
        <v>159</v>
      </c>
    </row>
  </sheetData>
  <mergeCells count="6">
    <mergeCell ref="A1:E1"/>
    <mergeCell ref="A2:E2"/>
    <mergeCell ref="A4:B4"/>
    <mergeCell ref="G4:H4"/>
    <mergeCell ref="A28:B28"/>
    <mergeCell ref="G28:H28"/>
  </mergeCells>
  <hyperlinks>
    <hyperlink ref="A2" r:id="rId1" xr:uid="{F3A44FF7-BA59-4F4B-A921-290842CE0F4B}"/>
  </hyperlinks>
  <pageMargins left="0.7" right="0.7" top="0.78740157499999996" bottom="0.78740157499999996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254E9-4A11-454F-B9DD-0DEADC7940DF}">
  <dimension ref="A1:I75"/>
  <sheetViews>
    <sheetView zoomScale="110" zoomScaleNormal="110" workbookViewId="0">
      <selection activeCell="A2" sqref="A1:E2"/>
    </sheetView>
  </sheetViews>
  <sheetFormatPr defaultRowHeight="15"/>
  <cols>
    <col min="1" max="1" width="9.28515625" customWidth="1"/>
    <col min="2" max="2" width="20.5703125" customWidth="1"/>
    <col min="3" max="3" width="17.7109375" customWidth="1"/>
    <col min="4" max="4" width="19" customWidth="1"/>
    <col min="5" max="5" width="27.140625" customWidth="1"/>
    <col min="6" max="6" width="7" customWidth="1"/>
    <col min="7" max="7" width="21" customWidth="1"/>
    <col min="8" max="8" width="22.7109375" customWidth="1"/>
    <col min="9" max="9" width="21.42578125" customWidth="1"/>
    <col min="10" max="10" width="40.42578125" customWidth="1"/>
  </cols>
  <sheetData>
    <row r="1" spans="1:9" ht="29.25" customHeight="1">
      <c r="A1" s="138" t="s">
        <v>274</v>
      </c>
      <c r="B1" s="138"/>
      <c r="C1" s="138"/>
      <c r="D1" s="138"/>
      <c r="E1" s="138"/>
    </row>
    <row r="2" spans="1:9">
      <c r="A2" s="139" t="s">
        <v>40</v>
      </c>
      <c r="B2" s="140"/>
      <c r="C2" s="140"/>
      <c r="D2" s="140"/>
      <c r="E2" s="140"/>
    </row>
    <row r="3" spans="1:9" s="27" customFormat="1" ht="15.75" thickBot="1">
      <c r="A3" s="97"/>
      <c r="B3" s="98"/>
      <c r="C3" s="98"/>
      <c r="D3" s="98"/>
      <c r="E3" s="98"/>
    </row>
    <row r="4" spans="1:9" ht="18.75">
      <c r="A4" s="143" t="s">
        <v>258</v>
      </c>
      <c r="B4" s="143"/>
      <c r="C4" s="96" t="s">
        <v>179</v>
      </c>
      <c r="D4" s="25"/>
      <c r="E4" s="25"/>
      <c r="G4" s="145" t="s">
        <v>277</v>
      </c>
      <c r="H4" s="142"/>
    </row>
    <row r="5" spans="1:9" ht="15" customHeight="1">
      <c r="A5" s="95"/>
      <c r="B5" s="25"/>
      <c r="C5" s="25"/>
      <c r="D5" s="25"/>
      <c r="E5" s="25"/>
    </row>
    <row r="6" spans="1:9" ht="15" customHeight="1">
      <c r="A6" s="6"/>
      <c r="C6" s="25"/>
      <c r="D6" s="25"/>
      <c r="E6" s="25"/>
    </row>
    <row r="7" spans="1:9" ht="15" customHeight="1">
      <c r="A7" s="100" t="s">
        <v>269</v>
      </c>
      <c r="B7" s="101"/>
      <c r="C7" s="101"/>
      <c r="D7" s="101"/>
      <c r="E7" s="25"/>
    </row>
    <row r="8" spans="1:9" ht="15" customHeight="1">
      <c r="A8" s="6"/>
      <c r="B8" s="30" t="s">
        <v>267</v>
      </c>
      <c r="C8" s="30" t="s">
        <v>268</v>
      </c>
      <c r="D8" s="30" t="s">
        <v>268</v>
      </c>
      <c r="E8" s="25"/>
      <c r="G8" s="32" t="s">
        <v>259</v>
      </c>
      <c r="H8" t="s">
        <v>260</v>
      </c>
    </row>
    <row r="9" spans="1:9" ht="15" customHeight="1">
      <c r="A9" s="6"/>
      <c r="B9" s="111" t="s">
        <v>265</v>
      </c>
      <c r="C9" s="31"/>
      <c r="D9" s="113">
        <f>VALUE(B9)</f>
        <v>123</v>
      </c>
      <c r="E9" s="25"/>
      <c r="G9" s="32" t="s">
        <v>261</v>
      </c>
      <c r="H9" t="s">
        <v>262</v>
      </c>
      <c r="I9" t="s">
        <v>263</v>
      </c>
    </row>
    <row r="10" spans="1:9" ht="15" customHeight="1">
      <c r="A10" s="6"/>
      <c r="B10" s="111" t="s">
        <v>266</v>
      </c>
      <c r="C10" s="31"/>
      <c r="D10" s="113">
        <f t="shared" ref="D10:D11" si="0">VALUE(B10)</f>
        <v>233</v>
      </c>
      <c r="E10" s="25"/>
      <c r="G10" s="32"/>
      <c r="H10" s="37" t="s">
        <v>264</v>
      </c>
    </row>
    <row r="11" spans="1:9" ht="15" customHeight="1">
      <c r="A11" s="6"/>
      <c r="B11" s="112" t="s">
        <v>266</v>
      </c>
      <c r="C11" s="31"/>
      <c r="D11" s="113">
        <f t="shared" si="0"/>
        <v>233</v>
      </c>
      <c r="E11" s="25"/>
    </row>
    <row r="12" spans="1:9" ht="15" customHeight="1">
      <c r="A12" s="6"/>
      <c r="B12" s="25"/>
      <c r="C12" s="25"/>
      <c r="D12" s="25"/>
      <c r="E12" s="25"/>
    </row>
    <row r="13" spans="1:9" ht="15" customHeight="1">
      <c r="A13" s="6"/>
      <c r="B13" s="25"/>
      <c r="C13" s="25"/>
      <c r="D13" s="25"/>
      <c r="E13" s="25"/>
    </row>
    <row r="14" spans="1:9" ht="18.75">
      <c r="A14" s="6"/>
      <c r="B14" s="30" t="s">
        <v>268</v>
      </c>
      <c r="C14" s="30" t="s">
        <v>104</v>
      </c>
      <c r="D14" s="30" t="s">
        <v>104</v>
      </c>
      <c r="E14" s="25"/>
      <c r="G14" s="8" t="s">
        <v>270</v>
      </c>
    </row>
    <row r="15" spans="1:9" ht="18.75">
      <c r="A15" s="6"/>
      <c r="B15" s="31">
        <v>123</v>
      </c>
      <c r="C15" s="9"/>
      <c r="D15" s="9" t="str">
        <f>TEXT(B15,"@")</f>
        <v>123</v>
      </c>
      <c r="E15" s="25"/>
      <c r="G15" t="s">
        <v>271</v>
      </c>
      <c r="H15" t="s">
        <v>272</v>
      </c>
    </row>
    <row r="16" spans="1:9" ht="18.75">
      <c r="A16" s="6"/>
      <c r="B16" s="31">
        <v>555</v>
      </c>
      <c r="C16" s="9"/>
      <c r="D16" s="9" t="str">
        <f t="shared" ref="D16:D17" si="1">TEXT(B16,"@")</f>
        <v>555</v>
      </c>
      <c r="E16" s="25"/>
      <c r="G16" t="s">
        <v>273</v>
      </c>
    </row>
    <row r="17" spans="1:7" ht="18.75">
      <c r="A17" s="6"/>
      <c r="B17" s="31">
        <v>777</v>
      </c>
      <c r="C17" s="9"/>
      <c r="D17" s="9" t="str">
        <f t="shared" si="1"/>
        <v>777</v>
      </c>
      <c r="E17" s="25"/>
    </row>
    <row r="18" spans="1:7" ht="18.75">
      <c r="A18" s="6"/>
      <c r="B18" s="25"/>
      <c r="C18" s="25"/>
      <c r="D18" s="25"/>
      <c r="E18" s="25"/>
      <c r="G18" s="50" t="s">
        <v>275</v>
      </c>
    </row>
    <row r="19" spans="1:7" ht="18.75">
      <c r="A19" s="6"/>
      <c r="B19" s="25"/>
      <c r="C19" s="25"/>
      <c r="D19" s="25"/>
      <c r="E19" s="25"/>
      <c r="G19" t="s">
        <v>276</v>
      </c>
    </row>
    <row r="20" spans="1:7" ht="18.75">
      <c r="A20" s="6"/>
      <c r="B20" s="25"/>
      <c r="C20" s="25"/>
      <c r="D20" s="25"/>
      <c r="E20" s="25"/>
    </row>
    <row r="21" spans="1:7" ht="18.75">
      <c r="A21" s="6"/>
      <c r="B21" s="25"/>
      <c r="C21" s="25"/>
      <c r="D21" s="25"/>
      <c r="E21" s="25"/>
    </row>
    <row r="22" spans="1:7" ht="18.75">
      <c r="A22" s="6"/>
      <c r="B22" s="25"/>
      <c r="C22" s="25"/>
      <c r="D22" s="25"/>
      <c r="E22" s="25"/>
    </row>
    <row r="23" spans="1:7" ht="18.75">
      <c r="A23" s="6"/>
      <c r="B23" s="25"/>
      <c r="C23" s="25"/>
      <c r="D23" s="25"/>
      <c r="E23" s="25"/>
    </row>
    <row r="24" spans="1:7" ht="18.75">
      <c r="A24" s="6"/>
      <c r="B24" s="25"/>
      <c r="C24" s="25"/>
      <c r="D24" s="25"/>
      <c r="E24" s="25"/>
    </row>
    <row r="25" spans="1:7" ht="18.75">
      <c r="A25" s="6"/>
      <c r="B25" s="25"/>
      <c r="C25" s="25"/>
      <c r="D25" s="25"/>
      <c r="E25" s="25"/>
    </row>
    <row r="26" spans="1:7" ht="18.75">
      <c r="A26" s="6"/>
      <c r="B26" s="25"/>
      <c r="C26" s="25"/>
      <c r="D26" s="25"/>
      <c r="E26" s="25"/>
    </row>
    <row r="27" spans="1:7" ht="18.75">
      <c r="A27" s="6"/>
      <c r="B27" s="25"/>
      <c r="C27" s="25"/>
      <c r="D27" s="25"/>
      <c r="E27" s="25"/>
    </row>
    <row r="28" spans="1:7" ht="18.75">
      <c r="A28" s="6"/>
      <c r="B28" s="25"/>
      <c r="C28" s="25"/>
      <c r="D28" s="25"/>
      <c r="E28" s="25"/>
    </row>
    <row r="29" spans="1:7" ht="18.75">
      <c r="A29" s="6"/>
      <c r="B29" s="25"/>
      <c r="C29" s="25"/>
      <c r="D29" s="25"/>
      <c r="E29" s="25"/>
    </row>
    <row r="30" spans="1:7" ht="18.75">
      <c r="A30" s="6"/>
      <c r="B30" s="25"/>
      <c r="C30" s="25"/>
      <c r="D30" s="25"/>
      <c r="E30" s="25"/>
    </row>
    <row r="31" spans="1:7" ht="18.75">
      <c r="A31" s="6"/>
      <c r="B31" s="25"/>
      <c r="C31" s="25"/>
      <c r="D31" s="25"/>
      <c r="E31" s="25"/>
    </row>
    <row r="32" spans="1:7" ht="18.75">
      <c r="A32" s="6"/>
      <c r="B32" s="25"/>
      <c r="C32" s="25"/>
      <c r="D32" s="25"/>
      <c r="E32" s="25"/>
    </row>
    <row r="33" spans="1:5" ht="18.75">
      <c r="A33" s="6"/>
      <c r="B33" s="25"/>
      <c r="C33" s="25"/>
      <c r="D33" s="25"/>
      <c r="E33" s="25"/>
    </row>
    <row r="34" spans="1:5" ht="18.75">
      <c r="A34" s="6"/>
      <c r="B34" s="25"/>
      <c r="C34" s="25"/>
      <c r="D34" s="25"/>
      <c r="E34" s="25"/>
    </row>
    <row r="35" spans="1:5" ht="18.75">
      <c r="A35" s="6"/>
      <c r="B35" s="25"/>
      <c r="C35" s="25"/>
      <c r="D35" s="25"/>
      <c r="E35" s="25"/>
    </row>
    <row r="36" spans="1:5" ht="18.75">
      <c r="A36" s="6"/>
      <c r="B36" s="25"/>
      <c r="C36" s="25"/>
      <c r="D36" s="25"/>
      <c r="E36" s="25"/>
    </row>
    <row r="37" spans="1:5" ht="18.75">
      <c r="A37" s="6"/>
      <c r="B37" s="25"/>
      <c r="C37" s="25"/>
      <c r="D37" s="25"/>
      <c r="E37" s="25"/>
    </row>
    <row r="38" spans="1:5" ht="18.75">
      <c r="A38" s="6"/>
      <c r="B38" s="25"/>
      <c r="C38" s="25"/>
      <c r="D38" s="25"/>
      <c r="E38" s="25"/>
    </row>
    <row r="39" spans="1:5" ht="18.75">
      <c r="A39" s="6"/>
      <c r="B39" s="25"/>
      <c r="C39" s="25"/>
      <c r="D39" s="25"/>
      <c r="E39" s="25"/>
    </row>
    <row r="40" spans="1:5" ht="18.75">
      <c r="A40" s="6"/>
      <c r="B40" s="25"/>
      <c r="C40" s="25"/>
      <c r="D40" s="25"/>
      <c r="E40" s="25"/>
    </row>
    <row r="41" spans="1:5" ht="18.75">
      <c r="A41" s="6"/>
      <c r="B41" s="25"/>
      <c r="C41" s="25"/>
      <c r="D41" s="25"/>
      <c r="E41" s="25"/>
    </row>
    <row r="42" spans="1:5" ht="18.75">
      <c r="A42" s="6"/>
      <c r="B42" s="25"/>
      <c r="C42" s="25"/>
      <c r="D42" s="25"/>
      <c r="E42" s="25"/>
    </row>
    <row r="43" spans="1:5" ht="18.75">
      <c r="A43" s="6"/>
      <c r="B43" s="25"/>
      <c r="C43" s="25"/>
      <c r="D43" s="25"/>
      <c r="E43" s="25"/>
    </row>
    <row r="44" spans="1:5" ht="18.75">
      <c r="A44" s="6"/>
      <c r="B44" s="25"/>
      <c r="C44" s="25"/>
      <c r="D44" s="25"/>
      <c r="E44" s="25"/>
    </row>
    <row r="45" spans="1:5" ht="18.75">
      <c r="A45" s="6"/>
      <c r="B45" s="25"/>
      <c r="C45" s="25"/>
      <c r="D45" s="25"/>
      <c r="E45" s="25"/>
    </row>
    <row r="46" spans="1:5" ht="18.75">
      <c r="A46" s="6"/>
      <c r="B46" s="25"/>
      <c r="C46" s="25"/>
      <c r="D46" s="25"/>
      <c r="E46" s="25"/>
    </row>
    <row r="47" spans="1:5" ht="18.75">
      <c r="A47" s="6"/>
      <c r="B47" s="25"/>
      <c r="C47" s="25"/>
      <c r="D47" s="25"/>
      <c r="E47" s="25"/>
    </row>
    <row r="48" spans="1:5" ht="18.75">
      <c r="A48" s="6"/>
      <c r="B48" s="25"/>
      <c r="C48" s="25"/>
      <c r="D48" s="25"/>
      <c r="E48" s="25"/>
    </row>
    <row r="49" spans="1:5" ht="18.75">
      <c r="A49" s="6"/>
      <c r="B49" s="25"/>
      <c r="C49" s="25"/>
      <c r="D49" s="25"/>
      <c r="E49" s="25"/>
    </row>
    <row r="50" spans="1:5" ht="18.75">
      <c r="A50" s="6"/>
      <c r="B50" s="25"/>
      <c r="C50" s="25"/>
      <c r="D50" s="25"/>
      <c r="E50" s="25"/>
    </row>
    <row r="51" spans="1:5" ht="18.75">
      <c r="A51" s="6"/>
      <c r="B51" s="25"/>
      <c r="C51" s="25"/>
      <c r="D51" s="25"/>
      <c r="E51" s="25"/>
    </row>
    <row r="52" spans="1:5" ht="18.75">
      <c r="A52" s="6"/>
      <c r="B52" s="25"/>
      <c r="C52" s="25"/>
      <c r="D52" s="25"/>
      <c r="E52" s="25"/>
    </row>
    <row r="53" spans="1:5" ht="18.75">
      <c r="A53" s="6"/>
      <c r="B53" s="25"/>
      <c r="C53" s="25"/>
      <c r="D53" s="25"/>
      <c r="E53" s="25"/>
    </row>
    <row r="54" spans="1:5" ht="18.75">
      <c r="A54" s="6"/>
      <c r="B54" s="25"/>
      <c r="C54" s="25"/>
      <c r="D54" s="25"/>
      <c r="E54" s="25"/>
    </row>
    <row r="55" spans="1:5" ht="18.75">
      <c r="A55" s="6"/>
      <c r="B55" s="25"/>
      <c r="C55" s="25"/>
      <c r="D55" s="25"/>
      <c r="E55" s="25"/>
    </row>
    <row r="56" spans="1:5" ht="18.75">
      <c r="A56" s="6"/>
      <c r="B56" s="25"/>
      <c r="C56" s="25"/>
      <c r="D56" s="25"/>
      <c r="E56" s="25"/>
    </row>
    <row r="57" spans="1:5" ht="18.75">
      <c r="A57" s="6"/>
      <c r="B57" s="25"/>
      <c r="C57" s="25"/>
      <c r="D57" s="25"/>
      <c r="E57" s="25"/>
    </row>
    <row r="58" spans="1:5" ht="18.75">
      <c r="A58" s="6"/>
      <c r="B58" s="25"/>
      <c r="C58" s="25"/>
      <c r="D58" s="25"/>
      <c r="E58" s="25"/>
    </row>
    <row r="59" spans="1:5" ht="18.75">
      <c r="A59" s="6"/>
      <c r="B59" s="25"/>
      <c r="C59" s="25"/>
      <c r="D59" s="25"/>
      <c r="E59" s="25"/>
    </row>
    <row r="60" spans="1:5" ht="18.75">
      <c r="A60" s="6"/>
      <c r="B60" s="25"/>
      <c r="C60" s="25"/>
      <c r="D60" s="25"/>
      <c r="E60" s="25"/>
    </row>
    <row r="61" spans="1:5" ht="18.75">
      <c r="A61" s="6"/>
      <c r="B61" s="25"/>
      <c r="C61" s="25"/>
      <c r="D61" s="25"/>
      <c r="E61" s="25"/>
    </row>
    <row r="62" spans="1:5" ht="18.75">
      <c r="A62" s="6"/>
      <c r="B62" s="25"/>
      <c r="C62" s="25"/>
      <c r="D62" s="25"/>
      <c r="E62" s="25"/>
    </row>
    <row r="63" spans="1:5" ht="18.75">
      <c r="A63" s="6"/>
      <c r="B63" s="25"/>
      <c r="C63" s="25"/>
      <c r="D63" s="25"/>
      <c r="E63" s="25"/>
    </row>
    <row r="64" spans="1:5" ht="18.75">
      <c r="A64" s="6"/>
      <c r="B64" s="25"/>
      <c r="C64" s="25"/>
      <c r="D64" s="25"/>
      <c r="E64" s="25"/>
    </row>
    <row r="65" spans="1:5" ht="18.75">
      <c r="A65" s="6"/>
      <c r="B65" s="25"/>
      <c r="C65" s="25"/>
      <c r="D65" s="25"/>
      <c r="E65" s="25"/>
    </row>
    <row r="66" spans="1:5" ht="18.75">
      <c r="A66" s="6"/>
      <c r="B66" s="25"/>
      <c r="C66" s="25"/>
      <c r="D66" s="25"/>
      <c r="E66" s="25"/>
    </row>
    <row r="67" spans="1:5" ht="18.75">
      <c r="A67" s="6"/>
      <c r="B67" s="25"/>
      <c r="C67" s="25"/>
      <c r="D67" s="25"/>
      <c r="E67" s="25"/>
    </row>
    <row r="68" spans="1:5" ht="18.75">
      <c r="A68" s="6"/>
      <c r="B68" s="25"/>
      <c r="C68" s="25"/>
      <c r="D68" s="25"/>
      <c r="E68" s="25"/>
    </row>
    <row r="69" spans="1:5" ht="18.75">
      <c r="A69" s="6"/>
      <c r="B69" s="25"/>
      <c r="C69" s="25"/>
      <c r="D69" s="25"/>
      <c r="E69" s="25"/>
    </row>
    <row r="70" spans="1:5" ht="18.75">
      <c r="A70" s="6"/>
      <c r="B70" s="25"/>
      <c r="C70" s="25"/>
      <c r="D70" s="25"/>
      <c r="E70" s="25"/>
    </row>
    <row r="71" spans="1:5" ht="18.75">
      <c r="A71" s="6"/>
      <c r="B71" s="25"/>
      <c r="C71" s="25"/>
      <c r="D71" s="25"/>
      <c r="E71" s="25"/>
    </row>
    <row r="72" spans="1:5" ht="18.75">
      <c r="A72" s="6"/>
      <c r="B72" s="25"/>
      <c r="C72" s="25"/>
      <c r="D72" s="25"/>
      <c r="E72" s="25"/>
    </row>
    <row r="73" spans="1:5" ht="18.75">
      <c r="A73" s="6"/>
      <c r="B73" s="25"/>
      <c r="C73" s="25"/>
      <c r="D73" s="25"/>
      <c r="E73" s="25"/>
    </row>
    <row r="74" spans="1:5" s="27" customFormat="1" ht="15.75" thickBot="1"/>
    <row r="75" spans="1:5" s="42" customFormat="1">
      <c r="A75" s="42" t="s">
        <v>159</v>
      </c>
    </row>
  </sheetData>
  <mergeCells count="4">
    <mergeCell ref="A1:E1"/>
    <mergeCell ref="A2:E2"/>
    <mergeCell ref="A4:B4"/>
    <mergeCell ref="G4:H4"/>
  </mergeCells>
  <hyperlinks>
    <hyperlink ref="A2" r:id="rId1" xr:uid="{31EA4171-D5CC-4FA5-B3A2-CC2BA4B84ED9}"/>
  </hyperlinks>
  <pageMargins left="0.7" right="0.7" top="0.78740157499999996" bottom="0.78740157499999996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/>
  <dimension ref="A1:M63"/>
  <sheetViews>
    <sheetView workbookViewId="0">
      <selection sqref="A1:E1"/>
    </sheetView>
  </sheetViews>
  <sheetFormatPr defaultRowHeight="15"/>
  <cols>
    <col min="1" max="1" width="32.140625" customWidth="1"/>
    <col min="2" max="2" width="16" customWidth="1"/>
    <col min="3" max="3" width="15.140625" customWidth="1"/>
    <col min="9" max="9" width="11.85546875" bestFit="1" customWidth="1"/>
    <col min="10" max="10" width="27" customWidth="1"/>
    <col min="13" max="13" width="11.85546875" customWidth="1"/>
  </cols>
  <sheetData>
    <row r="1" spans="1:5" ht="23.25">
      <c r="A1" s="138" t="s">
        <v>0</v>
      </c>
      <c r="B1" s="138"/>
      <c r="C1" s="138"/>
      <c r="D1" s="138"/>
      <c r="E1" s="138"/>
    </row>
    <row r="2" spans="1:5">
      <c r="A2" s="139" t="s">
        <v>40</v>
      </c>
      <c r="B2" s="140"/>
      <c r="C2" s="140"/>
      <c r="D2" s="140"/>
      <c r="E2" s="140"/>
    </row>
    <row r="5" spans="1:5">
      <c r="A5" s="28" t="s">
        <v>98</v>
      </c>
      <c r="B5" s="29" t="s">
        <v>170</v>
      </c>
    </row>
    <row r="7" spans="1:5">
      <c r="A7" s="30" t="s">
        <v>54</v>
      </c>
      <c r="B7" s="30" t="s">
        <v>51</v>
      </c>
      <c r="C7" s="30" t="s">
        <v>52</v>
      </c>
      <c r="D7" s="30" t="s">
        <v>53</v>
      </c>
    </row>
    <row r="8" spans="1:5">
      <c r="A8" s="31" t="s">
        <v>48</v>
      </c>
      <c r="B8" s="31"/>
      <c r="C8" s="31"/>
      <c r="D8" s="31"/>
    </row>
    <row r="9" spans="1:5">
      <c r="A9" s="31" t="s">
        <v>49</v>
      </c>
      <c r="B9" s="31"/>
      <c r="C9" s="31"/>
      <c r="D9" s="31"/>
    </row>
    <row r="10" spans="1:5">
      <c r="A10" s="31" t="s">
        <v>50</v>
      </c>
      <c r="B10" s="31"/>
      <c r="C10" s="31"/>
      <c r="D10" s="31"/>
    </row>
    <row r="11" spans="1:5">
      <c r="A11" s="31" t="s">
        <v>386</v>
      </c>
      <c r="B11" s="31"/>
      <c r="C11" s="31"/>
      <c r="D11" s="31"/>
    </row>
    <row r="12" spans="1:5">
      <c r="A12" s="31" t="s">
        <v>387</v>
      </c>
      <c r="B12" s="31"/>
      <c r="C12" s="31"/>
      <c r="D12" s="31"/>
    </row>
    <row r="13" spans="1:5">
      <c r="A13" s="31" t="s">
        <v>50</v>
      </c>
      <c r="B13" s="31"/>
      <c r="C13" s="31"/>
      <c r="D13" s="31"/>
    </row>
    <row r="17" spans="1:2">
      <c r="A17" s="28" t="s">
        <v>98</v>
      </c>
      <c r="B17" s="29" t="s">
        <v>388</v>
      </c>
    </row>
    <row r="18" spans="1:2">
      <c r="A18" s="30" t="s">
        <v>107</v>
      </c>
      <c r="B18" s="30" t="s">
        <v>102</v>
      </c>
    </row>
    <row r="19" spans="1:2">
      <c r="A19" s="40" t="s">
        <v>389</v>
      </c>
      <c r="B19" s="31"/>
    </row>
    <row r="20" spans="1:2">
      <c r="A20" s="40" t="s">
        <v>390</v>
      </c>
      <c r="B20" s="31"/>
    </row>
    <row r="21" spans="1:2">
      <c r="A21" s="40" t="s">
        <v>391</v>
      </c>
      <c r="B21" s="31"/>
    </row>
    <row r="22" spans="1:2">
      <c r="A22" s="40" t="s">
        <v>392</v>
      </c>
      <c r="B22" s="31"/>
    </row>
    <row r="27" spans="1:2">
      <c r="A27" s="28" t="s">
        <v>98</v>
      </c>
      <c r="B27" s="29" t="s">
        <v>238</v>
      </c>
    </row>
    <row r="28" spans="1:2">
      <c r="A28" s="30" t="s">
        <v>107</v>
      </c>
      <c r="B28" s="30" t="s">
        <v>102</v>
      </c>
    </row>
    <row r="29" spans="1:2">
      <c r="A29" s="40" t="s">
        <v>235</v>
      </c>
      <c r="B29" s="31"/>
    </row>
    <row r="30" spans="1:2">
      <c r="A30" s="40" t="s">
        <v>236</v>
      </c>
      <c r="B30" s="31"/>
    </row>
    <row r="31" spans="1:2">
      <c r="A31" s="40" t="s">
        <v>237</v>
      </c>
      <c r="B31" s="31"/>
    </row>
    <row r="32" spans="1:2">
      <c r="A32" s="40" t="s">
        <v>80</v>
      </c>
      <c r="B32" s="31"/>
    </row>
    <row r="39" spans="1:10">
      <c r="A39" s="28" t="s">
        <v>98</v>
      </c>
      <c r="B39" t="s">
        <v>171</v>
      </c>
    </row>
    <row r="41" spans="1:10">
      <c r="A41" s="91" t="s">
        <v>11</v>
      </c>
      <c r="B41" s="91" t="s">
        <v>16</v>
      </c>
      <c r="C41" s="92" t="s">
        <v>172</v>
      </c>
      <c r="I41" s="93" t="s">
        <v>173</v>
      </c>
    </row>
    <row r="42" spans="1:10">
      <c r="A42" t="s">
        <v>12</v>
      </c>
      <c r="I42">
        <f>FIND("-",A42)</f>
        <v>3</v>
      </c>
      <c r="J42" t="str">
        <f>LEFT(A42,I42-1)</f>
        <v>VT</v>
      </c>
    </row>
    <row r="43" spans="1:10">
      <c r="A43" t="s">
        <v>13</v>
      </c>
      <c r="I43">
        <f t="shared" ref="I43:I46" si="0">FIND("-",A43)</f>
        <v>4</v>
      </c>
      <c r="J43" t="str">
        <f t="shared" ref="J43:J46" si="1">LEFT(A43,I43-1)</f>
        <v>MTR</v>
      </c>
    </row>
    <row r="44" spans="1:10">
      <c r="A44" t="s">
        <v>14</v>
      </c>
      <c r="I44">
        <f t="shared" si="0"/>
        <v>3</v>
      </c>
      <c r="J44" t="str">
        <f t="shared" si="1"/>
        <v>AA</v>
      </c>
    </row>
    <row r="45" spans="1:10">
      <c r="A45" t="s">
        <v>17</v>
      </c>
      <c r="I45">
        <f t="shared" si="0"/>
        <v>6</v>
      </c>
      <c r="J45" t="str">
        <f t="shared" si="1"/>
        <v>RRABC</v>
      </c>
    </row>
    <row r="46" spans="1:10">
      <c r="A46" t="s">
        <v>15</v>
      </c>
      <c r="I46">
        <f t="shared" si="0"/>
        <v>3</v>
      </c>
      <c r="J46" t="str">
        <f t="shared" si="1"/>
        <v>VT</v>
      </c>
    </row>
    <row r="50" spans="1:13">
      <c r="A50" s="28" t="s">
        <v>98</v>
      </c>
      <c r="B50" t="s">
        <v>175</v>
      </c>
    </row>
    <row r="51" spans="1:13">
      <c r="C51" t="s">
        <v>20</v>
      </c>
      <c r="D51" t="s">
        <v>174</v>
      </c>
      <c r="I51" s="93" t="s">
        <v>173</v>
      </c>
    </row>
    <row r="52" spans="1:13">
      <c r="A52" s="3" t="s">
        <v>18</v>
      </c>
      <c r="I52">
        <f>FIND("/",A52,8)</f>
        <v>23</v>
      </c>
      <c r="J52" t="str">
        <f>LEFT(A52,I52)</f>
        <v>http://seo.example.com/</v>
      </c>
      <c r="K52">
        <f>LEN(A52)</f>
        <v>28</v>
      </c>
      <c r="L52">
        <f>K52-I52</f>
        <v>5</v>
      </c>
      <c r="M52" t="str">
        <f>RIGHT(A52,L52)</f>
        <v>umime</v>
      </c>
    </row>
    <row r="53" spans="1:13">
      <c r="A53" s="3" t="s">
        <v>19</v>
      </c>
      <c r="I53">
        <f>FIND("/",A53,8)</f>
        <v>23</v>
      </c>
      <c r="J53" t="str">
        <f>LEFT(A53,I53)</f>
        <v>http://nic.example.com/</v>
      </c>
      <c r="K53">
        <f>LEN(A53)</f>
        <v>30</v>
      </c>
      <c r="L53">
        <f>K53-I53</f>
        <v>7</v>
      </c>
      <c r="M53" t="str">
        <f>RIGHT(A53,L53)</f>
        <v>neumime</v>
      </c>
    </row>
    <row r="57" spans="1:13">
      <c r="A57" s="28" t="s">
        <v>98</v>
      </c>
      <c r="B57" t="s">
        <v>239</v>
      </c>
    </row>
    <row r="58" spans="1:13">
      <c r="A58" s="30" t="s">
        <v>244</v>
      </c>
      <c r="B58" s="30" t="s">
        <v>245</v>
      </c>
    </row>
    <row r="59" spans="1:13">
      <c r="A59" s="31" t="s">
        <v>86</v>
      </c>
      <c r="B59" s="31"/>
    </row>
    <row r="60" spans="1:13">
      <c r="A60" s="31" t="s">
        <v>240</v>
      </c>
      <c r="B60" s="31"/>
    </row>
    <row r="61" spans="1:13">
      <c r="A61" s="31" t="s">
        <v>241</v>
      </c>
      <c r="B61" s="31"/>
    </row>
    <row r="62" spans="1:13">
      <c r="A62" s="31" t="s">
        <v>242</v>
      </c>
      <c r="B62" s="31"/>
    </row>
    <row r="63" spans="1:13">
      <c r="A63" s="31" t="s">
        <v>243</v>
      </c>
      <c r="B63" s="31"/>
    </row>
  </sheetData>
  <mergeCells count="2">
    <mergeCell ref="A1:E1"/>
    <mergeCell ref="A2:E2"/>
  </mergeCells>
  <hyperlinks>
    <hyperlink ref="A53" r:id="rId1" xr:uid="{00000000-0004-0000-0300-000000000000}"/>
    <hyperlink ref="A2" r:id="rId2" xr:uid="{00000000-0004-0000-0300-000001000000}"/>
  </hyperlinks>
  <pageMargins left="0.7" right="0.7" top="0.78740157499999996" bottom="0.78740157499999996" header="0.3" footer="0.3"/>
  <pageSetup paperSize="9" orientation="portrait" horizontalDpi="0" verticalDpi="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3"/>
  <dimension ref="A1:W11"/>
  <sheetViews>
    <sheetView workbookViewId="0">
      <selection activeCell="F10" sqref="F10"/>
    </sheetView>
  </sheetViews>
  <sheetFormatPr defaultRowHeight="15"/>
  <cols>
    <col min="1" max="1" width="20.5703125" customWidth="1"/>
    <col min="2" max="2" width="16" customWidth="1"/>
    <col min="3" max="3" width="15.140625" customWidth="1"/>
    <col min="7" max="7" width="17.28515625" customWidth="1"/>
    <col min="13" max="13" width="11.85546875" bestFit="1" customWidth="1"/>
    <col min="14" max="14" width="27" customWidth="1"/>
    <col min="18" max="18" width="2.7109375" customWidth="1"/>
    <col min="19" max="19" width="17.5703125" customWidth="1"/>
    <col min="20" max="20" width="2.7109375" customWidth="1"/>
    <col min="21" max="21" width="17.5703125" customWidth="1"/>
    <col min="22" max="22" width="2" customWidth="1"/>
  </cols>
  <sheetData>
    <row r="1" spans="1:23" ht="21" customHeight="1">
      <c r="A1" s="117" t="s">
        <v>286</v>
      </c>
      <c r="B1" s="117" t="s">
        <v>51</v>
      </c>
      <c r="C1" s="117" t="s">
        <v>52</v>
      </c>
      <c r="D1" s="117" t="s">
        <v>53</v>
      </c>
      <c r="G1" s="117" t="s">
        <v>304</v>
      </c>
      <c r="K1" s="146" t="s">
        <v>68</v>
      </c>
      <c r="L1" s="146"/>
      <c r="M1" s="146"/>
      <c r="N1" s="146"/>
      <c r="O1" s="146"/>
      <c r="S1" s="117" t="s">
        <v>314</v>
      </c>
      <c r="U1" s="117" t="s">
        <v>315</v>
      </c>
      <c r="W1" s="117" t="s">
        <v>328</v>
      </c>
    </row>
    <row r="2" spans="1:23">
      <c r="A2" t="s">
        <v>48</v>
      </c>
      <c r="B2" t="s">
        <v>10</v>
      </c>
      <c r="C2" t="s">
        <v>69</v>
      </c>
      <c r="D2" t="s">
        <v>70</v>
      </c>
      <c r="G2" t="s">
        <v>295</v>
      </c>
      <c r="S2" t="s">
        <v>305</v>
      </c>
      <c r="U2" t="s">
        <v>316</v>
      </c>
      <c r="W2">
        <v>1</v>
      </c>
    </row>
    <row r="3" spans="1:23" ht="15.75">
      <c r="A3" t="s">
        <v>49</v>
      </c>
      <c r="G3" t="s">
        <v>296</v>
      </c>
      <c r="K3" s="146" t="s">
        <v>325</v>
      </c>
      <c r="L3" s="146"/>
      <c r="M3" s="146"/>
      <c r="N3" s="146"/>
      <c r="O3" s="146"/>
      <c r="S3" t="s">
        <v>306</v>
      </c>
      <c r="U3" t="s">
        <v>317</v>
      </c>
      <c r="W3">
        <v>2</v>
      </c>
    </row>
    <row r="4" spans="1:23">
      <c r="A4" t="s">
        <v>50</v>
      </c>
      <c r="G4" t="s">
        <v>297</v>
      </c>
      <c r="S4" t="s">
        <v>307</v>
      </c>
      <c r="U4" t="s">
        <v>318</v>
      </c>
      <c r="W4">
        <v>3</v>
      </c>
    </row>
    <row r="5" spans="1:23">
      <c r="A5" t="s">
        <v>287</v>
      </c>
      <c r="G5" t="s">
        <v>298</v>
      </c>
      <c r="S5" t="s">
        <v>308</v>
      </c>
      <c r="U5" t="s">
        <v>319</v>
      </c>
      <c r="W5">
        <v>4</v>
      </c>
    </row>
    <row r="6" spans="1:23">
      <c r="A6" t="s">
        <v>288</v>
      </c>
      <c r="G6" t="s">
        <v>299</v>
      </c>
      <c r="K6" s="32" t="s">
        <v>326</v>
      </c>
      <c r="S6" t="s">
        <v>309</v>
      </c>
      <c r="U6" t="s">
        <v>320</v>
      </c>
      <c r="W6">
        <v>5</v>
      </c>
    </row>
    <row r="7" spans="1:23">
      <c r="A7" t="s">
        <v>289</v>
      </c>
      <c r="G7" t="s">
        <v>300</v>
      </c>
      <c r="K7" t="s">
        <v>327</v>
      </c>
      <c r="S7" t="s">
        <v>310</v>
      </c>
      <c r="U7" t="s">
        <v>321</v>
      </c>
      <c r="W7">
        <v>6</v>
      </c>
    </row>
    <row r="8" spans="1:23">
      <c r="A8" t="s">
        <v>290</v>
      </c>
      <c r="G8" t="s">
        <v>301</v>
      </c>
      <c r="S8" t="s">
        <v>311</v>
      </c>
      <c r="U8" t="s">
        <v>322</v>
      </c>
      <c r="W8">
        <v>7</v>
      </c>
    </row>
    <row r="9" spans="1:23">
      <c r="A9" t="s">
        <v>48</v>
      </c>
      <c r="G9" t="s">
        <v>295</v>
      </c>
      <c r="S9" t="s">
        <v>305</v>
      </c>
      <c r="U9" t="s">
        <v>316</v>
      </c>
      <c r="W9">
        <v>8</v>
      </c>
    </row>
    <row r="10" spans="1:23">
      <c r="A10" t="s">
        <v>291</v>
      </c>
      <c r="G10" t="s">
        <v>302</v>
      </c>
      <c r="S10" t="s">
        <v>312</v>
      </c>
      <c r="U10" t="s">
        <v>323</v>
      </c>
      <c r="W10">
        <v>9</v>
      </c>
    </row>
    <row r="11" spans="1:23">
      <c r="A11" t="s">
        <v>292</v>
      </c>
      <c r="G11" t="s">
        <v>303</v>
      </c>
      <c r="S11" t="s">
        <v>313</v>
      </c>
      <c r="U11" t="s">
        <v>324</v>
      </c>
      <c r="W11">
        <v>10</v>
      </c>
    </row>
  </sheetData>
  <mergeCells count="2">
    <mergeCell ref="K1:O1"/>
    <mergeCell ref="K3:O3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Úvod</vt:lpstr>
      <vt:lpstr>Teorie</vt:lpstr>
      <vt:lpstr>Základ</vt:lpstr>
      <vt:lpstr>Textové - Řešení</vt:lpstr>
      <vt:lpstr>Ostatní</vt:lpstr>
      <vt:lpstr>Textové (2) - Řešení</vt:lpstr>
      <vt:lpstr>číslo vs text</vt:lpstr>
      <vt:lpstr>ukázky složitější</vt:lpstr>
      <vt:lpstr>ukázky dělení</vt:lpstr>
      <vt:lpstr>Tvorba řad</vt:lpstr>
      <vt:lpstr>Ukol-poznámky</vt:lpstr>
      <vt:lpstr>Textové funkce - SEZNAM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</cp:lastModifiedBy>
  <dcterms:created xsi:type="dcterms:W3CDTF">2014-02-27T13:47:03Z</dcterms:created>
  <dcterms:modified xsi:type="dcterms:W3CDTF">2020-06-02T03:35:50Z</dcterms:modified>
</cp:coreProperties>
</file>