
<file path=[Content_Types].xml><?xml version="1.0" encoding="utf-8"?>
<Types xmlns="http://schemas.openxmlformats.org/package/2006/content-type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2.xml" ContentType="application/vnd.openxmlformats-officedocument.spreadsheetml.pivotTable+xml"/>
  <Override PartName="/xl/drawings/drawing3.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4.xml" ContentType="application/vnd.openxmlformats-officedocument.drawing+xml"/>
  <Override PartName="/xl/slicers/slicer3.xml" ContentType="application/vnd.ms-excel.slicer+xml"/>
  <Override PartName="/xl/pivotTables/pivotTable4.xml" ContentType="application/vnd.openxmlformats-officedocument.spreadsheetml.pivotTable+xml"/>
  <Override PartName="/xl/drawings/drawing5.xml" ContentType="application/vnd.openxmlformats-officedocument.drawing+xml"/>
  <Override PartName="/xl/slicers/slicer4.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02"/>
  <workbookPr defaultThemeVersion="166925"/>
  <mc:AlternateContent xmlns:mc="http://schemas.openxmlformats.org/markup-compatibility/2006">
    <mc:Choice Requires="x15">
      <x15ac:absPath xmlns:x15ac="http://schemas.microsoft.com/office/spreadsheetml/2010/11/ac" url="D:\Skoleni\Excel Pokrocile - online\10 - Power Pivot - DAX\"/>
    </mc:Choice>
  </mc:AlternateContent>
  <xr:revisionPtr revIDLastSave="0" documentId="13_ncr:1_{115B7DA5-DDF3-4F97-86C6-EAF28E1A3EB7}" xr6:coauthVersionLast="45" xr6:coauthVersionMax="45" xr10:uidLastSave="{00000000-0000-0000-0000-000000000000}"/>
  <bookViews>
    <workbookView xWindow="345" yWindow="1845" windowWidth="24420" windowHeight="13005" xr2:uid="{46B2D96F-146C-48B6-91CB-06918B122352}"/>
  </bookViews>
  <sheets>
    <sheet name="Úvod " sheetId="6" r:id="rId1"/>
    <sheet name="Data" sheetId="1" r:id="rId2"/>
    <sheet name="Kontingenčka" sheetId="8" r:id="rId3"/>
    <sheet name="Převedeno na vzorce" sheetId="9" r:id="rId4"/>
    <sheet name="Slicers" sheetId="10" r:id="rId5"/>
    <sheet name="Teorie" sheetId="7" r:id="rId6"/>
  </sheets>
  <definedNames>
    <definedName name="_xlcn.WorksheetConnection_10gPowerPivotDAXMíryzákaldySUMSUMX.xlsxTable1" hidden="1">Table1[]</definedName>
    <definedName name="Slicer_Prodejce">#N/A</definedName>
    <definedName name="Slicer_Produkt">#N/A</definedName>
    <definedName name="Slicer_Rok_prodeje">#N/A</definedName>
    <definedName name="Slicer_Rok_prodeje1">#N/A</definedName>
    <definedName name="Slicer_Rok_prodeje2">#N/A</definedName>
  </definedNames>
  <calcPr calcId="191029"/>
  <pivotCaches>
    <pivotCache cacheId="31" r:id="rId7"/>
    <pivotCache cacheId="37" r:id="rId8"/>
    <pivotCache cacheId="45" r:id="rId9"/>
    <pivotCache cacheId="57" r:id="rId10"/>
    <pivotCache cacheId="61" r:id="rId11"/>
  </pivotCaches>
  <extLst>
    <ext xmlns:x14="http://schemas.microsoft.com/office/spreadsheetml/2009/9/main" uri="{876F7934-8845-4945-9796-88D515C7AA90}">
      <x14:pivotCaches>
        <pivotCache cacheId="27" r:id="rId12"/>
      </x14:pivotCaches>
    </ext>
    <ext xmlns:x14="http://schemas.microsoft.com/office/spreadsheetml/2009/9/main" uri="{BBE1A952-AA13-448e-AADC-164F8A28A991}">
      <x14:slicerCaches>
        <x14:slicerCache r:id="rId13"/>
        <x14:slicerCache r:id="rId14"/>
        <x14:slicerCache r:id="rId15"/>
        <x14:slicerCache r:id="rId16"/>
        <x14:slicerCache r:id="rId1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1" name="Table1" connection="WorksheetConnection_10g - PowerPivot DAX - Míry zákaldy - SUM-SUMX.xlsx!Table1"/>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 i="9" l="1"/>
  <c r="C11" i="9"/>
  <c r="C7" i="9"/>
  <c r="C5" i="9"/>
  <c r="C13" i="9"/>
  <c r="E6" i="9"/>
  <c r="E15" i="9"/>
  <c r="C8" i="9"/>
  <c r="C14" i="9"/>
  <c r="C10" i="9"/>
  <c r="F6" i="9"/>
  <c r="F15" i="9"/>
  <c r="E8" i="9"/>
  <c r="C9" i="9"/>
  <c r="F9" i="9" s="1"/>
  <c r="E9" i="9"/>
  <c r="C12" i="9"/>
  <c r="D6" i="9"/>
  <c r="D9" i="9"/>
  <c r="E11" i="9"/>
  <c r="F12" i="9"/>
  <c r="D15" i="9"/>
  <c r="F14" i="9"/>
  <c r="E14" i="9"/>
  <c r="F8" i="9"/>
  <c r="F11" i="9"/>
  <c r="D12" i="9"/>
  <c r="E12" i="9"/>
  <c r="D14" i="9"/>
  <c r="D11" i="9"/>
  <c r="D8"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1CDBE7D-9BCF-4020-8B9B-2F3A398C68EC}"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xr16:uid="{430F38D7-49CC-4B35-ACDF-1F396A5548A6}" name="WorksheetConnection_10g - PowerPivot DAX - Míry zákaldy - SUM-SUMX.xlsx!Table1" type="102" refreshedVersion="6" minRefreshableVersion="5">
    <extLst>
      <ext xmlns:x15="http://schemas.microsoft.com/office/spreadsheetml/2010/11/main" uri="{DE250136-89BD-433C-8126-D09CA5730AF9}">
        <x15:connection id="Table1">
          <x15:rangePr sourceName="_xlcn.WorksheetConnection_10gPowerPivotDAXMíryzákaldySUMSUMX.xlsxTable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5">
    <s v="ThisWorkbookDataModel"/>
    <s v="{[Table1].[Rok prodeje].[All]}"/>
    <s v="[Table1].[Katogorie].[All]"/>
    <s v="[Table1].[Katogorie].&amp;[Moto]"/>
    <s v="[Table1].[Produkt].&amp;[Výrobek 3]"/>
    <s v="[Table1].[Katogorie].&amp;[Auto]"/>
    <s v="[Measures].[Obrat celkem]"/>
    <s v="[Table1].[Katogorie].&amp;[Ostatní]"/>
    <s v="[Table1].[Prodejce].&amp;[Beda]"/>
    <s v="[Table1].[Produkt].&amp;[Výrobek 1]"/>
    <s v="[Table1].[Produkt].&amp;[Výrobek 5]"/>
    <s v="[Table1].[Prodejce].[All]"/>
    <s v="[Table1].[Produkt].&amp;[Výrobek 2]"/>
    <s v="[Table1].[Produkt].&amp;[Výrobek 4]"/>
    <s v="[Table1].[Prodejce].&amp;[Ada]"/>
  </metadataStrings>
  <mdxMetadata count="32">
    <mdx n="0" f="s">
      <ms ns="1" c="0"/>
    </mdx>
    <mdx n="0" f="m">
      <t c="1">
        <n x="2"/>
      </t>
    </mdx>
    <mdx n="0" f="m">
      <t c="2">
        <n x="3"/>
        <n x="4"/>
      </t>
    </mdx>
    <mdx n="0" f="m">
      <t c="1">
        <n x="5"/>
      </t>
    </mdx>
    <mdx n="0" f="m">
      <t c="1">
        <n x="6"/>
      </t>
    </mdx>
    <mdx n="0" f="m">
      <t c="1">
        <n x="7"/>
      </t>
    </mdx>
    <mdx n="0" f="m">
      <t c="1">
        <n x="8"/>
      </t>
    </mdx>
    <mdx n="0" f="m">
      <t c="2">
        <n x="5"/>
        <n x="9"/>
      </t>
    </mdx>
    <mdx n="0" f="m">
      <t c="2">
        <n x="7"/>
        <n x="10"/>
      </t>
    </mdx>
    <mdx n="0" f="m">
      <t c="1">
        <n x="3"/>
      </t>
    </mdx>
    <mdx n="0" f="m">
      <t c="1">
        <n x="11"/>
      </t>
    </mdx>
    <mdx n="0" f="m">
      <t c="2">
        <n x="5"/>
        <n x="12"/>
      </t>
    </mdx>
    <mdx n="0" f="m">
      <t c="2">
        <n x="3"/>
        <n x="13"/>
      </t>
    </mdx>
    <mdx n="0" f="m">
      <t c="1">
        <n x="14"/>
      </t>
    </mdx>
    <mdx n="0" f="v">
      <t c="4" fi="0">
        <n x="1" s="1"/>
        <n x="6"/>
        <n x="2"/>
        <n x="8"/>
      </t>
    </mdx>
    <mdx n="0" f="v">
      <t c="4" fi="0">
        <n x="1" s="1"/>
        <n x="6"/>
        <n x="2"/>
        <n x="11"/>
      </t>
    </mdx>
    <mdx n="0" f="v">
      <t c="5" fi="0">
        <n x="1" s="1"/>
        <n x="6"/>
        <n x="5"/>
        <n x="9"/>
        <n x="8"/>
      </t>
    </mdx>
    <mdx n="0" f="v">
      <t c="5" fi="0">
        <n x="1" s="1"/>
        <n x="6"/>
        <n x="5"/>
        <n x="12"/>
        <n x="11"/>
      </t>
    </mdx>
    <mdx n="0" f="v">
      <t c="5" fi="0">
        <n x="1" s="1"/>
        <n x="6"/>
        <n x="5"/>
        <n x="12"/>
        <n x="8"/>
      </t>
    </mdx>
    <mdx n="0" f="v">
      <t c="5" fi="0">
        <n x="1" s="1"/>
        <n x="6"/>
        <n x="5"/>
        <n x="12"/>
        <n x="14"/>
      </t>
    </mdx>
    <mdx n="0" f="v">
      <t c="5" fi="0">
        <n x="1" s="1"/>
        <n x="6"/>
        <n x="3"/>
        <n x="4"/>
        <n x="8"/>
      </t>
    </mdx>
    <mdx n="0" f="v">
      <t c="5" fi="0">
        <n x="1" s="1"/>
        <n x="6"/>
        <n x="3"/>
        <n x="13"/>
        <n x="11"/>
      </t>
    </mdx>
    <mdx n="0" f="v">
      <t c="4" fi="0">
        <n x="1" s="1"/>
        <n x="6"/>
        <n x="2"/>
        <n x="14"/>
      </t>
    </mdx>
    <mdx n="0" f="v">
      <t c="5" fi="0">
        <n x="1" s="1"/>
        <n x="6"/>
        <n x="7"/>
        <n x="10"/>
        <n x="11"/>
      </t>
    </mdx>
    <mdx n="0" f="v">
      <t c="5" fi="0">
        <n x="1" s="1"/>
        <n x="6"/>
        <n x="7"/>
        <n x="10"/>
        <n x="8"/>
      </t>
    </mdx>
    <mdx n="0" f="v">
      <t c="5" fi="0">
        <n x="1" s="1"/>
        <n x="6"/>
        <n x="5"/>
        <n x="9"/>
        <n x="11"/>
      </t>
    </mdx>
    <mdx n="0" f="v">
      <t c="5" fi="0">
        <n x="1" s="1"/>
        <n x="6"/>
        <n x="3"/>
        <n x="4"/>
        <n x="11"/>
      </t>
    </mdx>
    <mdx n="0" f="v">
      <t c="5" fi="0">
        <n x="1" s="1"/>
        <n x="6"/>
        <n x="3"/>
        <n x="13"/>
        <n x="14"/>
      </t>
    </mdx>
    <mdx n="0" f="v">
      <t c="5" fi="0">
        <n x="1" s="1"/>
        <n x="6"/>
        <n x="3"/>
        <n x="13"/>
        <n x="8"/>
      </t>
    </mdx>
    <mdx n="0" f="v">
      <t c="5" fi="0">
        <n x="1" s="1"/>
        <n x="6"/>
        <n x="7"/>
        <n x="10"/>
        <n x="14"/>
      </t>
    </mdx>
    <mdx n="0" f="v">
      <t c="5" fi="0">
        <n x="1" s="1"/>
        <n x="6"/>
        <n x="3"/>
        <n x="4"/>
        <n x="14"/>
      </t>
    </mdx>
    <mdx n="0" f="v">
      <t c="5" fi="0">
        <n x="1" s="1"/>
        <n x="6"/>
        <n x="5"/>
        <n x="9"/>
        <n x="14"/>
      </t>
    </mdx>
  </mdxMetadata>
  <valueMetadata count="32">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valueMetadata>
</metadata>
</file>

<file path=xl/sharedStrings.xml><?xml version="1.0" encoding="utf-8"?>
<sst xmlns="http://schemas.openxmlformats.org/spreadsheetml/2006/main" count="96" uniqueCount="36">
  <si>
    <t>Prodejce</t>
  </si>
  <si>
    <t>Produkt</t>
  </si>
  <si>
    <t>Výrobek 1</t>
  </si>
  <si>
    <t>Výrobek 2</t>
  </si>
  <si>
    <t>Výrobek 3</t>
  </si>
  <si>
    <t>Výrobek 4</t>
  </si>
  <si>
    <t>Výrobek 5</t>
  </si>
  <si>
    <t>Cena</t>
  </si>
  <si>
    <t>Počet ks</t>
  </si>
  <si>
    <t>Obrat</t>
  </si>
  <si>
    <t>DAX</t>
  </si>
  <si>
    <t xml:space="preserve">Jak na Excel </t>
  </si>
  <si>
    <t>Obsah cvičení</t>
  </si>
  <si>
    <t>Pavel Lasák</t>
  </si>
  <si>
    <t>Lektor, expert na Microsoft Excel, držitel prestižního ocenění Microsoftu MVP v České republice</t>
  </si>
  <si>
    <t>Další informace ke cvičení:</t>
  </si>
  <si>
    <t>Copyright, Pavel Lasák 2018 rev 2019</t>
  </si>
  <si>
    <t>https://office.lasakovi.com</t>
  </si>
  <si>
    <t>Kontingenčka</t>
  </si>
  <si>
    <t>Row Labels</t>
  </si>
  <si>
    <t>Grand Total</t>
  </si>
  <si>
    <t>Sum of Obrat</t>
  </si>
  <si>
    <t>Lépe</t>
  </si>
  <si>
    <t>Horší</t>
  </si>
  <si>
    <t>Obrat celkem</t>
  </si>
  <si>
    <t>Column Labels</t>
  </si>
  <si>
    <t>Katogorie</t>
  </si>
  <si>
    <t>Auto</t>
  </si>
  <si>
    <t>Moto</t>
  </si>
  <si>
    <t>Ostatní</t>
  </si>
  <si>
    <t>Ada</t>
  </si>
  <si>
    <t>Beda</t>
  </si>
  <si>
    <t>Rok prodeje</t>
  </si>
  <si>
    <t>All</t>
  </si>
  <si>
    <t xml:space="preserve">Viz materiá ve složce MDX </t>
  </si>
  <si>
    <t>DAX - kontingenčky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</si>
</sst>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2"/>
      <color theme="1"/>
      <name val="Calibri"/>
      <family val="2"/>
      <charset val="238"/>
      <scheme val="minor"/>
    </font>
    <font>
      <sz val="12"/>
      <color theme="1"/>
      <name val="Calibri"/>
      <family val="2"/>
      <charset val="238"/>
      <scheme val="minor"/>
    </font>
    <font>
      <b/>
      <sz val="11"/>
      <color theme="1"/>
      <name val="Calibri"/>
      <family val="2"/>
      <charset val="238"/>
      <scheme val="minor"/>
    </font>
    <font>
      <b/>
      <sz val="12"/>
      <color theme="1"/>
      <name val="Calibri"/>
      <family val="2"/>
      <charset val="238"/>
      <scheme val="minor"/>
    </font>
    <font>
      <u/>
      <sz val="11"/>
      <color theme="10"/>
      <name val="Calibri"/>
      <family val="2"/>
      <charset val="238"/>
      <scheme val="minor"/>
    </font>
    <font>
      <sz val="11"/>
      <color theme="1"/>
      <name val="Calibri"/>
      <family val="2"/>
      <scheme val="minor"/>
    </font>
    <font>
      <b/>
      <sz val="48"/>
      <color theme="4" tint="-0.499984740745262"/>
      <name val="Arial CE"/>
      <charset val="238"/>
    </font>
    <font>
      <sz val="20"/>
      <name val="Calibri"/>
      <family val="2"/>
      <charset val="238"/>
      <scheme val="minor"/>
    </font>
    <font>
      <b/>
      <sz val="18"/>
      <color theme="1"/>
      <name val="Calibri"/>
      <family val="2"/>
      <charset val="238"/>
      <scheme val="minor"/>
    </font>
    <font>
      <b/>
      <sz val="30"/>
      <color theme="0"/>
      <name val="Calibri"/>
      <family val="2"/>
      <charset val="238"/>
      <scheme val="minor"/>
    </font>
    <font>
      <b/>
      <sz val="20"/>
      <name val="Arial CE"/>
      <charset val="238"/>
    </font>
    <font>
      <b/>
      <sz val="26"/>
      <color theme="0"/>
      <name val="Calibri"/>
      <family val="2"/>
      <charset val="238"/>
      <scheme val="minor"/>
    </font>
    <font>
      <sz val="14"/>
      <color theme="0"/>
      <name val="Calibri"/>
      <family val="2"/>
      <charset val="238"/>
      <scheme val="minor"/>
    </font>
    <font>
      <sz val="11"/>
      <name val="Arial CE"/>
      <charset val="238"/>
    </font>
    <font>
      <sz val="12"/>
      <color theme="0"/>
      <name val="Courier New"/>
      <family val="3"/>
      <charset val="238"/>
    </font>
    <font>
      <b/>
      <sz val="12"/>
      <name val="Arial CE"/>
      <charset val="238"/>
    </font>
    <font>
      <b/>
      <sz val="18"/>
      <name val="Calibri"/>
      <family val="2"/>
      <charset val="238"/>
      <scheme val="minor"/>
    </font>
    <font>
      <u/>
      <sz val="11"/>
      <color theme="10"/>
      <name val="Calibri"/>
      <family val="2"/>
      <scheme val="minor"/>
    </font>
    <font>
      <u/>
      <sz val="11"/>
      <color theme="10"/>
      <name val="Calibri"/>
      <family val="2"/>
      <charset val="238"/>
    </font>
    <font>
      <b/>
      <sz val="20"/>
      <color theme="0"/>
      <name val="Calibri"/>
      <family val="2"/>
      <charset val="238"/>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0070C0"/>
        <bgColor indexed="64"/>
      </patternFill>
    </fill>
    <fill>
      <patternFill patternType="solid">
        <fgColor theme="4" tint="-0.499984740745262"/>
        <bgColor indexed="64"/>
      </patternFill>
    </fill>
  </fills>
  <borders count="20">
    <border>
      <left/>
      <right/>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diagonal/>
    </border>
    <border>
      <left/>
      <right style="thick">
        <color rgb="FF002060"/>
      </right>
      <top/>
      <bottom/>
      <diagonal/>
    </border>
    <border>
      <left style="thick">
        <color rgb="FF002060"/>
      </left>
      <right/>
      <top/>
      <bottom style="thick">
        <color rgb="FF002060"/>
      </bottom>
      <diagonal/>
    </border>
    <border>
      <left/>
      <right/>
      <top/>
      <bottom style="thick">
        <color rgb="FF002060"/>
      </bottom>
      <diagonal/>
    </border>
    <border>
      <left/>
      <right style="thick">
        <color rgb="FF002060"/>
      </right>
      <top/>
      <bottom style="thick">
        <color rgb="FF002060"/>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5">
    <xf numFmtId="0" fontId="0" fillId="0" borderId="0"/>
    <xf numFmtId="0" fontId="5" fillId="0" borderId="0" applyNumberFormat="0" applyFill="0" applyBorder="0" applyAlignment="0" applyProtection="0"/>
    <xf numFmtId="0" fontId="6" fillId="0" borderId="0"/>
    <xf numFmtId="0" fontId="18" fillId="0" borderId="0" applyNumberFormat="0" applyFill="0" applyBorder="0" applyAlignment="0" applyProtection="0"/>
    <xf numFmtId="0" fontId="19" fillId="0" borderId="0" applyNumberFormat="0" applyFill="0" applyBorder="0" applyAlignment="0" applyProtection="0">
      <alignment vertical="top"/>
      <protection locked="0"/>
    </xf>
  </cellStyleXfs>
  <cellXfs count="78">
    <xf numFmtId="0" fontId="0" fillId="0" borderId="0" xfId="0"/>
    <xf numFmtId="0" fontId="6" fillId="0" borderId="0" xfId="2"/>
    <xf numFmtId="0" fontId="7" fillId="0" borderId="0" xfId="2" applyFont="1" applyAlignment="1">
      <alignment horizontal="center" vertical="center" wrapText="1"/>
    </xf>
    <xf numFmtId="0" fontId="8" fillId="3" borderId="0" xfId="2" applyFont="1" applyFill="1" applyAlignment="1">
      <alignment horizontal="center" vertical="center"/>
    </xf>
    <xf numFmtId="0" fontId="6" fillId="4" borderId="1" xfId="2" applyFill="1" applyBorder="1"/>
    <xf numFmtId="0" fontId="6" fillId="4" borderId="2" xfId="2" applyFill="1" applyBorder="1"/>
    <xf numFmtId="0" fontId="6" fillId="4" borderId="3" xfId="2" applyFill="1" applyBorder="1"/>
    <xf numFmtId="0" fontId="6" fillId="4" borderId="4" xfId="2" applyFill="1" applyBorder="1"/>
    <xf numFmtId="0" fontId="9" fillId="4" borderId="0" xfId="2" applyFont="1" applyFill="1"/>
    <xf numFmtId="0" fontId="6" fillId="4" borderId="0" xfId="2" applyFill="1"/>
    <xf numFmtId="0" fontId="3" fillId="4" borderId="0" xfId="2" applyFont="1" applyFill="1"/>
    <xf numFmtId="0" fontId="6" fillId="4" borderId="5" xfId="2" applyFill="1" applyBorder="1"/>
    <xf numFmtId="0" fontId="2" fillId="4" borderId="4" xfId="2" applyFont="1" applyFill="1" applyBorder="1"/>
    <xf numFmtId="0" fontId="2" fillId="4" borderId="0" xfId="2" applyFont="1" applyFill="1"/>
    <xf numFmtId="0" fontId="4" fillId="4" borderId="0" xfId="2" applyFont="1" applyFill="1"/>
    <xf numFmtId="0" fontId="2" fillId="4" borderId="5" xfId="2" applyFont="1" applyFill="1" applyBorder="1"/>
    <xf numFmtId="0" fontId="2" fillId="0" borderId="0" xfId="2" applyFont="1"/>
    <xf numFmtId="0" fontId="6" fillId="4" borderId="6" xfId="2" applyFill="1" applyBorder="1"/>
    <xf numFmtId="0" fontId="6" fillId="4" borderId="7" xfId="2" applyFill="1" applyBorder="1"/>
    <xf numFmtId="0" fontId="6" fillId="4" borderId="8" xfId="2" applyFill="1" applyBorder="1"/>
    <xf numFmtId="0" fontId="6" fillId="5" borderId="1" xfId="2" applyFill="1" applyBorder="1"/>
    <xf numFmtId="0" fontId="6" fillId="5" borderId="2" xfId="2" applyFill="1" applyBorder="1"/>
    <xf numFmtId="0" fontId="6" fillId="5" borderId="3" xfId="2" applyFill="1" applyBorder="1"/>
    <xf numFmtId="0" fontId="11" fillId="5" borderId="0" xfId="2" applyFont="1" applyFill="1" applyAlignment="1">
      <alignment horizontal="center" vertical="center"/>
    </xf>
    <xf numFmtId="0" fontId="11" fillId="5" borderId="5" xfId="2" applyFont="1" applyFill="1" applyBorder="1" applyAlignment="1">
      <alignment horizontal="center" vertical="center"/>
    </xf>
    <xf numFmtId="0" fontId="6" fillId="0" borderId="0" xfId="2" quotePrefix="1"/>
    <xf numFmtId="0" fontId="12" fillId="5" borderId="4" xfId="2" applyFont="1" applyFill="1" applyBorder="1" applyAlignment="1">
      <alignment horizontal="center" vertical="center"/>
    </xf>
    <xf numFmtId="0" fontId="12" fillId="5" borderId="0" xfId="2" applyFont="1" applyFill="1" applyAlignment="1">
      <alignment horizontal="center" vertical="center"/>
    </xf>
    <xf numFmtId="0" fontId="13" fillId="5" borderId="4" xfId="2" applyFont="1" applyFill="1" applyBorder="1" applyAlignment="1">
      <alignment horizontal="center" vertical="top" wrapText="1"/>
    </xf>
    <xf numFmtId="0" fontId="14" fillId="5" borderId="0" xfId="2" applyFont="1" applyFill="1" applyAlignment="1">
      <alignment horizontal="center" vertical="center"/>
    </xf>
    <xf numFmtId="0" fontId="14" fillId="5" borderId="5" xfId="2" applyFont="1" applyFill="1" applyBorder="1" applyAlignment="1">
      <alignment horizontal="center" vertical="center"/>
    </xf>
    <xf numFmtId="0" fontId="6" fillId="5" borderId="6" xfId="2" applyFill="1" applyBorder="1"/>
    <xf numFmtId="0" fontId="6" fillId="5" borderId="7" xfId="2" applyFill="1" applyBorder="1"/>
    <xf numFmtId="0" fontId="6" fillId="5" borderId="8" xfId="2" applyFill="1" applyBorder="1"/>
    <xf numFmtId="0" fontId="16" fillId="2" borderId="1" xfId="2" applyFont="1" applyFill="1" applyBorder="1"/>
    <xf numFmtId="0" fontId="6" fillId="2" borderId="2" xfId="2" applyFill="1" applyBorder="1"/>
    <xf numFmtId="0" fontId="6" fillId="2" borderId="3" xfId="2" applyFill="1" applyBorder="1"/>
    <xf numFmtId="0" fontId="16" fillId="2" borderId="4" xfId="2" applyFont="1" applyFill="1" applyBorder="1"/>
    <xf numFmtId="0" fontId="17" fillId="2" borderId="0" xfId="2" applyFont="1" applyFill="1"/>
    <xf numFmtId="0" fontId="6" fillId="2" borderId="0" xfId="2" applyFill="1"/>
    <xf numFmtId="0" fontId="6" fillId="2" borderId="5" xfId="2" applyFill="1" applyBorder="1"/>
    <xf numFmtId="0" fontId="6" fillId="0" borderId="0" xfId="2" applyAlignment="1">
      <alignment vertical="center"/>
    </xf>
    <xf numFmtId="0" fontId="16" fillId="2" borderId="4" xfId="2" applyFont="1" applyFill="1" applyBorder="1" applyAlignment="1">
      <alignment vertical="center"/>
    </xf>
    <xf numFmtId="0" fontId="6" fillId="2" borderId="0" xfId="2" applyFill="1" applyAlignment="1">
      <alignment vertical="center"/>
    </xf>
    <xf numFmtId="0" fontId="18" fillId="0" borderId="0" xfId="3"/>
    <xf numFmtId="0" fontId="6" fillId="2" borderId="5" xfId="2" applyFill="1" applyBorder="1" applyAlignment="1">
      <alignment vertical="center"/>
    </xf>
    <xf numFmtId="0" fontId="19" fillId="2" borderId="4" xfId="4" applyFill="1" applyBorder="1" applyAlignment="1" applyProtection="1">
      <alignment vertical="center"/>
    </xf>
    <xf numFmtId="0" fontId="19" fillId="2" borderId="6" xfId="4" applyFill="1" applyBorder="1" applyAlignment="1" applyProtection="1"/>
    <xf numFmtId="0" fontId="6" fillId="2" borderId="7" xfId="2" applyFill="1" applyBorder="1"/>
    <xf numFmtId="0" fontId="19" fillId="2" borderId="7" xfId="4" applyFill="1" applyBorder="1" applyAlignment="1" applyProtection="1"/>
    <xf numFmtId="0" fontId="6" fillId="2" borderId="8" xfId="2" applyFill="1" applyBorder="1"/>
    <xf numFmtId="0" fontId="6" fillId="0" borderId="9" xfId="2" applyBorder="1"/>
    <xf numFmtId="0" fontId="19" fillId="0" borderId="0" xfId="4" applyAlignment="1" applyProtection="1"/>
    <xf numFmtId="0" fontId="5" fillId="0" borderId="0" xfId="1"/>
    <xf numFmtId="0" fontId="0" fillId="0" borderId="11" xfId="0" applyBorder="1"/>
    <xf numFmtId="0" fontId="1" fillId="4" borderId="0" xfId="2" applyFont="1" applyFill="1"/>
    <xf numFmtId="0" fontId="0" fillId="0" borderId="12" xfId="0" applyBorder="1"/>
    <xf numFmtId="0" fontId="0" fillId="0" borderId="13" xfId="0" applyBorder="1"/>
    <xf numFmtId="0" fontId="0" fillId="0" borderId="17" xfId="0" applyBorder="1"/>
    <xf numFmtId="0" fontId="0" fillId="0" borderId="18" xfId="0" applyBorder="1"/>
    <xf numFmtId="0" fontId="0" fillId="0" borderId="19" xfId="0" applyBorder="1"/>
    <xf numFmtId="0" fontId="3" fillId="0" borderId="14" xfId="0" applyFont="1" applyFill="1" applyBorder="1"/>
    <xf numFmtId="0" fontId="3" fillId="0" borderId="15" xfId="0" applyFont="1" applyFill="1" applyBorder="1"/>
    <xf numFmtId="0" fontId="3" fillId="0" borderId="16" xfId="0" applyFont="1" applyFill="1" applyBorder="1"/>
    <xf numFmtId="0" fontId="0" fillId="0" borderId="0" xfId="0" pivotButton="1"/>
    <xf numFmtId="0" fontId="0" fillId="0" borderId="0" xfId="0" applyAlignment="1">
      <alignment horizontal="left"/>
    </xf>
    <xf numFmtId="0" fontId="0" fillId="0" borderId="0" xfId="0" applyNumberFormat="1"/>
    <xf numFmtId="0" fontId="7" fillId="0" borderId="0" xfId="2" applyFont="1" applyAlignment="1">
      <alignment horizontal="center" vertical="center" wrapText="1"/>
    </xf>
    <xf numFmtId="0" fontId="10" fillId="5" borderId="4" xfId="2" applyFont="1" applyFill="1" applyBorder="1" applyAlignment="1">
      <alignment horizontal="center" vertical="center"/>
    </xf>
    <xf numFmtId="0" fontId="10" fillId="5" borderId="0" xfId="2" applyFont="1" applyFill="1" applyAlignment="1">
      <alignment horizontal="center" vertical="center"/>
    </xf>
    <xf numFmtId="0" fontId="13" fillId="5" borderId="0" xfId="2" applyFont="1" applyFill="1" applyAlignment="1">
      <alignment horizontal="center" vertical="top" wrapText="1"/>
    </xf>
    <xf numFmtId="0" fontId="15" fillId="5" borderId="0" xfId="2" applyFont="1" applyFill="1" applyAlignment="1">
      <alignment horizontal="center" vertical="center"/>
    </xf>
    <xf numFmtId="0" fontId="15" fillId="5" borderId="5" xfId="2" applyFont="1" applyFill="1" applyBorder="1" applyAlignment="1">
      <alignment horizontal="center" vertical="center"/>
    </xf>
    <xf numFmtId="0" fontId="6" fillId="0" borderId="10" xfId="2" applyBorder="1" applyAlignment="1">
      <alignment horizontal="center"/>
    </xf>
    <xf numFmtId="0" fontId="20" fillId="6" borderId="0" xfId="0" applyFont="1" applyFill="1" applyAlignment="1">
      <alignment horizontal="center"/>
    </xf>
    <xf numFmtId="0" fontId="5" fillId="0" borderId="0" xfId="1" applyAlignment="1">
      <alignment horizontal="center"/>
    </xf>
    <xf numFmtId="0" fontId="0" fillId="0" borderId="0" xfId="0" applyAlignment="1">
      <alignment horizontal="left" indent="1"/>
    </xf>
    <xf numFmtId="0" fontId="3" fillId="0" borderId="0" xfId="0" applyFont="1"/>
  </cellXfs>
  <cellStyles count="5">
    <cellStyle name="Hyperlink" xfId="1" builtinId="8"/>
    <cellStyle name="Hypertextový odkaz 2" xfId="3" xr:uid="{9BE90ED9-6D76-43B6-9466-5AF02C168DC7}"/>
    <cellStyle name="Hypertextový odkaz 2 2" xfId="4" xr:uid="{EB2778F2-AC77-4B08-B783-D7EA3F0CE6FC}"/>
    <cellStyle name="Normal" xfId="0" builtinId="0"/>
    <cellStyle name="Normální 2" xfId="2" xr:uid="{B64F4E0B-8E07-48FB-B6DE-C3DD0E3203E1}"/>
  </cellStyles>
  <dxfs count="11">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auto="1"/>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D8" s="9"/>
        <tr r="D11" s="9"/>
        <tr r="D14" s="9"/>
        <tr r="E12" s="9"/>
        <tr r="D12" s="9"/>
        <tr r="F11" s="9"/>
        <tr r="F8" s="9"/>
        <tr r="E14" s="9"/>
        <tr r="F14" s="9"/>
        <tr r="D15" s="9"/>
        <tr r="F12" s="9"/>
        <tr r="E11" s="9"/>
        <tr r="D9" s="9"/>
        <tr r="E9" s="9"/>
        <tr r="F9" s="9"/>
        <tr r="E8" s="9"/>
        <tr r="F15" s="9"/>
        <tr r="E15" s="9"/>
        <tr r="D6" s="9"/>
        <tr r="C12" s="9"/>
        <tr r="C9" s="9"/>
        <tr r="F6" s="9"/>
        <tr r="C10" s="9"/>
        <tr r="C14" s="9"/>
        <tr r="C8" s="9"/>
        <tr r="E6" s="9"/>
        <tr r="C13" s="9"/>
        <tr r="C5" s="9"/>
        <tr r="C7" s="9"/>
        <tr r="C11" s="9"/>
        <tr r="C15" s="9"/>
      </tp>
    </main>
  </volType>
</volTypes>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microsoft.com/office/2007/relationships/slicerCache" Target="slicerCaches/slicerCache1.xml"/><Relationship Id="rId18" Type="http://schemas.openxmlformats.org/officeDocument/2006/relationships/theme" Target="theme/theme1.xml"/><Relationship Id="rId26" Type="http://schemas.openxmlformats.org/officeDocument/2006/relationships/customXml" Target="../customXml/item2.xml"/><Relationship Id="rId39"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sharedStrings" Target="sharedStrings.xml"/><Relationship Id="rId34" Type="http://schemas.openxmlformats.org/officeDocument/2006/relationships/customXml" Target="../customXml/item10.xml"/><Relationship Id="rId42" Type="http://schemas.openxmlformats.org/officeDocument/2006/relationships/volatileDependencies" Target="volatileDependencies.xml"/><Relationship Id="rId7" Type="http://schemas.openxmlformats.org/officeDocument/2006/relationships/pivotCacheDefinition" Target="pivotCache/pivotCacheDefinition1.xml"/><Relationship Id="rId12" Type="http://schemas.openxmlformats.org/officeDocument/2006/relationships/pivotCacheDefinition" Target="pivotCache/pivotCacheDefinition6.xml"/><Relationship Id="rId17" Type="http://schemas.microsoft.com/office/2007/relationships/slicerCache" Target="slicerCaches/slicerCache5.xml"/><Relationship Id="rId25" Type="http://schemas.openxmlformats.org/officeDocument/2006/relationships/customXml" Target="../customXml/item1.xml"/><Relationship Id="rId33" Type="http://schemas.openxmlformats.org/officeDocument/2006/relationships/customXml" Target="../customXml/item9.xml"/><Relationship Id="rId38" Type="http://schemas.openxmlformats.org/officeDocument/2006/relationships/customXml" Target="../customXml/item14.xml"/><Relationship Id="rId2" Type="http://schemas.openxmlformats.org/officeDocument/2006/relationships/worksheet" Target="worksheets/sheet2.xml"/><Relationship Id="rId16" Type="http://schemas.microsoft.com/office/2007/relationships/slicerCache" Target="slicerCaches/slicerCache4.xml"/><Relationship Id="rId20" Type="http://schemas.openxmlformats.org/officeDocument/2006/relationships/styles" Target="styles.xml"/><Relationship Id="rId29" Type="http://schemas.openxmlformats.org/officeDocument/2006/relationships/customXml" Target="../customXml/item5.xml"/><Relationship Id="rId41"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5.xml"/><Relationship Id="rId24" Type="http://schemas.openxmlformats.org/officeDocument/2006/relationships/calcChain" Target="calcChain.xml"/><Relationship Id="rId32" Type="http://schemas.openxmlformats.org/officeDocument/2006/relationships/customXml" Target="../customXml/item8.xml"/><Relationship Id="rId37" Type="http://schemas.openxmlformats.org/officeDocument/2006/relationships/customXml" Target="../customXml/item13.xml"/><Relationship Id="rId40" Type="http://schemas.openxmlformats.org/officeDocument/2006/relationships/customXml" Target="../customXml/item16.xml"/><Relationship Id="rId5" Type="http://schemas.openxmlformats.org/officeDocument/2006/relationships/worksheet" Target="worksheets/sheet5.xml"/><Relationship Id="rId15" Type="http://schemas.microsoft.com/office/2007/relationships/slicerCache" Target="slicerCaches/slicerCache3.xml"/><Relationship Id="rId23" Type="http://schemas.openxmlformats.org/officeDocument/2006/relationships/powerPivotData" Target="model/item.data"/><Relationship Id="rId28" Type="http://schemas.openxmlformats.org/officeDocument/2006/relationships/customXml" Target="../customXml/item4.xml"/><Relationship Id="rId36" Type="http://schemas.openxmlformats.org/officeDocument/2006/relationships/customXml" Target="../customXml/item12.xml"/><Relationship Id="rId10" Type="http://schemas.openxmlformats.org/officeDocument/2006/relationships/pivotCacheDefinition" Target="pivotCache/pivotCacheDefinition4.xml"/><Relationship Id="rId19" Type="http://schemas.openxmlformats.org/officeDocument/2006/relationships/connections" Target="connections.xml"/><Relationship Id="rId31" Type="http://schemas.openxmlformats.org/officeDocument/2006/relationships/customXml" Target="../customXml/item7.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microsoft.com/office/2007/relationships/slicerCache" Target="slicerCaches/slicerCache2.xml"/><Relationship Id="rId22" Type="http://schemas.openxmlformats.org/officeDocument/2006/relationships/sheetMetadata" Target="metadata.xml"/><Relationship Id="rId27" Type="http://schemas.openxmlformats.org/officeDocument/2006/relationships/customXml" Target="../customXml/item3.xml"/><Relationship Id="rId30" Type="http://schemas.openxmlformats.org/officeDocument/2006/relationships/customXml" Target="../customXml/item6.xml"/><Relationship Id="rId35" Type="http://schemas.openxmlformats.org/officeDocument/2006/relationships/customXml" Target="../customXml/item1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mvp.microsoft.com/en-us/PublicProfile/5002722"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352425</xdr:colOff>
      <xdr:row>9</xdr:row>
      <xdr:rowOff>76200</xdr:rowOff>
    </xdr:from>
    <xdr:to>
      <xdr:col>7</xdr:col>
      <xdr:colOff>352425</xdr:colOff>
      <xdr:row>12</xdr:row>
      <xdr:rowOff>95151</xdr:rowOff>
    </xdr:to>
    <xdr:pic>
      <xdr:nvPicPr>
        <xdr:cNvPr id="2" name="Obrázek 1">
          <a:hlinkClick xmlns:r="http://schemas.openxmlformats.org/officeDocument/2006/relationships" r:id="rId1"/>
          <a:extLst>
            <a:ext uri="{FF2B5EF4-FFF2-40B4-BE49-F238E27FC236}">
              <a16:creationId xmlns:a16="http://schemas.microsoft.com/office/drawing/2014/main" id="{497AAE15-DD77-473A-8B42-7016707708C5}"/>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3" name="Obrázek 2">
          <a:extLst>
            <a:ext uri="{FF2B5EF4-FFF2-40B4-BE49-F238E27FC236}">
              <a16:creationId xmlns:a16="http://schemas.microsoft.com/office/drawing/2014/main" id="{8EC02FD8-B233-4117-A54A-5E03BA46DEF0}"/>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4" name="Obrázek 3">
          <a:hlinkClick xmlns:r="http://schemas.openxmlformats.org/officeDocument/2006/relationships" r:id="rId1"/>
          <a:extLst>
            <a:ext uri="{FF2B5EF4-FFF2-40B4-BE49-F238E27FC236}">
              <a16:creationId xmlns:a16="http://schemas.microsoft.com/office/drawing/2014/main" id="{F2F5619B-34A5-4599-B3A0-B18A27CFE543}"/>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352425</xdr:colOff>
      <xdr:row>9</xdr:row>
      <xdr:rowOff>76200</xdr:rowOff>
    </xdr:from>
    <xdr:to>
      <xdr:col>7</xdr:col>
      <xdr:colOff>352425</xdr:colOff>
      <xdr:row>12</xdr:row>
      <xdr:rowOff>95151</xdr:rowOff>
    </xdr:to>
    <xdr:pic>
      <xdr:nvPicPr>
        <xdr:cNvPr id="5" name="Obrázek 4">
          <a:hlinkClick xmlns:r="http://schemas.openxmlformats.org/officeDocument/2006/relationships" r:id="rId1"/>
          <a:extLst>
            <a:ext uri="{FF2B5EF4-FFF2-40B4-BE49-F238E27FC236}">
              <a16:creationId xmlns:a16="http://schemas.microsoft.com/office/drawing/2014/main" id="{59A2F879-45D6-4793-93A6-0B92D9FCBBE6}"/>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6" name="Obrázek 5">
          <a:extLst>
            <a:ext uri="{FF2B5EF4-FFF2-40B4-BE49-F238E27FC236}">
              <a16:creationId xmlns:a16="http://schemas.microsoft.com/office/drawing/2014/main" id="{D2BB5AF1-1653-4924-A096-9CA807A16389}"/>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7" name="Obrázek 6">
          <a:hlinkClick xmlns:r="http://schemas.openxmlformats.org/officeDocument/2006/relationships" r:id="rId1"/>
          <a:extLst>
            <a:ext uri="{FF2B5EF4-FFF2-40B4-BE49-F238E27FC236}">
              <a16:creationId xmlns:a16="http://schemas.microsoft.com/office/drawing/2014/main" id="{34F7A243-C9EA-4701-832E-8013DF83643A}"/>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314325</xdr:colOff>
      <xdr:row>9</xdr:row>
      <xdr:rowOff>161925</xdr:rowOff>
    </xdr:from>
    <xdr:to>
      <xdr:col>7</xdr:col>
      <xdr:colOff>314325</xdr:colOff>
      <xdr:row>13</xdr:row>
      <xdr:rowOff>2845</xdr:rowOff>
    </xdr:to>
    <xdr:pic>
      <xdr:nvPicPr>
        <xdr:cNvPr id="8" name="Obrázek 7">
          <a:hlinkClick xmlns:r="http://schemas.openxmlformats.org/officeDocument/2006/relationships" r:id="rId1"/>
          <a:extLst>
            <a:ext uri="{FF2B5EF4-FFF2-40B4-BE49-F238E27FC236}">
              <a16:creationId xmlns:a16="http://schemas.microsoft.com/office/drawing/2014/main" id="{18165C78-0F55-449B-ACFD-9B1490C66B49}"/>
            </a:ext>
          </a:extLst>
        </xdr:cNvPr>
        <xdr:cNvPicPr>
          <a:picLocks noChangeAspect="1"/>
        </xdr:cNvPicPr>
      </xdr:nvPicPr>
      <xdr:blipFill>
        <a:blip xmlns:r="http://schemas.openxmlformats.org/officeDocument/2006/relationships" r:embed="rId2"/>
        <a:stretch>
          <a:fillRect/>
        </a:stretch>
      </xdr:blipFill>
      <xdr:spPr>
        <a:xfrm>
          <a:off x="5105400" y="2590800"/>
          <a:ext cx="0" cy="783895"/>
        </a:xfrm>
        <a:prstGeom prst="rect">
          <a:avLst/>
        </a:prstGeom>
      </xdr:spPr>
    </xdr:pic>
    <xdr:clientData/>
  </xdr:twoCellAnchor>
  <xdr:twoCellAnchor editAs="oneCell">
    <xdr:from>
      <xdr:col>7</xdr:col>
      <xdr:colOff>238125</xdr:colOff>
      <xdr:row>9</xdr:row>
      <xdr:rowOff>133350</xdr:rowOff>
    </xdr:from>
    <xdr:to>
      <xdr:col>7</xdr:col>
      <xdr:colOff>238125</xdr:colOff>
      <xdr:row>12</xdr:row>
      <xdr:rowOff>151435</xdr:rowOff>
    </xdr:to>
    <xdr:pic>
      <xdr:nvPicPr>
        <xdr:cNvPr id="9" name="Obrázek 8">
          <a:hlinkClick xmlns:r="http://schemas.openxmlformats.org/officeDocument/2006/relationships" r:id="rId1"/>
          <a:extLst>
            <a:ext uri="{FF2B5EF4-FFF2-40B4-BE49-F238E27FC236}">
              <a16:creationId xmlns:a16="http://schemas.microsoft.com/office/drawing/2014/main" id="{D2377BF2-96A9-4D32-BDAE-94D91DBB971E}"/>
            </a:ext>
          </a:extLst>
        </xdr:cNvPr>
        <xdr:cNvPicPr>
          <a:picLocks noChangeAspect="1"/>
        </xdr:cNvPicPr>
      </xdr:nvPicPr>
      <xdr:blipFill>
        <a:blip xmlns:r="http://schemas.openxmlformats.org/officeDocument/2006/relationships" r:embed="rId2"/>
        <a:stretch>
          <a:fillRect/>
        </a:stretch>
      </xdr:blipFill>
      <xdr:spPr>
        <a:xfrm>
          <a:off x="5029200" y="2562225"/>
          <a:ext cx="0" cy="789610"/>
        </a:xfrm>
        <a:prstGeom prst="rect">
          <a:avLst/>
        </a:prstGeom>
      </xdr:spPr>
    </xdr:pic>
    <xdr:clientData/>
  </xdr:twoCellAnchor>
  <xdr:twoCellAnchor editAs="oneCell">
    <xdr:from>
      <xdr:col>7</xdr:col>
      <xdr:colOff>323850</xdr:colOff>
      <xdr:row>9</xdr:row>
      <xdr:rowOff>95250</xdr:rowOff>
    </xdr:from>
    <xdr:to>
      <xdr:col>7</xdr:col>
      <xdr:colOff>323850</xdr:colOff>
      <xdr:row>12</xdr:row>
      <xdr:rowOff>113335</xdr:rowOff>
    </xdr:to>
    <xdr:pic>
      <xdr:nvPicPr>
        <xdr:cNvPr id="10" name="Obrázek 9">
          <a:hlinkClick xmlns:r="http://schemas.openxmlformats.org/officeDocument/2006/relationships" r:id="rId1"/>
          <a:extLst>
            <a:ext uri="{FF2B5EF4-FFF2-40B4-BE49-F238E27FC236}">
              <a16:creationId xmlns:a16="http://schemas.microsoft.com/office/drawing/2014/main" id="{8BE064F2-778D-4B71-8FC8-DA079035187E}"/>
            </a:ext>
          </a:extLst>
        </xdr:cNvPr>
        <xdr:cNvPicPr>
          <a:picLocks noChangeAspect="1"/>
        </xdr:cNvPicPr>
      </xdr:nvPicPr>
      <xdr:blipFill>
        <a:blip xmlns:r="http://schemas.openxmlformats.org/officeDocument/2006/relationships" r:embed="rId2"/>
        <a:stretch>
          <a:fillRect/>
        </a:stretch>
      </xdr:blipFill>
      <xdr:spPr>
        <a:xfrm>
          <a:off x="5114925" y="2524125"/>
          <a:ext cx="0" cy="789610"/>
        </a:xfrm>
        <a:prstGeom prst="rect">
          <a:avLst/>
        </a:prstGeom>
      </xdr:spPr>
    </xdr:pic>
    <xdr:clientData/>
  </xdr:twoCellAnchor>
  <xdr:twoCellAnchor editAs="oneCell">
    <xdr:from>
      <xdr:col>7</xdr:col>
      <xdr:colOff>266700</xdr:colOff>
      <xdr:row>9</xdr:row>
      <xdr:rowOff>123825</xdr:rowOff>
    </xdr:from>
    <xdr:to>
      <xdr:col>7</xdr:col>
      <xdr:colOff>266700</xdr:colOff>
      <xdr:row>12</xdr:row>
      <xdr:rowOff>141910</xdr:rowOff>
    </xdr:to>
    <xdr:pic>
      <xdr:nvPicPr>
        <xdr:cNvPr id="11" name="Obrázek 10">
          <a:hlinkClick xmlns:r="http://schemas.openxmlformats.org/officeDocument/2006/relationships" r:id="rId1"/>
          <a:extLst>
            <a:ext uri="{FF2B5EF4-FFF2-40B4-BE49-F238E27FC236}">
              <a16:creationId xmlns:a16="http://schemas.microsoft.com/office/drawing/2014/main" id="{839DF1A7-A1FC-4EFA-918A-FE29353E92F6}"/>
            </a:ext>
          </a:extLst>
        </xdr:cNvPr>
        <xdr:cNvPicPr>
          <a:picLocks noChangeAspect="1"/>
        </xdr:cNvPicPr>
      </xdr:nvPicPr>
      <xdr:blipFill>
        <a:blip xmlns:r="http://schemas.openxmlformats.org/officeDocument/2006/relationships" r:embed="rId2"/>
        <a:stretch>
          <a:fillRect/>
        </a:stretch>
      </xdr:blipFill>
      <xdr:spPr>
        <a:xfrm>
          <a:off x="5057775" y="2552700"/>
          <a:ext cx="0" cy="789610"/>
        </a:xfrm>
        <a:prstGeom prst="rect">
          <a:avLst/>
        </a:prstGeom>
      </xdr:spPr>
    </xdr:pic>
    <xdr:clientData/>
  </xdr:twoCellAnchor>
  <xdr:twoCellAnchor editAs="oneCell">
    <xdr:from>
      <xdr:col>7</xdr:col>
      <xdr:colOff>104775</xdr:colOff>
      <xdr:row>9</xdr:row>
      <xdr:rowOff>123825</xdr:rowOff>
    </xdr:from>
    <xdr:to>
      <xdr:col>7</xdr:col>
      <xdr:colOff>104775</xdr:colOff>
      <xdr:row>12</xdr:row>
      <xdr:rowOff>141910</xdr:rowOff>
    </xdr:to>
    <xdr:pic>
      <xdr:nvPicPr>
        <xdr:cNvPr id="12" name="Obrázek 11">
          <a:hlinkClick xmlns:r="http://schemas.openxmlformats.org/officeDocument/2006/relationships" r:id="rId1"/>
          <a:extLst>
            <a:ext uri="{FF2B5EF4-FFF2-40B4-BE49-F238E27FC236}">
              <a16:creationId xmlns:a16="http://schemas.microsoft.com/office/drawing/2014/main" id="{4388A7C7-F7A6-4787-B42B-4067E2C7B6CE}"/>
            </a:ext>
          </a:extLst>
        </xdr:cNvPr>
        <xdr:cNvPicPr>
          <a:picLocks noChangeAspect="1"/>
        </xdr:cNvPicPr>
      </xdr:nvPicPr>
      <xdr:blipFill>
        <a:blip xmlns:r="http://schemas.openxmlformats.org/officeDocument/2006/relationships" r:embed="rId2"/>
        <a:stretch>
          <a:fillRect/>
        </a:stretch>
      </xdr:blipFill>
      <xdr:spPr>
        <a:xfrm>
          <a:off x="4895850" y="2552700"/>
          <a:ext cx="0" cy="789610"/>
        </a:xfrm>
        <a:prstGeom prst="rect">
          <a:avLst/>
        </a:prstGeom>
      </xdr:spPr>
    </xdr:pic>
    <xdr:clientData/>
  </xdr:twoCellAnchor>
  <xdr:twoCellAnchor editAs="oneCell">
    <xdr:from>
      <xdr:col>7</xdr:col>
      <xdr:colOff>314325</xdr:colOff>
      <xdr:row>9</xdr:row>
      <xdr:rowOff>47625</xdr:rowOff>
    </xdr:from>
    <xdr:to>
      <xdr:col>7</xdr:col>
      <xdr:colOff>314325</xdr:colOff>
      <xdr:row>12</xdr:row>
      <xdr:rowOff>65710</xdr:rowOff>
    </xdr:to>
    <xdr:pic>
      <xdr:nvPicPr>
        <xdr:cNvPr id="13" name="Obrázek 12">
          <a:hlinkClick xmlns:r="http://schemas.openxmlformats.org/officeDocument/2006/relationships" r:id="rId1"/>
          <a:extLst>
            <a:ext uri="{FF2B5EF4-FFF2-40B4-BE49-F238E27FC236}">
              <a16:creationId xmlns:a16="http://schemas.microsoft.com/office/drawing/2014/main" id="{E2DF9A17-63FD-4DC9-BE8E-FB4BC83AE8D7}"/>
            </a:ext>
          </a:extLst>
        </xdr:cNvPr>
        <xdr:cNvPicPr>
          <a:picLocks noChangeAspect="1"/>
        </xdr:cNvPicPr>
      </xdr:nvPicPr>
      <xdr:blipFill>
        <a:blip xmlns:r="http://schemas.openxmlformats.org/officeDocument/2006/relationships" r:embed="rId2"/>
        <a:stretch>
          <a:fillRect/>
        </a:stretch>
      </xdr:blipFill>
      <xdr:spPr>
        <a:xfrm>
          <a:off x="5105400" y="2476500"/>
          <a:ext cx="0" cy="789610"/>
        </a:xfrm>
        <a:prstGeom prst="rect">
          <a:avLst/>
        </a:prstGeom>
      </xdr:spPr>
    </xdr:pic>
    <xdr:clientData/>
  </xdr:twoCellAnchor>
  <xdr:twoCellAnchor editAs="oneCell">
    <xdr:from>
      <xdr:col>7</xdr:col>
      <xdr:colOff>333375</xdr:colOff>
      <xdr:row>9</xdr:row>
      <xdr:rowOff>114300</xdr:rowOff>
    </xdr:from>
    <xdr:to>
      <xdr:col>7</xdr:col>
      <xdr:colOff>333375</xdr:colOff>
      <xdr:row>12</xdr:row>
      <xdr:rowOff>132385</xdr:rowOff>
    </xdr:to>
    <xdr:pic>
      <xdr:nvPicPr>
        <xdr:cNvPr id="14" name="Obrázek 13">
          <a:hlinkClick xmlns:r="http://schemas.openxmlformats.org/officeDocument/2006/relationships" r:id="rId1"/>
          <a:extLst>
            <a:ext uri="{FF2B5EF4-FFF2-40B4-BE49-F238E27FC236}">
              <a16:creationId xmlns:a16="http://schemas.microsoft.com/office/drawing/2014/main" id="{D58AA7ED-0B6B-4AE1-9C5C-E32BB0820413}"/>
            </a:ext>
          </a:extLst>
        </xdr:cNvPr>
        <xdr:cNvPicPr>
          <a:picLocks noChangeAspect="1"/>
        </xdr:cNvPicPr>
      </xdr:nvPicPr>
      <xdr:blipFill>
        <a:blip xmlns:r="http://schemas.openxmlformats.org/officeDocument/2006/relationships" r:embed="rId2"/>
        <a:stretch>
          <a:fillRect/>
        </a:stretch>
      </xdr:blipFill>
      <xdr:spPr>
        <a:xfrm>
          <a:off x="5124450" y="2543175"/>
          <a:ext cx="0" cy="789610"/>
        </a:xfrm>
        <a:prstGeom prst="rect">
          <a:avLst/>
        </a:prstGeom>
      </xdr:spPr>
    </xdr:pic>
    <xdr:clientData/>
  </xdr:twoCellAnchor>
  <xdr:twoCellAnchor editAs="oneCell">
    <xdr:from>
      <xdr:col>7</xdr:col>
      <xdr:colOff>361950</xdr:colOff>
      <xdr:row>9</xdr:row>
      <xdr:rowOff>95250</xdr:rowOff>
    </xdr:from>
    <xdr:to>
      <xdr:col>7</xdr:col>
      <xdr:colOff>361950</xdr:colOff>
      <xdr:row>12</xdr:row>
      <xdr:rowOff>113335</xdr:rowOff>
    </xdr:to>
    <xdr:pic>
      <xdr:nvPicPr>
        <xdr:cNvPr id="15" name="Obrázek 14">
          <a:hlinkClick xmlns:r="http://schemas.openxmlformats.org/officeDocument/2006/relationships" r:id="rId1"/>
          <a:extLst>
            <a:ext uri="{FF2B5EF4-FFF2-40B4-BE49-F238E27FC236}">
              <a16:creationId xmlns:a16="http://schemas.microsoft.com/office/drawing/2014/main" id="{B68F7D02-6649-40BF-A993-06911360B689}"/>
            </a:ext>
          </a:extLst>
        </xdr:cNvPr>
        <xdr:cNvPicPr>
          <a:picLocks noChangeAspect="1"/>
        </xdr:cNvPicPr>
      </xdr:nvPicPr>
      <xdr:blipFill>
        <a:blip xmlns:r="http://schemas.openxmlformats.org/officeDocument/2006/relationships" r:embed="rId2"/>
        <a:stretch>
          <a:fillRect/>
        </a:stretch>
      </xdr:blipFill>
      <xdr:spPr>
        <a:xfrm>
          <a:off x="5153025" y="2524125"/>
          <a:ext cx="0" cy="789610"/>
        </a:xfrm>
        <a:prstGeom prst="rect">
          <a:avLst/>
        </a:prstGeom>
      </xdr:spPr>
    </xdr:pic>
    <xdr:clientData/>
  </xdr:twoCellAnchor>
  <xdr:twoCellAnchor editAs="oneCell">
    <xdr:from>
      <xdr:col>7</xdr:col>
      <xdr:colOff>219075</xdr:colOff>
      <xdr:row>9</xdr:row>
      <xdr:rowOff>133350</xdr:rowOff>
    </xdr:from>
    <xdr:to>
      <xdr:col>7</xdr:col>
      <xdr:colOff>219075</xdr:colOff>
      <xdr:row>12</xdr:row>
      <xdr:rowOff>151435</xdr:rowOff>
    </xdr:to>
    <xdr:pic>
      <xdr:nvPicPr>
        <xdr:cNvPr id="16" name="Obrázek 15">
          <a:hlinkClick xmlns:r="http://schemas.openxmlformats.org/officeDocument/2006/relationships" r:id="rId1"/>
          <a:extLst>
            <a:ext uri="{FF2B5EF4-FFF2-40B4-BE49-F238E27FC236}">
              <a16:creationId xmlns:a16="http://schemas.microsoft.com/office/drawing/2014/main" id="{9BE32E1F-1F20-4E57-83D9-64B11431F3F6}"/>
            </a:ext>
          </a:extLst>
        </xdr:cNvPr>
        <xdr:cNvPicPr>
          <a:picLocks noChangeAspect="1"/>
        </xdr:cNvPicPr>
      </xdr:nvPicPr>
      <xdr:blipFill>
        <a:blip xmlns:r="http://schemas.openxmlformats.org/officeDocument/2006/relationships" r:embed="rId2"/>
        <a:stretch>
          <a:fillRect/>
        </a:stretch>
      </xdr:blipFill>
      <xdr:spPr>
        <a:xfrm>
          <a:off x="5010150" y="2562225"/>
          <a:ext cx="0" cy="789610"/>
        </a:xfrm>
        <a:prstGeom prst="rect">
          <a:avLst/>
        </a:prstGeom>
      </xdr:spPr>
    </xdr:pic>
    <xdr:clientData/>
  </xdr:twoCellAnchor>
  <xdr:twoCellAnchor editAs="oneCell">
    <xdr:from>
      <xdr:col>7</xdr:col>
      <xdr:colOff>247650</xdr:colOff>
      <xdr:row>10</xdr:row>
      <xdr:rowOff>9525</xdr:rowOff>
    </xdr:from>
    <xdr:to>
      <xdr:col>7</xdr:col>
      <xdr:colOff>247650</xdr:colOff>
      <xdr:row>13</xdr:row>
      <xdr:rowOff>56185</xdr:rowOff>
    </xdr:to>
    <xdr:pic>
      <xdr:nvPicPr>
        <xdr:cNvPr id="17" name="Obrázek 16">
          <a:hlinkClick xmlns:r="http://schemas.openxmlformats.org/officeDocument/2006/relationships" r:id="rId1"/>
          <a:extLst>
            <a:ext uri="{FF2B5EF4-FFF2-40B4-BE49-F238E27FC236}">
              <a16:creationId xmlns:a16="http://schemas.microsoft.com/office/drawing/2014/main" id="{FF6248B4-C39E-4746-A0F5-81108F198B87}"/>
            </a:ext>
          </a:extLst>
        </xdr:cNvPr>
        <xdr:cNvPicPr>
          <a:picLocks noChangeAspect="1"/>
        </xdr:cNvPicPr>
      </xdr:nvPicPr>
      <xdr:blipFill>
        <a:blip xmlns:r="http://schemas.openxmlformats.org/officeDocument/2006/relationships" r:embed="rId2"/>
        <a:stretch>
          <a:fillRect/>
        </a:stretch>
      </xdr:blipFill>
      <xdr:spPr>
        <a:xfrm>
          <a:off x="5038725" y="2638425"/>
          <a:ext cx="0" cy="789610"/>
        </a:xfrm>
        <a:prstGeom prst="rect">
          <a:avLst/>
        </a:prstGeom>
      </xdr:spPr>
    </xdr:pic>
    <xdr:clientData/>
  </xdr:twoCellAnchor>
  <xdr:twoCellAnchor editAs="oneCell">
    <xdr:from>
      <xdr:col>7</xdr:col>
      <xdr:colOff>276225</xdr:colOff>
      <xdr:row>9</xdr:row>
      <xdr:rowOff>114300</xdr:rowOff>
    </xdr:from>
    <xdr:to>
      <xdr:col>7</xdr:col>
      <xdr:colOff>276225</xdr:colOff>
      <xdr:row>12</xdr:row>
      <xdr:rowOff>132385</xdr:rowOff>
    </xdr:to>
    <xdr:pic>
      <xdr:nvPicPr>
        <xdr:cNvPr id="18" name="Obrázek 17">
          <a:hlinkClick xmlns:r="http://schemas.openxmlformats.org/officeDocument/2006/relationships" r:id="rId1"/>
          <a:extLst>
            <a:ext uri="{FF2B5EF4-FFF2-40B4-BE49-F238E27FC236}">
              <a16:creationId xmlns:a16="http://schemas.microsoft.com/office/drawing/2014/main" id="{69FC2EA7-CD80-4091-BD96-60D5632D7773}"/>
            </a:ext>
          </a:extLst>
        </xdr:cNvPr>
        <xdr:cNvPicPr>
          <a:picLocks noChangeAspect="1"/>
        </xdr:cNvPicPr>
      </xdr:nvPicPr>
      <xdr:blipFill>
        <a:blip xmlns:r="http://schemas.openxmlformats.org/officeDocument/2006/relationships" r:embed="rId2"/>
        <a:stretch>
          <a:fillRect/>
        </a:stretch>
      </xdr:blipFill>
      <xdr:spPr>
        <a:xfrm>
          <a:off x="5067300" y="2543175"/>
          <a:ext cx="0" cy="789610"/>
        </a:xfrm>
        <a:prstGeom prst="rect">
          <a:avLst/>
        </a:prstGeom>
      </xdr:spPr>
    </xdr:pic>
    <xdr:clientData/>
  </xdr:twoCellAnchor>
  <xdr:twoCellAnchor editAs="oneCell">
    <xdr:from>
      <xdr:col>7</xdr:col>
      <xdr:colOff>390525</xdr:colOff>
      <xdr:row>10</xdr:row>
      <xdr:rowOff>9525</xdr:rowOff>
    </xdr:from>
    <xdr:to>
      <xdr:col>9</xdr:col>
      <xdr:colOff>324471</xdr:colOff>
      <xdr:row>12</xdr:row>
      <xdr:rowOff>123825</xdr:rowOff>
    </xdr:to>
    <xdr:pic>
      <xdr:nvPicPr>
        <xdr:cNvPr id="19" name="Obrázek 18">
          <a:hlinkClick xmlns:r="http://schemas.openxmlformats.org/officeDocument/2006/relationships" r:id="rId1"/>
          <a:extLst>
            <a:ext uri="{FF2B5EF4-FFF2-40B4-BE49-F238E27FC236}">
              <a16:creationId xmlns:a16="http://schemas.microsoft.com/office/drawing/2014/main" id="{C1C50A35-B7BB-484C-8056-FA071C4758C5}"/>
            </a:ext>
          </a:extLst>
        </xdr:cNvPr>
        <xdr:cNvPicPr>
          <a:picLocks noChangeAspect="1"/>
        </xdr:cNvPicPr>
      </xdr:nvPicPr>
      <xdr:blipFill>
        <a:blip xmlns:r="http://schemas.openxmlformats.org/officeDocument/2006/relationships" r:embed="rId2"/>
        <a:stretch>
          <a:fillRect/>
        </a:stretch>
      </xdr:blipFill>
      <xdr:spPr>
        <a:xfrm>
          <a:off x="5181600" y="2638425"/>
          <a:ext cx="1829421"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438150</xdr:colOff>
      <xdr:row>2</xdr:row>
      <xdr:rowOff>114300</xdr:rowOff>
    </xdr:from>
    <xdr:to>
      <xdr:col>16</xdr:col>
      <xdr:colOff>438150</xdr:colOff>
      <xdr:row>15</xdr:row>
      <xdr:rowOff>161925</xdr:rowOff>
    </xdr:to>
    <mc:AlternateContent xmlns:mc="http://schemas.openxmlformats.org/markup-compatibility/2006" xmlns:a14="http://schemas.microsoft.com/office/drawing/2010/main">
      <mc:Choice Requires="a14">
        <xdr:graphicFrame macro="">
          <xdr:nvGraphicFramePr>
            <xdr:cNvPr id="2" name="Prodejce">
              <a:extLst>
                <a:ext uri="{FF2B5EF4-FFF2-40B4-BE49-F238E27FC236}">
                  <a16:creationId xmlns:a16="http://schemas.microsoft.com/office/drawing/2014/main" id="{657005DC-9387-45F9-8F80-ABE3DDE63DCA}"/>
                </a:ext>
              </a:extLst>
            </xdr:cNvPr>
            <xdr:cNvGraphicFramePr/>
          </xdr:nvGraphicFramePr>
          <xdr:xfrm>
            <a:off x="0" y="0"/>
            <a:ext cx="0" cy="0"/>
          </xdr:xfrm>
          <a:graphic>
            <a:graphicData uri="http://schemas.microsoft.com/office/drawing/2010/slicer">
              <sle:slicer xmlns:sle="http://schemas.microsoft.com/office/drawing/2010/slicer" name="Prodejce"/>
            </a:graphicData>
          </a:graphic>
        </xdr:graphicFrame>
      </mc:Choice>
      <mc:Fallback xmlns="">
        <xdr:sp macro="" textlink="">
          <xdr:nvSpPr>
            <xdr:cNvPr id="0" name=""/>
            <xdr:cNvSpPr>
              <a:spLocks noTextEdit="1"/>
            </xdr:cNvSpPr>
          </xdr:nvSpPr>
          <xdr:spPr>
            <a:xfrm>
              <a:off x="8391525" y="638175"/>
              <a:ext cx="1828800" cy="2524125"/>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504825</xdr:colOff>
      <xdr:row>15</xdr:row>
      <xdr:rowOff>104775</xdr:rowOff>
    </xdr:from>
    <xdr:to>
      <xdr:col>13</xdr:col>
      <xdr:colOff>48088</xdr:colOff>
      <xdr:row>29</xdr:row>
      <xdr:rowOff>105147</xdr:rowOff>
    </xdr:to>
    <xdr:pic>
      <xdr:nvPicPr>
        <xdr:cNvPr id="3" name="Picture 2">
          <a:extLst>
            <a:ext uri="{FF2B5EF4-FFF2-40B4-BE49-F238E27FC236}">
              <a16:creationId xmlns:a16="http://schemas.microsoft.com/office/drawing/2014/main" id="{059906B9-FEE1-4900-A1E1-B99E66E0CB7E}"/>
            </a:ext>
          </a:extLst>
        </xdr:cNvPr>
        <xdr:cNvPicPr>
          <a:picLocks noChangeAspect="1"/>
        </xdr:cNvPicPr>
      </xdr:nvPicPr>
      <xdr:blipFill>
        <a:blip xmlns:r="http://schemas.openxmlformats.org/officeDocument/2006/relationships" r:embed="rId1"/>
        <a:stretch>
          <a:fillRect/>
        </a:stretch>
      </xdr:blipFill>
      <xdr:spPr>
        <a:xfrm>
          <a:off x="4686300" y="3105150"/>
          <a:ext cx="3315163" cy="26673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504825</xdr:colOff>
      <xdr:row>1</xdr:row>
      <xdr:rowOff>133351</xdr:rowOff>
    </xdr:from>
    <xdr:to>
      <xdr:col>9</xdr:col>
      <xdr:colOff>361950</xdr:colOff>
      <xdr:row>6</xdr:row>
      <xdr:rowOff>133351</xdr:rowOff>
    </xdr:to>
    <mc:AlternateContent xmlns:mc="http://schemas.openxmlformats.org/markup-compatibility/2006">
      <mc:Choice xmlns:a14="http://schemas.microsoft.com/office/drawing/2010/main" Requires="a14">
        <xdr:graphicFrame macro="">
          <xdr:nvGraphicFramePr>
            <xdr:cNvPr id="2" name="Rok prodeje">
              <a:extLst>
                <a:ext uri="{FF2B5EF4-FFF2-40B4-BE49-F238E27FC236}">
                  <a16:creationId xmlns:a16="http://schemas.microsoft.com/office/drawing/2014/main" id="{2649762B-E808-4E98-BC58-9FD3AA753A66}"/>
                </a:ext>
              </a:extLst>
            </xdr:cNvPr>
            <xdr:cNvGraphicFramePr/>
          </xdr:nvGraphicFramePr>
          <xdr:xfrm>
            <a:off x="0" y="0"/>
            <a:ext cx="0" cy="0"/>
          </xdr:xfrm>
          <a:graphic>
            <a:graphicData uri="http://schemas.microsoft.com/office/drawing/2010/slicer">
              <sle:slicer xmlns:sle="http://schemas.microsoft.com/office/drawing/2010/slicer" name="Rok prodeje"/>
            </a:graphicData>
          </a:graphic>
        </xdr:graphicFrame>
      </mc:Choice>
      <mc:Fallback>
        <xdr:sp macro="" textlink="">
          <xdr:nvSpPr>
            <xdr:cNvPr id="0" name=""/>
            <xdr:cNvSpPr>
              <a:spLocks noTextEdit="1"/>
            </xdr:cNvSpPr>
          </xdr:nvSpPr>
          <xdr:spPr>
            <a:xfrm>
              <a:off x="4829175" y="323851"/>
              <a:ext cx="1828800" cy="9525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504825</xdr:colOff>
      <xdr:row>1</xdr:row>
      <xdr:rowOff>133351</xdr:rowOff>
    </xdr:from>
    <xdr:to>
      <xdr:col>9</xdr:col>
      <xdr:colOff>361950</xdr:colOff>
      <xdr:row>6</xdr:row>
      <xdr:rowOff>133351</xdr:rowOff>
    </xdr:to>
    <mc:AlternateContent xmlns:mc="http://schemas.openxmlformats.org/markup-compatibility/2006">
      <mc:Choice xmlns:a14="http://schemas.microsoft.com/office/drawing/2010/main" Requires="a14">
        <xdr:graphicFrame macro="">
          <xdr:nvGraphicFramePr>
            <xdr:cNvPr id="2" name="Rok prodeje 1">
              <a:extLst>
                <a:ext uri="{FF2B5EF4-FFF2-40B4-BE49-F238E27FC236}">
                  <a16:creationId xmlns:a16="http://schemas.microsoft.com/office/drawing/2014/main" id="{A5ACC3EB-8034-49E9-9C58-1D16A41E2294}"/>
                </a:ext>
              </a:extLst>
            </xdr:cNvPr>
            <xdr:cNvGraphicFramePr/>
          </xdr:nvGraphicFramePr>
          <xdr:xfrm>
            <a:off x="0" y="0"/>
            <a:ext cx="0" cy="0"/>
          </xdr:xfrm>
          <a:graphic>
            <a:graphicData uri="http://schemas.microsoft.com/office/drawing/2010/slicer">
              <sle:slicer xmlns:sle="http://schemas.microsoft.com/office/drawing/2010/slicer" name="Rok prodeje 1"/>
            </a:graphicData>
          </a:graphic>
        </xdr:graphicFrame>
      </mc:Choice>
      <mc:Fallback>
        <xdr:sp macro="" textlink="">
          <xdr:nvSpPr>
            <xdr:cNvPr id="0" name=""/>
            <xdr:cNvSpPr>
              <a:spLocks noTextEdit="1"/>
            </xdr:cNvSpPr>
          </xdr:nvSpPr>
          <xdr:spPr>
            <a:xfrm>
              <a:off x="4829175" y="323851"/>
              <a:ext cx="1828800" cy="9525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523875</xdr:colOff>
      <xdr:row>0</xdr:row>
      <xdr:rowOff>0</xdr:rowOff>
    </xdr:from>
    <xdr:to>
      <xdr:col>18</xdr:col>
      <xdr:colOff>411075</xdr:colOff>
      <xdr:row>6</xdr:row>
      <xdr:rowOff>9000</xdr:rowOff>
    </xdr:to>
    <mc:AlternateContent xmlns:mc="http://schemas.openxmlformats.org/markup-compatibility/2006">
      <mc:Choice xmlns:a14="http://schemas.microsoft.com/office/drawing/2010/main" Requires="a14">
        <xdr:graphicFrame macro="">
          <xdr:nvGraphicFramePr>
            <xdr:cNvPr id="2" name="Produkt">
              <a:extLst>
                <a:ext uri="{FF2B5EF4-FFF2-40B4-BE49-F238E27FC236}">
                  <a16:creationId xmlns:a16="http://schemas.microsoft.com/office/drawing/2014/main" id="{47891069-9014-40F6-885F-8C402FDF1478}"/>
                </a:ext>
              </a:extLst>
            </xdr:cNvPr>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dr:sp macro="" textlink="">
          <xdr:nvSpPr>
            <xdr:cNvPr id="0" name=""/>
            <xdr:cNvSpPr>
              <a:spLocks noTextEdit="1"/>
            </xdr:cNvSpPr>
          </xdr:nvSpPr>
          <xdr:spPr>
            <a:xfrm>
              <a:off x="4067175" y="0"/>
              <a:ext cx="7812000" cy="1152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428625</xdr:colOff>
      <xdr:row>6</xdr:row>
      <xdr:rowOff>123825</xdr:rowOff>
    </xdr:from>
    <xdr:to>
      <xdr:col>8</xdr:col>
      <xdr:colOff>428625</xdr:colOff>
      <xdr:row>11</xdr:row>
      <xdr:rowOff>95250</xdr:rowOff>
    </xdr:to>
    <mc:AlternateContent xmlns:mc="http://schemas.openxmlformats.org/markup-compatibility/2006">
      <mc:Choice xmlns:a14="http://schemas.microsoft.com/office/drawing/2010/main" Requires="a14">
        <xdr:graphicFrame macro="">
          <xdr:nvGraphicFramePr>
            <xdr:cNvPr id="3" name="Jiný text">
              <a:extLst>
                <a:ext uri="{FF2B5EF4-FFF2-40B4-BE49-F238E27FC236}">
                  <a16:creationId xmlns:a16="http://schemas.microsoft.com/office/drawing/2014/main" id="{0FB6D96B-A5E9-4A03-954A-015AE5634BD1}"/>
                </a:ext>
              </a:extLst>
            </xdr:cNvPr>
            <xdr:cNvGraphicFramePr/>
          </xdr:nvGraphicFramePr>
          <xdr:xfrm>
            <a:off x="0" y="0"/>
            <a:ext cx="0" cy="0"/>
          </xdr:xfrm>
          <a:graphic>
            <a:graphicData uri="http://schemas.microsoft.com/office/drawing/2010/slicer">
              <sle:slicer xmlns:sle="http://schemas.microsoft.com/office/drawing/2010/slicer" name="Jiný text"/>
            </a:graphicData>
          </a:graphic>
        </xdr:graphicFrame>
      </mc:Choice>
      <mc:Fallback>
        <xdr:sp macro="" textlink="">
          <xdr:nvSpPr>
            <xdr:cNvPr id="0" name=""/>
            <xdr:cNvSpPr>
              <a:spLocks noTextEdit="1"/>
            </xdr:cNvSpPr>
          </xdr:nvSpPr>
          <xdr:spPr>
            <a:xfrm>
              <a:off x="3971925" y="1266825"/>
              <a:ext cx="1828800" cy="923925"/>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581025</xdr:colOff>
      <xdr:row>6</xdr:row>
      <xdr:rowOff>161925</xdr:rowOff>
    </xdr:from>
    <xdr:to>
      <xdr:col>11</xdr:col>
      <xdr:colOff>266700</xdr:colOff>
      <xdr:row>9</xdr:row>
      <xdr:rowOff>19050</xdr:rowOff>
    </xdr:to>
    <mc:AlternateContent xmlns:mc="http://schemas.openxmlformats.org/markup-compatibility/2006">
      <mc:Choice xmlns:a14="http://schemas.microsoft.com/office/drawing/2010/main" Requires="a14">
        <xdr:graphicFrame macro="">
          <xdr:nvGraphicFramePr>
            <xdr:cNvPr id="4" name="Rok prodeje 2">
              <a:extLst>
                <a:ext uri="{FF2B5EF4-FFF2-40B4-BE49-F238E27FC236}">
                  <a16:creationId xmlns:a16="http://schemas.microsoft.com/office/drawing/2014/main" id="{E2F6C9EA-A71F-4E47-AB4B-B3C631DF1E29}"/>
                </a:ext>
              </a:extLst>
            </xdr:cNvPr>
            <xdr:cNvGraphicFramePr/>
          </xdr:nvGraphicFramePr>
          <xdr:xfrm>
            <a:off x="0" y="0"/>
            <a:ext cx="0" cy="0"/>
          </xdr:xfrm>
          <a:graphic>
            <a:graphicData uri="http://schemas.microsoft.com/office/drawing/2010/slicer">
              <sle:slicer xmlns:sle="http://schemas.microsoft.com/office/drawing/2010/slicer" name="Rok prodeje 2"/>
            </a:graphicData>
          </a:graphic>
        </xdr:graphicFrame>
      </mc:Choice>
      <mc:Fallback>
        <xdr:sp macro="" textlink="">
          <xdr:nvSpPr>
            <xdr:cNvPr id="0" name=""/>
            <xdr:cNvSpPr>
              <a:spLocks noTextEdit="1"/>
            </xdr:cNvSpPr>
          </xdr:nvSpPr>
          <xdr:spPr>
            <a:xfrm>
              <a:off x="5953125" y="1304925"/>
              <a:ext cx="1514475" cy="428625"/>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814522337962" createdVersion="5" refreshedVersion="6" minRefreshableVersion="3" recordCount="0" supportSubquery="1" supportAdvancedDrill="1" xr:uid="{2C4CA4F3-D31C-4ADD-9E99-FD6D5B1B2B9C}">
  <cacheSource type="external" connectionId="1"/>
  <cacheFields count="2">
    <cacheField name="[Table1].[Prodejce].[Prodejce]" caption="Prodejce" numFmtId="0" level="1">
      <sharedItems count="2">
        <s v="Ada"/>
        <s v="Beda"/>
      </sharedItems>
    </cacheField>
    <cacheField name="[Measures].[Sum of Obrat]" caption="Sum of Obrat" numFmtId="0" hierarchy="8" level="32767"/>
  </cacheFields>
  <cacheHierarchies count="12">
    <cacheHierarchy uniqueName="[Table1].[Prodejce]" caption="Prodejce" attribute="1" defaultMemberUniqueName="[Table1].[Prodejce].[All]" allUniqueName="[Table1].[Prodejce].[All]" dimensionUniqueName="[Table1]" displayFolder="" count="2" memberValueDatatype="130" unbalanced="0">
      <fieldsUsage count="2">
        <fieldUsage x="-1"/>
        <fieldUsage x="0"/>
      </fieldsUsage>
    </cacheHierarchy>
    <cacheHierarchy uniqueName="[Table1].[Produkt]" caption="Produkt" attribute="1" defaultMemberUniqueName="[Table1].[Produkt].[All]" allUniqueName="[Table1].[Produkt].[All]" dimensionUniqueName="[Table1]" displayFolder="" count="0" memberValueDatatype="130" unbalanced="0"/>
    <cacheHierarchy uniqueName="[Table1].[Katogorie]" caption="Katogorie" attribute="1" defaultMemberUniqueName="[Table1].[Katogorie].[All]" allUniqueName="[Table1].[Katogorie].[All]" dimensionUniqueName="[Table1]" displayFolder="" count="0" memberValueDatatype="130" unbalanced="0"/>
    <cacheHierarchy uniqueName="[Table1].[Rok prodeje]" caption="Rok prodeje" attribute="1" defaultMemberUniqueName="[Table1].[Rok prodeje].[All]" allUniqueName="[Table1].[Rok prodeje].[All]" dimensionUniqueName="[Table1]" displayFolder="" count="0" memberValueDatatype="20" unbalanced="0"/>
    <cacheHierarchy uniqueName="[Table1].[Cena]" caption="Cena" attribute="1" defaultMemberUniqueName="[Table1].[Cena].[All]" allUniqueName="[Table1].[Cena].[All]" dimensionUniqueName="[Table1]" displayFolder="" count="0" memberValueDatatype="20" unbalanced="0"/>
    <cacheHierarchy uniqueName="[Table1].[Počet ks]" caption="Počet ks" attribute="1" defaultMemberUniqueName="[Table1].[Počet ks].[All]" allUniqueName="[Table1].[Počet ks].[All]" dimensionUniqueName="[Table1]" displayFolder="" count="0" memberValueDatatype="20" unbalanced="0"/>
    <cacheHierarchy uniqueName="[Table1].[Obrat]" caption="Obrat" attribute="1" defaultMemberUniqueName="[Table1].[Obrat].[All]" allUniqueName="[Table1].[Obrat].[All]" dimensionUniqueName="[Table1]" displayFolder="" count="0" memberValueDatatype="20" unbalanced="0"/>
    <cacheHierarchy uniqueName="[Table1].[Calculated Column 1]" caption="Calculated Column 1" attribute="1" defaultMemberUniqueName="[Table1].[Calculated Column 1].[All]" allUniqueName="[Table1].[Calculated Column 1].[All]" dimensionUniqueName="[Table1]" displayFolder="" count="0" memberValueDatatype="20" unbalanced="0"/>
    <cacheHierarchy uniqueName="[Measures].[Sum of Obrat]" caption="Sum of Obrat" measure="1" displayFolder="" measureGroup="Table1" count="0" oneField="1">
      <fieldsUsage count="1">
        <fieldUsage x="1"/>
      </fieldsUsage>
      <extLst>
        <ext xmlns:x15="http://schemas.microsoft.com/office/spreadsheetml/2010/11/main" uri="{B97F6D7D-B522-45F9-BDA1-12C45D357490}">
          <x15:cacheHierarchy aggregatedColumn="6"/>
        </ext>
      </extLst>
    </cacheHierarchy>
    <cacheHierarchy uniqueName="[Measures].[Obrat celkem]" caption="Obrat celkem" measure="1" displayFolder="" measureGroup="Table1" count="0"/>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814676504633" createdVersion="5" refreshedVersion="6" minRefreshableVersion="3" recordCount="0" supportSubquery="1" supportAdvancedDrill="1" xr:uid="{C2872940-8413-40FD-8A0D-EE474283CA30}">
  <cacheSource type="external" connectionId="1"/>
  <cacheFields count="5">
    <cacheField name="[Table1].[Prodejce].[Prodejce]" caption="Prodejce" numFmtId="0" level="1">
      <sharedItems count="2">
        <s v="Ada"/>
        <s v="Beda"/>
      </sharedItems>
    </cacheField>
    <cacheField name="[Measures].[Obrat celkem]" caption="Obrat celkem" numFmtId="0" hierarchy="9" level="32767"/>
    <cacheField name="[Table1].[Produkt].[Produkt]" caption="Produkt" numFmtId="0" hierarchy="1" level="1">
      <sharedItems count="5">
        <s v="Výrobek 1"/>
        <s v="Výrobek 2"/>
        <s v="Výrobek 3"/>
        <s v="Výrobek 4"/>
        <s v="Výrobek 5"/>
      </sharedItems>
    </cacheField>
    <cacheField name="[Table1].[Katogorie].[Katogorie]" caption="Katogorie" numFmtId="0" hierarchy="2" level="1">
      <sharedItems count="3">
        <s v="Auto"/>
        <s v="Moto"/>
        <s v="Ostatní"/>
      </sharedItems>
    </cacheField>
    <cacheField name="[Table1].[Rok prodeje].[Rok prodeje]" caption="Rok prodeje" numFmtId="0" hierarchy="3" level="1">
      <sharedItems containsSemiMixedTypes="0" containsNonDate="0" containsString="0"/>
    </cacheField>
  </cacheFields>
  <cacheHierarchies count="12">
    <cacheHierarchy uniqueName="[Table1].[Prodejce]" caption="Prodejce" attribute="1" defaultMemberUniqueName="[Table1].[Prodejce].[All]" allUniqueName="[Table1].[Prodejce].[All]" dimensionUniqueName="[Table1]" displayFolder="" count="2" memberValueDatatype="130" unbalanced="0">
      <fieldsUsage count="2">
        <fieldUsage x="-1"/>
        <fieldUsage x="0"/>
      </fieldsUsage>
    </cacheHierarchy>
    <cacheHierarchy uniqueName="[Table1].[Produkt]" caption="Produkt" attribute="1" defaultMemberUniqueName="[Table1].[Produkt].[All]" allUniqueName="[Table1].[Produkt].[All]" dimensionUniqueName="[Table1]" displayFolder="" count="2" memberValueDatatype="130" unbalanced="0">
      <fieldsUsage count="2">
        <fieldUsage x="-1"/>
        <fieldUsage x="2"/>
      </fieldsUsage>
    </cacheHierarchy>
    <cacheHierarchy uniqueName="[Table1].[Katogorie]" caption="Katogorie" attribute="1" defaultMemberUniqueName="[Table1].[Katogorie].[All]" allUniqueName="[Table1].[Katogorie].[All]" dimensionUniqueName="[Table1]" displayFolder="" count="2" memberValueDatatype="130" unbalanced="0">
      <fieldsUsage count="2">
        <fieldUsage x="-1"/>
        <fieldUsage x="3"/>
      </fieldsUsage>
    </cacheHierarchy>
    <cacheHierarchy uniqueName="[Table1].[Rok prodeje]" caption="Rok prodeje" attribute="1" defaultMemberUniqueName="[Table1].[Rok prodeje].[All]" allUniqueName="[Table1].[Rok prodeje].[All]" dimensionUniqueName="[Table1]" displayFolder="" count="2" memberValueDatatype="20" unbalanced="0">
      <fieldsUsage count="2">
        <fieldUsage x="-1"/>
        <fieldUsage x="4"/>
      </fieldsUsage>
    </cacheHierarchy>
    <cacheHierarchy uniqueName="[Table1].[Cena]" caption="Cena" attribute="1" defaultMemberUniqueName="[Table1].[Cena].[All]" allUniqueName="[Table1].[Cena].[All]" dimensionUniqueName="[Table1]" displayFolder="" count="2" memberValueDatatype="20" unbalanced="0"/>
    <cacheHierarchy uniqueName="[Table1].[Počet ks]" caption="Počet ks" attribute="1" defaultMemberUniqueName="[Table1].[Počet ks].[All]" allUniqueName="[Table1].[Počet ks].[All]" dimensionUniqueName="[Table1]" displayFolder="" count="2" memberValueDatatype="20" unbalanced="0"/>
    <cacheHierarchy uniqueName="[Table1].[Obrat]" caption="Obrat" attribute="1" defaultMemberUniqueName="[Table1].[Obrat].[All]" allUniqueName="[Table1].[Obrat].[All]" dimensionUniqueName="[Table1]" displayFolder="" count="2" memberValueDatatype="20" unbalanced="0"/>
    <cacheHierarchy uniqueName="[Table1].[Calculated Column 1]" caption="Calculated Column 1" attribute="1" defaultMemberUniqueName="[Table1].[Calculated Column 1].[All]" allUniqueName="[Table1].[Calculated Column 1].[All]" dimensionUniqueName="[Table1]" displayFolder="" count="2" memberValueDatatype="20" unbalanced="0"/>
    <cacheHierarchy uniqueName="[Measures].[Sum of Obrat]" caption="Sum of Obrat" measure="1" displayFolder="" measureGroup="Table1" count="0">
      <extLst>
        <ext xmlns:x15="http://schemas.microsoft.com/office/spreadsheetml/2010/11/main" uri="{B97F6D7D-B522-45F9-BDA1-12C45D357490}">
          <x15:cacheHierarchy aggregatedColumn="6"/>
        </ext>
      </extLst>
    </cacheHierarchy>
    <cacheHierarchy uniqueName="[Measures].[Obrat celkem]" caption="Obrat celkem" measure="1" displayFolder="" measureGroup="Table1" count="0" oneField="1">
      <fieldsUsage count="1">
        <fieldUsage x="1"/>
      </fieldsUsage>
    </cacheHierarchy>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Pavel La" refreshedDate="44022.815139814818" createdVersion="3" refreshedVersion="6" minRefreshableVersion="3" recordCount="0" tupleCache="1" supportSubquery="1" supportAdvancedDrill="1" xr:uid="{C3C2D9D9-86D7-4348-B441-05D604992A97}">
  <cacheSource type="external" connectionId="1"/>
  <cacheFields count="5">
    <cacheField name="[Measures].[MeasuresLevel]" caption="MeasuresLevel" numFmtId="0">
      <sharedItems count="1">
        <s v="[Measures].[Obrat celkem]" c="Obrat celkem"/>
      </sharedItems>
    </cacheField>
    <cacheField name="[Table1].[Prodejce].[Prodejce]" caption="Prodejce" numFmtId="0" hierarchy="1" level="1">
      <sharedItems count="2">
        <s v="[Table1].[Prodejce].&amp;[Ada]" c="Ada"/>
        <s v="[Table1].[Prodejce].&amp;[Beda]" c="Beda"/>
      </sharedItems>
    </cacheField>
    <cacheField name="[Table1].[Katogorie].[Katogorie]" caption="Katogorie" numFmtId="0" hierarchy="3" level="1">
      <sharedItems count="3">
        <s v="[Table1].[Katogorie].&amp;[Auto]" c="Auto"/>
        <s v="[Table1].[Katogorie].&amp;[Moto]" c="Moto"/>
        <s v="[Table1].[Katogorie].&amp;[Ostatní]" c="Ostatní"/>
      </sharedItems>
    </cacheField>
    <cacheField name="[Table1].[Produkt].[Produkt]" caption="Produkt" numFmtId="0" hierarchy="2" level="1">
      <sharedItems count="5">
        <s v="[Table1].[Produkt].&amp;[Výrobek 1]" c="Výrobek 1"/>
        <s v="[Table1].[Produkt].&amp;[Výrobek 2]" c="Výrobek 2"/>
        <s v="[Table1].[Produkt].&amp;[Výrobek 3]" c="Výrobek 3"/>
        <s v="[Table1].[Produkt].&amp;[Výrobek 4]" c="Výrobek 4"/>
        <s v="[Table1].[Produkt].&amp;[Výrobek 5]" c="Výrobek 5"/>
      </sharedItems>
    </cacheField>
    <cacheField name="[Table1].[Rok prodeje].[Rok prodeje]" caption="Rok prodeje" numFmtId="0" hierarchy="4" level="1">
      <sharedItems count="2">
        <s v="[Table1].[Rok prodeje].&amp;[2020]" c="2020"/>
        <s v="[Table1].[Rok prodeje].&amp;[2019]" c="2019"/>
      </sharedItems>
    </cacheField>
  </cacheFields>
  <cacheHierarchies count="13">
    <cacheHierarchy uniqueName="[Measures]" caption="Measures" attribute="1" keyAttribute="1" defaultMemberUniqueName="[Measures].[__Nejsou definovány žádné míry]" dimensionUniqueName="[Measures]" displayFolder="" measures="1" count="1" memberValueDatatype="130" unbalanced="0">
      <fieldsUsage count="1">
        <fieldUsage x="0"/>
      </fieldsUsage>
    </cacheHierarchy>
    <cacheHierarchy uniqueName="[Table1].[Prodejce]" caption="Prodejce" attribute="1" defaultMemberUniqueName="[Table1].[Prodejce].[All]" allUniqueName="[Table1].[Prodejce].[All]" allCaption="All" dimensionUniqueName="[Table1]" displayFolder="" count="2" memberValueDatatype="130" unbalanced="0">
      <fieldsUsage count="2">
        <fieldUsage x="-1"/>
        <fieldUsage x="1"/>
      </fieldsUsage>
    </cacheHierarchy>
    <cacheHierarchy uniqueName="[Table1].[Produkt]" caption="Produkt" attribute="1" defaultMemberUniqueName="[Table1].[Produkt].[All]" allUniqueName="[Table1].[Produkt].[All]" dimensionUniqueName="[Table1]" displayFolder="" count="2" memberValueDatatype="130" unbalanced="0">
      <fieldsUsage count="2">
        <fieldUsage x="-1"/>
        <fieldUsage x="3"/>
      </fieldsUsage>
    </cacheHierarchy>
    <cacheHierarchy uniqueName="[Table1].[Katogorie]" caption="Katogorie" attribute="1" defaultMemberUniqueName="[Table1].[Katogorie].[All]" allUniqueName="[Table1].[Katogorie].[All]" allCaption="All" dimensionUniqueName="[Table1]" displayFolder="" count="2" memberValueDatatype="130" unbalanced="0">
      <fieldsUsage count="2">
        <fieldUsage x="-1"/>
        <fieldUsage x="2"/>
      </fieldsUsage>
    </cacheHierarchy>
    <cacheHierarchy uniqueName="[Table1].[Rok prodeje]" caption="Rok prodeje" attribute="1" defaultMemberUniqueName="[Table1].[Rok prodeje].[All]" allUniqueName="[Table1].[Rok prodeje].[All]" allCaption="All" dimensionUniqueName="[Table1]" displayFolder="" count="2" memberValueDatatype="20" unbalanced="0">
      <fieldsUsage count="2">
        <fieldUsage x="-1"/>
        <fieldUsage x="4"/>
      </fieldsUsage>
    </cacheHierarchy>
    <cacheHierarchy uniqueName="[Table1].[Cena]" caption="Cena" attribute="1" defaultMemberUniqueName="[Table1].[Cena].[All]" allUniqueName="[Table1].[Cena].[All]" dimensionUniqueName="[Table1]" displayFolder="" count="2" memberValueDatatype="20" unbalanced="0"/>
    <cacheHierarchy uniqueName="[Table1].[Počet ks]" caption="Počet ks" attribute="1" defaultMemberUniqueName="[Table1].[Počet ks].[All]" allUniqueName="[Table1].[Počet ks].[All]" dimensionUniqueName="[Table1]" displayFolder="" count="2" memberValueDatatype="20" unbalanced="0"/>
    <cacheHierarchy uniqueName="[Table1].[Obrat]" caption="Obrat" attribute="1" defaultMemberUniqueName="[Table1].[Obrat].[All]" allUniqueName="[Table1].[Obrat].[All]" dimensionUniqueName="[Table1]" displayFolder="" count="2" memberValueDatatype="20" unbalanced="0"/>
    <cacheHierarchy uniqueName="[Table1].[Calculated Column 1]" caption="Calculated Column 1" attribute="1" defaultMemberUniqueName="[Table1].[Calculated Column 1].[All]" allUniqueName="[Table1].[Calculated Column 1].[All]" dimensionUniqueName="[Table1]" displayFolder="" count="2" memberValueDatatype="20" unbalanced="0"/>
    <cacheHierarchy uniqueName="[Measures].[Sum of Obrat]" caption="Sum of Obrat" measure="1" displayFolder="" measureGroup="Table1" count="0">
      <extLst>
        <ext xmlns:x15="http://schemas.microsoft.com/office/spreadsheetml/2010/11/main" uri="{B97F6D7D-B522-45F9-BDA1-12C45D357490}">
          <x15:cacheHierarchy aggregatedColumn="7"/>
        </ext>
      </extLst>
    </cacheHierarchy>
    <cacheHierarchy uniqueName="[Measures].[Obrat celkem]" caption="Obrat celkem" measure="1" displayFolder="" measureGroup="Table1" count="0"/>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tupleCache>
    <entries count="54">
      <n v="7400" in="0">
        <tpls c="4">
          <tpl fld="0" item="0"/>
          <tpl fld="1" item="1"/>
          <tpl hier="3" item="4294967295"/>
          <tpl hier="4" item="0"/>
        </tpls>
      </n>
      <n v="31300" in="0">
        <tpls c="4">
          <tpl fld="0" item="0"/>
          <tpl hier="1" item="4294967295"/>
          <tpl hier="3" item="4294967295"/>
          <tpl hier="4" item="0"/>
        </tpls>
      </n>
      <n v="500" in="0">
        <tpls c="5">
          <tpl fld="0" item="0"/>
          <tpl fld="1" item="1"/>
          <tpl fld="3" item="0"/>
          <tpl fld="2" item="0"/>
          <tpl hier="4" item="0"/>
        </tpls>
      </n>
      <n v="5000" in="0">
        <tpls c="5">
          <tpl fld="0" item="0"/>
          <tpl hier="1" item="4294967295"/>
          <tpl fld="3" item="1"/>
          <tpl fld="2" item="0"/>
          <tpl hier="4" item="0"/>
        </tpls>
      </n>
      <n v="1000" in="0">
        <tpls c="5">
          <tpl fld="0" item="0"/>
          <tpl fld="1" item="1"/>
          <tpl fld="3" item="1"/>
          <tpl fld="2" item="0"/>
          <tpl hier="4" item="0"/>
        </tpls>
      </n>
      <n v="4000" in="0">
        <tpls c="5">
          <tpl fld="0" item="0"/>
          <tpl fld="1" item="0"/>
          <tpl fld="3" item="1"/>
          <tpl fld="2" item="0"/>
          <tpl hier="4" item="0"/>
        </tpls>
      </n>
      <n v="500" in="0">
        <tpls c="5">
          <tpl fld="0" item="0"/>
          <tpl fld="1" item="1"/>
          <tpl fld="3" item="2"/>
          <tpl fld="2" item="1"/>
          <tpl hier="4" item="0"/>
        </tpls>
      </n>
      <n v="6300" in="0">
        <tpls c="5">
          <tpl fld="0" item="0"/>
          <tpl hier="1" item="4294967295"/>
          <tpl fld="3" item="3"/>
          <tpl fld="2" item="1"/>
          <tpl hier="4" item="0"/>
        </tpls>
      </n>
      <n v="23900" in="0">
        <tpls c="4">
          <tpl fld="0" item="0"/>
          <tpl fld="1" item="0"/>
          <tpl hier="3" item="4294967295"/>
          <tpl hier="4" item="0"/>
        </tpls>
      </n>
      <n v="8700" in="0">
        <tpls c="5">
          <tpl fld="0" item="0"/>
          <tpl hier="1" item="4294967295"/>
          <tpl fld="3" item="4"/>
          <tpl fld="2" item="2"/>
          <tpl hier="4" item="0"/>
        </tpls>
      </n>
      <n v="700" in="0">
        <tpls c="5">
          <tpl fld="0" item="0"/>
          <tpl fld="1" item="1"/>
          <tpl fld="3" item="4"/>
          <tpl fld="2" item="2"/>
          <tpl hier="4" item="0"/>
        </tpls>
      </n>
      <n v="8500" in="0">
        <tpls c="5">
          <tpl fld="0" item="0"/>
          <tpl hier="1" item="4294967295"/>
          <tpl fld="3" item="0"/>
          <tpl fld="2" item="0"/>
          <tpl hier="4" item="0"/>
        </tpls>
      </n>
      <n v="2800" in="0">
        <tpls c="5">
          <tpl fld="0" item="0"/>
          <tpl hier="1" item="4294967295"/>
          <tpl fld="3" item="2"/>
          <tpl fld="2" item="1"/>
          <tpl hier="4" item="0"/>
        </tpls>
      </n>
      <n v="1600" in="0">
        <tpls c="5">
          <tpl fld="0" item="0"/>
          <tpl fld="1" item="0"/>
          <tpl fld="3" item="3"/>
          <tpl fld="2" item="1"/>
          <tpl hier="4" item="0"/>
        </tpls>
      </n>
      <n v="4700" in="0">
        <tpls c="5">
          <tpl fld="0" item="0"/>
          <tpl fld="1" item="1"/>
          <tpl fld="3" item="3"/>
          <tpl fld="2" item="1"/>
          <tpl hier="4" item="0"/>
        </tpls>
      </n>
      <n v="8000" in="0">
        <tpls c="5">
          <tpl fld="0" item="0"/>
          <tpl fld="1" item="0"/>
          <tpl fld="3" item="4"/>
          <tpl fld="2" item="2"/>
          <tpl hier="4" item="0"/>
        </tpls>
      </n>
      <n v="2300" in="0">
        <tpls c="5">
          <tpl fld="0" item="0"/>
          <tpl fld="1" item="0"/>
          <tpl fld="3" item="2"/>
          <tpl fld="2" item="1"/>
          <tpl hier="4" item="0"/>
        </tpls>
      </n>
      <n v="8000" in="0">
        <tpls c="5">
          <tpl fld="0" item="0"/>
          <tpl fld="1" item="0"/>
          <tpl fld="3" item="0"/>
          <tpl fld="2" item="0"/>
          <tpl hier="4" item="0"/>
        </tpls>
      </n>
      <n v="4500" in="0">
        <tpls c="4">
          <tpl fld="0" item="0"/>
          <tpl fld="1" item="1"/>
          <tpl hier="3" item="4294967295"/>
          <tpl hier="4" item="1"/>
        </tpls>
      </n>
      <n v="13200" in="0">
        <tpls c="4">
          <tpl fld="0" item="0"/>
          <tpl hier="1" item="4294967295"/>
          <tpl hier="3" item="4294967295"/>
          <tpl hier="4" item="1"/>
        </tpls>
      </n>
      <m>
        <tpls c="5">
          <tpl fld="0" item="0"/>
          <tpl fld="1" item="1"/>
          <tpl fld="3" item="0"/>
          <tpl fld="2" item="0"/>
          <tpl hier="4" item="1"/>
        </tpls>
      </m>
      <n v="500" in="0">
        <tpls c="5">
          <tpl fld="0" item="0"/>
          <tpl hier="1" item="4294967295"/>
          <tpl fld="3" item="1"/>
          <tpl fld="2" item="0"/>
          <tpl hier="4" item="1"/>
        </tpls>
      </n>
      <n v="500" in="0">
        <tpls c="5">
          <tpl fld="0" item="0"/>
          <tpl fld="1" item="1"/>
          <tpl fld="3" item="1"/>
          <tpl fld="2" item="0"/>
          <tpl hier="4" item="1"/>
        </tpls>
      </n>
      <m>
        <tpls c="5">
          <tpl fld="0" item="0"/>
          <tpl fld="1" item="0"/>
          <tpl fld="3" item="1"/>
          <tpl fld="2" item="0"/>
          <tpl hier="4" item="1"/>
        </tpls>
      </m>
      <m>
        <tpls c="5">
          <tpl fld="0" item="0"/>
          <tpl fld="1" item="1"/>
          <tpl fld="3" item="2"/>
          <tpl fld="2" item="1"/>
          <tpl hier="4" item="1"/>
        </tpls>
      </m>
      <n v="4000" in="0">
        <tpls c="5">
          <tpl fld="0" item="0"/>
          <tpl hier="1" item="4294967295"/>
          <tpl fld="3" item="3"/>
          <tpl fld="2" item="1"/>
          <tpl hier="4" item="1"/>
        </tpls>
      </n>
      <n v="8700" in="0">
        <tpls c="4">
          <tpl fld="0" item="0"/>
          <tpl fld="1" item="0"/>
          <tpl hier="3" item="4294967295"/>
          <tpl hier="4" item="1"/>
        </tpls>
      </n>
      <n v="4000" in="0">
        <tpls c="5">
          <tpl fld="0" item="0"/>
          <tpl hier="1" item="4294967295"/>
          <tpl fld="3" item="4"/>
          <tpl fld="2" item="2"/>
          <tpl hier="4" item="1"/>
        </tpls>
      </n>
      <m>
        <tpls c="5">
          <tpl fld="0" item="0"/>
          <tpl fld="1" item="1"/>
          <tpl fld="3" item="4"/>
          <tpl fld="2" item="2"/>
          <tpl hier="4" item="1"/>
        </tpls>
      </m>
      <n v="4000" in="0">
        <tpls c="5">
          <tpl fld="0" item="0"/>
          <tpl hier="1" item="4294967295"/>
          <tpl fld="3" item="0"/>
          <tpl fld="2" item="0"/>
          <tpl hier="4" item="1"/>
        </tpls>
      </n>
      <n v="700" in="0">
        <tpls c="5">
          <tpl fld="0" item="0"/>
          <tpl hier="1" item="4294967295"/>
          <tpl fld="3" item="2"/>
          <tpl fld="2" item="1"/>
          <tpl hier="4" item="1"/>
        </tpls>
      </n>
      <m>
        <tpls c="5">
          <tpl fld="0" item="0"/>
          <tpl fld="1" item="0"/>
          <tpl fld="3" item="3"/>
          <tpl fld="2" item="1"/>
          <tpl hier="4" item="1"/>
        </tpls>
      </m>
      <n v="4000" in="0">
        <tpls c="5">
          <tpl fld="0" item="0"/>
          <tpl fld="1" item="1"/>
          <tpl fld="3" item="3"/>
          <tpl fld="2" item="1"/>
          <tpl hier="4" item="1"/>
        </tpls>
      </n>
      <n v="4000" in="0">
        <tpls c="5">
          <tpl fld="0" item="0"/>
          <tpl fld="1" item="0"/>
          <tpl fld="3" item="4"/>
          <tpl fld="2" item="2"/>
          <tpl hier="4" item="1"/>
        </tpls>
      </n>
      <n v="700" in="0">
        <tpls c="5">
          <tpl fld="0" item="0"/>
          <tpl fld="1" item="0"/>
          <tpl fld="3" item="2"/>
          <tpl fld="2" item="1"/>
          <tpl hier="4" item="1"/>
        </tpls>
      </n>
      <n v="4000" in="0">
        <tpls c="5">
          <tpl fld="0" item="0"/>
          <tpl fld="1" item="0"/>
          <tpl fld="3" item="0"/>
          <tpl fld="2" item="0"/>
          <tpl hier="4" item="1"/>
        </tpls>
      </n>
      <n v="2900" in="0">
        <tpls c="4">
          <tpl fld="0" item="0"/>
          <tpl fld="1" item="1"/>
          <tpl hier="3" item="4294967295"/>
          <tpl hier="4" item="2"/>
        </tpls>
      </n>
      <n v="18100" in="0">
        <tpls c="4">
          <tpl fld="0" item="0"/>
          <tpl hier="1" item="4294967295"/>
          <tpl hier="3" item="4294967295"/>
          <tpl hier="4" item="2"/>
        </tpls>
      </n>
      <n v="500" in="0">
        <tpls c="5">
          <tpl fld="0" item="0"/>
          <tpl fld="1" item="1"/>
          <tpl fld="3" item="0"/>
          <tpl fld="2" item="0"/>
          <tpl hier="4" item="2"/>
        </tpls>
      </n>
      <n v="4500" in="0">
        <tpls c="5">
          <tpl fld="0" item="0"/>
          <tpl hier="1" item="4294967295"/>
          <tpl fld="3" item="1"/>
          <tpl fld="2" item="0"/>
          <tpl hier="4" item="2"/>
        </tpls>
      </n>
      <n v="500" in="0">
        <tpls c="5">
          <tpl fld="0" item="0"/>
          <tpl fld="1" item="1"/>
          <tpl fld="3" item="1"/>
          <tpl fld="2" item="0"/>
          <tpl hier="4" item="2"/>
        </tpls>
      </n>
      <n v="4000" in="0">
        <tpls c="5">
          <tpl fld="0" item="0"/>
          <tpl fld="1" item="0"/>
          <tpl fld="3" item="1"/>
          <tpl fld="2" item="0"/>
          <tpl hier="4" item="2"/>
        </tpls>
      </n>
      <n v="500" in="0">
        <tpls c="5">
          <tpl fld="0" item="0"/>
          <tpl fld="1" item="1"/>
          <tpl fld="3" item="2"/>
          <tpl fld="2" item="1"/>
          <tpl hier="4" item="2"/>
        </tpls>
      </n>
      <n v="2300" in="0">
        <tpls c="5">
          <tpl fld="0" item="0"/>
          <tpl hier="1" item="4294967295"/>
          <tpl fld="3" item="3"/>
          <tpl fld="2" item="1"/>
          <tpl hier="4" item="2"/>
        </tpls>
      </n>
      <n v="15200" in="0">
        <tpls c="4">
          <tpl fld="0" item="0"/>
          <tpl fld="1" item="0"/>
          <tpl hier="3" item="4294967295"/>
          <tpl hier="4" item="2"/>
        </tpls>
      </n>
      <n v="4700" in="0">
        <tpls c="5">
          <tpl fld="0" item="0"/>
          <tpl hier="1" item="4294967295"/>
          <tpl fld="3" item="4"/>
          <tpl fld="2" item="2"/>
          <tpl hier="4" item="2"/>
        </tpls>
      </n>
      <n v="700" in="0">
        <tpls c="5">
          <tpl fld="0" item="0"/>
          <tpl fld="1" item="1"/>
          <tpl fld="3" item="4"/>
          <tpl fld="2" item="2"/>
          <tpl hier="4" item="2"/>
        </tpls>
      </n>
      <n v="4500" in="0">
        <tpls c="5">
          <tpl fld="0" item="0"/>
          <tpl hier="1" item="4294967295"/>
          <tpl fld="3" item="0"/>
          <tpl fld="2" item="0"/>
          <tpl hier="4" item="2"/>
        </tpls>
      </n>
      <n v="2100" in="0">
        <tpls c="5">
          <tpl fld="0" item="0"/>
          <tpl hier="1" item="4294967295"/>
          <tpl fld="3" item="2"/>
          <tpl fld="2" item="1"/>
          <tpl hier="4" item="2"/>
        </tpls>
      </n>
      <n v="1600" in="0">
        <tpls c="5">
          <tpl fld="0" item="0"/>
          <tpl fld="1" item="0"/>
          <tpl fld="3" item="3"/>
          <tpl fld="2" item="1"/>
          <tpl hier="4" item="2"/>
        </tpls>
      </n>
      <n v="700" in="0">
        <tpls c="5">
          <tpl fld="0" item="0"/>
          <tpl fld="1" item="1"/>
          <tpl fld="3" item="3"/>
          <tpl fld="2" item="1"/>
          <tpl hier="4" item="2"/>
        </tpls>
      </n>
      <n v="4000" in="0">
        <tpls c="5">
          <tpl fld="0" item="0"/>
          <tpl fld="1" item="0"/>
          <tpl fld="3" item="4"/>
          <tpl fld="2" item="2"/>
          <tpl hier="4" item="2"/>
        </tpls>
      </n>
      <n v="1600" in="0">
        <tpls c="5">
          <tpl fld="0" item="0"/>
          <tpl fld="1" item="0"/>
          <tpl fld="3" item="2"/>
          <tpl fld="2" item="1"/>
          <tpl hier="4" item="2"/>
        </tpls>
      </n>
      <n v="4000" in="0">
        <tpls c="5">
          <tpl fld="0" item="0"/>
          <tpl fld="1" item="0"/>
          <tpl fld="3" item="0"/>
          <tpl fld="2" item="0"/>
          <tpl hier="4" item="2"/>
        </tpls>
      </n>
    </entries>
    <sets count="3">
      <set count="1" maxRank="1" setDefinition="{[Table1].[Rok prodeje].[All]}">
        <tpls c="1">
          <tpl hier="4" item="4294967295"/>
        </tpls>
      </set>
      <set count="1" maxRank="1" setDefinition="{[Table1].[Rok prodeje].&amp;[2020]}">
        <tpls c="1">
          <tpl fld="4" item="0"/>
        </tpls>
      </set>
      <set count="1" maxRank="1" setDefinition="{[Table1].[Rok prodeje].&amp;[2019]}">
        <tpls c="1">
          <tpl fld="4" item="1"/>
        </tpls>
      </set>
    </sets>
    <queryCache count="13">
      <query mdx="[Measures].[Obrat celkem]">
        <tpls c="1">
          <tpl fld="0" item="0"/>
        </tpls>
      </query>
      <query mdx="[Table1].[Prodejce].&amp;[Ada]">
        <tpls c="1">
          <tpl fld="1" item="0"/>
        </tpls>
      </query>
      <query mdx="[Table1].[Prodejce].&amp;[Beda]">
        <tpls c="1">
          <tpl fld="1" item="1"/>
        </tpls>
      </query>
      <query mdx="[Table1].[Prodejce].[All]">
        <tpls c="1">
          <tpl hier="1" item="4294967295"/>
        </tpls>
      </query>
      <query mdx="[Table1].[Katogorie].&amp;[Auto]">
        <tpls c="1">
          <tpl fld="2" item="0"/>
        </tpls>
      </query>
      <query mdx="[Table1].[Produkt].&amp;[Výrobek 1]">
        <tpls c="1">
          <tpl fld="3" item="0"/>
        </tpls>
      </query>
      <query mdx="[Table1].[Produkt].&amp;[Výrobek 2]">
        <tpls c="1">
          <tpl fld="3" item="1"/>
        </tpls>
      </query>
      <query mdx="[Table1].[Katogorie].&amp;[Moto]">
        <tpls c="1">
          <tpl fld="2" item="1"/>
        </tpls>
      </query>
      <query mdx="[Table1].[Produkt].&amp;[Výrobek 3]">
        <tpls c="1">
          <tpl fld="3" item="2"/>
        </tpls>
      </query>
      <query mdx="[Table1].[Produkt].&amp;[Výrobek 4]">
        <tpls c="1">
          <tpl fld="3" item="3"/>
        </tpls>
      </query>
      <query mdx="[Table1].[Katogorie].&amp;[Ostatní]">
        <tpls c="1">
          <tpl fld="2" item="2"/>
        </tpls>
      </query>
      <query mdx="[Table1].[Produkt].&amp;[Výrobek 5]">
        <tpls c="1">
          <tpl fld="3" item="4"/>
        </tpls>
      </query>
      <query mdx="[Table1].[Katogorie].[All]">
        <tpls c="1">
          <tpl hier="3" item="4294967295"/>
        </tpls>
      </query>
    </queryCache>
    <serverFormats count="1">
      <serverFormat format=""/>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815559259259" createdVersion="5" refreshedVersion="6" minRefreshableVersion="3" recordCount="0" supportSubquery="1" supportAdvancedDrill="1" xr:uid="{C2AA72C7-0167-479B-B51D-B884832BACD5}">
  <cacheSource type="external" connectionId="1"/>
  <cacheFields count="1">
    <cacheField name="[Table1].[Rok prodeje].[Rok prodeje]" caption="Rok prodeje" numFmtId="0" hierarchy="3" level="1">
      <sharedItems containsSemiMixedTypes="0" containsNonDate="0" containsString="0"/>
    </cacheField>
  </cacheFields>
  <cacheHierarchies count="12">
    <cacheHierarchy uniqueName="[Table1].[Prodejce]" caption="Prodejce" attribute="1" defaultMemberUniqueName="[Table1].[Prodejce].[All]" allUniqueName="[Table1].[Prodejce].[All]" dimensionUniqueName="[Table1]" displayFolder="" count="2" memberValueDatatype="130" unbalanced="0"/>
    <cacheHierarchy uniqueName="[Table1].[Produkt]" caption="Produkt" attribute="1" defaultMemberUniqueName="[Table1].[Produkt].[All]" allUniqueName="[Table1].[Produkt].[All]" dimensionUniqueName="[Table1]" displayFolder="" count="2" memberValueDatatype="130" unbalanced="0"/>
    <cacheHierarchy uniqueName="[Table1].[Katogorie]" caption="Katogorie" attribute="1" defaultMemberUniqueName="[Table1].[Katogorie].[All]" allUniqueName="[Table1].[Katogorie].[All]" dimensionUniqueName="[Table1]" displayFolder="" count="2" memberValueDatatype="130" unbalanced="0"/>
    <cacheHierarchy uniqueName="[Table1].[Rok prodeje]" caption="Rok prodeje" attribute="1" defaultMemberUniqueName="[Table1].[Rok prodeje].[All]" allUniqueName="[Table1].[Rok prodeje].[All]" dimensionUniqueName="[Table1]" displayFolder="" count="2" memberValueDatatype="20" unbalanced="0">
      <fieldsUsage count="2">
        <fieldUsage x="-1"/>
        <fieldUsage x="0"/>
      </fieldsUsage>
    </cacheHierarchy>
    <cacheHierarchy uniqueName="[Table1].[Cena]" caption="Cena" attribute="1" defaultMemberUniqueName="[Table1].[Cena].[All]" allUniqueName="[Table1].[Cena].[All]" dimensionUniqueName="[Table1]" displayFolder="" count="2" memberValueDatatype="20" unbalanced="0"/>
    <cacheHierarchy uniqueName="[Table1].[Počet ks]" caption="Počet ks" attribute="1" defaultMemberUniqueName="[Table1].[Počet ks].[All]" allUniqueName="[Table1].[Počet ks].[All]" dimensionUniqueName="[Table1]" displayFolder="" count="2" memberValueDatatype="20" unbalanced="0"/>
    <cacheHierarchy uniqueName="[Table1].[Obrat]" caption="Obrat" attribute="1" defaultMemberUniqueName="[Table1].[Obrat].[All]" allUniqueName="[Table1].[Obrat].[All]" dimensionUniqueName="[Table1]" displayFolder="" count="2" memberValueDatatype="20" unbalanced="0"/>
    <cacheHierarchy uniqueName="[Table1].[Calculated Column 1]" caption="Calculated Column 1" attribute="1" defaultMemberUniqueName="[Table1].[Calculated Column 1].[All]" allUniqueName="[Table1].[Calculated Column 1].[All]" dimensionUniqueName="[Table1]" displayFolder="" count="2" memberValueDatatype="20" unbalanced="0"/>
    <cacheHierarchy uniqueName="[Measures].[Sum of Obrat]" caption="Sum of Obrat" measure="1" displayFolder="" measureGroup="Table1" count="0">
      <extLst>
        <ext xmlns:x15="http://schemas.microsoft.com/office/spreadsheetml/2010/11/main" uri="{B97F6D7D-B522-45F9-BDA1-12C45D357490}">
          <x15:cacheHierarchy aggregatedColumn="6"/>
        </ext>
      </extLst>
    </cacheHierarchy>
    <cacheHierarchy uniqueName="[Measures].[Obrat celkem]" caption="Obrat celkem" measure="1" displayFolder="" measureGroup="Table1" count="0"/>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816924768522" createdVersion="5" refreshedVersion="6" minRefreshableVersion="3" recordCount="0" supportSubquery="1" supportAdvancedDrill="1" xr:uid="{F5B90F3D-433A-416C-BBBC-1BB060E9F0CF}">
  <cacheSource type="external" connectionId="1"/>
  <cacheFields count="2">
    <cacheField name="[Table1].[Prodejce].[Prodejce]" caption="Prodejce" numFmtId="0" level="1">
      <sharedItems count="2">
        <s v="Ada"/>
        <s v="Beda"/>
      </sharedItems>
    </cacheField>
    <cacheField name="[Measures].[Sum of Obrat]" caption="Sum of Obrat" numFmtId="0" hierarchy="8" level="32767"/>
  </cacheFields>
  <cacheHierarchies count="12">
    <cacheHierarchy uniqueName="[Table1].[Prodejce]" caption="Prodejce" attribute="1" defaultMemberUniqueName="[Table1].[Prodejce].[All]" allUniqueName="[Table1].[Prodejce].[All]" dimensionUniqueName="[Table1]" displayFolder="" count="2" memberValueDatatype="130" unbalanced="0">
      <fieldsUsage count="2">
        <fieldUsage x="-1"/>
        <fieldUsage x="0"/>
      </fieldsUsage>
    </cacheHierarchy>
    <cacheHierarchy uniqueName="[Table1].[Produkt]" caption="Produkt" attribute="1" defaultMemberUniqueName="[Table1].[Produkt].[All]" allUniqueName="[Table1].[Produkt].[All]" dimensionUniqueName="[Table1]" displayFolder="" count="2" memberValueDatatype="130" unbalanced="0"/>
    <cacheHierarchy uniqueName="[Table1].[Katogorie]" caption="Katogorie" attribute="1" defaultMemberUniqueName="[Table1].[Katogorie].[All]" allUniqueName="[Table1].[Katogorie].[All]" dimensionUniqueName="[Table1]" displayFolder="" count="2" memberValueDatatype="130" unbalanced="0"/>
    <cacheHierarchy uniqueName="[Table1].[Rok prodeje]" caption="Rok prodeje" attribute="1" defaultMemberUniqueName="[Table1].[Rok prodeje].[All]" allUniqueName="[Table1].[Rok prodeje].[All]" dimensionUniqueName="[Table1]" displayFolder="" count="2" memberValueDatatype="20" unbalanced="0"/>
    <cacheHierarchy uniqueName="[Table1].[Cena]" caption="Cena" attribute="1" defaultMemberUniqueName="[Table1].[Cena].[All]" allUniqueName="[Table1].[Cena].[All]" dimensionUniqueName="[Table1]" displayFolder="" count="2" memberValueDatatype="20" unbalanced="0"/>
    <cacheHierarchy uniqueName="[Table1].[Počet ks]" caption="Počet ks" attribute="1" defaultMemberUniqueName="[Table1].[Počet ks].[All]" allUniqueName="[Table1].[Počet ks].[All]" dimensionUniqueName="[Table1]" displayFolder="" count="2" memberValueDatatype="20" unbalanced="0"/>
    <cacheHierarchy uniqueName="[Table1].[Obrat]" caption="Obrat" attribute="1" defaultMemberUniqueName="[Table1].[Obrat].[All]" allUniqueName="[Table1].[Obrat].[All]" dimensionUniqueName="[Table1]" displayFolder="" count="2" memberValueDatatype="20" unbalanced="0"/>
    <cacheHierarchy uniqueName="[Table1].[Calculated Column 1]" caption="Calculated Column 1" attribute="1" defaultMemberUniqueName="[Table1].[Calculated Column 1].[All]" allUniqueName="[Table1].[Calculated Column 1].[All]" dimensionUniqueName="[Table1]" displayFolder="" count="2" memberValueDatatype="20" unbalanced="0"/>
    <cacheHierarchy uniqueName="[Measures].[Sum of Obrat]" caption="Sum of Obrat" measure="1" displayFolder="" measureGroup="Table1" count="0" oneField="1">
      <fieldsUsage count="1">
        <fieldUsage x="1"/>
      </fieldsUsage>
      <extLst>
        <ext xmlns:x15="http://schemas.microsoft.com/office/spreadsheetml/2010/11/main" uri="{B97F6D7D-B522-45F9-BDA1-12C45D357490}">
          <x15:cacheHierarchy aggregatedColumn="6"/>
        </ext>
      </extLst>
    </cacheHierarchy>
    <cacheHierarchy uniqueName="[Measures].[Obrat celkem]" caption="Obrat celkem" measure="1" displayFolder="" measureGroup="Table1" count="0"/>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814516550927" createdVersion="3" refreshedVersion="6" minRefreshableVersion="3" recordCount="0" supportSubquery="1" supportAdvancedDrill="1" xr:uid="{768F3658-5CB2-4247-9CF8-8ABA2650981F}">
  <cacheSource type="external" connectionId="1">
    <extLst>
      <ext xmlns:x14="http://schemas.microsoft.com/office/spreadsheetml/2009/9/main" uri="{F057638F-6D5F-4e77-A914-E7F072B9BCA8}">
        <x14:sourceConnection name="ThisWorkbookDataModel"/>
      </ext>
    </extLst>
  </cacheSource>
  <cacheFields count="0"/>
  <cacheHierarchies count="12">
    <cacheHierarchy uniqueName="[Table1].[Prodejce]" caption="Prodejce" attribute="1" defaultMemberUniqueName="[Table1].[Prodejce].[All]" allUniqueName="[Table1].[Prodejce].[All]" dimensionUniqueName="[Table1]" displayFolder="" count="2" memberValueDatatype="130" unbalanced="0"/>
    <cacheHierarchy uniqueName="[Table1].[Produkt]" caption="Produkt" attribute="1" defaultMemberUniqueName="[Table1].[Produkt].[All]" allUniqueName="[Table1].[Produkt].[All]" dimensionUniqueName="[Table1]" displayFolder="" count="2" memberValueDatatype="130" unbalanced="0"/>
    <cacheHierarchy uniqueName="[Table1].[Katogorie]" caption="Katogorie" attribute="1" defaultMemberUniqueName="[Table1].[Katogorie].[All]" allUniqueName="[Table1].[Katogorie].[All]" dimensionUniqueName="[Table1]" displayFolder="" count="0" memberValueDatatype="130" unbalanced="0"/>
    <cacheHierarchy uniqueName="[Table1].[Rok prodeje]" caption="Rok prodeje" attribute="1" defaultMemberUniqueName="[Table1].[Rok prodeje].[All]" allUniqueName="[Table1].[Rok prodeje].[All]" dimensionUniqueName="[Table1]" displayFolder="" count="2" memberValueDatatype="20" unbalanced="0"/>
    <cacheHierarchy uniqueName="[Table1].[Cena]" caption="Cena" attribute="1" defaultMemberUniqueName="[Table1].[Cena].[All]" allUniqueName="[Table1].[Cena].[All]" dimensionUniqueName="[Table1]" displayFolder="" count="0" memberValueDatatype="20" unbalanced="0"/>
    <cacheHierarchy uniqueName="[Table1].[Počet ks]" caption="Počet ks" attribute="1" defaultMemberUniqueName="[Table1].[Počet ks].[All]" allUniqueName="[Table1].[Počet ks].[All]" dimensionUniqueName="[Table1]" displayFolder="" count="0" memberValueDatatype="20" unbalanced="0"/>
    <cacheHierarchy uniqueName="[Table1].[Obrat]" caption="Obrat" attribute="1" defaultMemberUniqueName="[Table1].[Obrat].[All]" allUniqueName="[Table1].[Obrat].[All]" dimensionUniqueName="[Table1]" displayFolder="" count="0" memberValueDatatype="20" unbalanced="0"/>
    <cacheHierarchy uniqueName="[Table1].[Calculated Column 1]" caption="Calculated Column 1" attribute="1" defaultMemberUniqueName="[Table1].[Calculated Column 1].[All]" allUniqueName="[Table1].[Calculated Column 1].[All]" dimensionUniqueName="[Table1]" displayFolder="" count="0" memberValueDatatype="20" unbalanced="0"/>
    <cacheHierarchy uniqueName="[Measures].[Sum of Obrat]" caption="Sum of Obrat" measure="1" displayFolder="" measureGroup="Table1" count="0">
      <extLst>
        <ext xmlns:x15="http://schemas.microsoft.com/office/spreadsheetml/2010/11/main" uri="{B97F6D7D-B522-45F9-BDA1-12C45D357490}">
          <x15:cacheHierarchy aggregatedColumn="6"/>
        </ext>
      </extLst>
    </cacheHierarchy>
    <cacheHierarchy uniqueName="[Measures].[Obrat celkem]" caption="Obrat celkem" measure="1" displayFolder="" measureGroup="Table1" count="0"/>
    <cacheHierarchy uniqueName="[Measures].[__XL_Count Table1]" caption="__XL_Count Table1" measure="1" displayFolder="" measureGroup="Table1" count="0" hidden="1"/>
    <cacheHierarchy uniqueName="[Measures].[__Nejsou definovány žádné míry]" caption="__Nejsou definovány žádné míry" measure="1" displayFolder="" count="0" hidden="1"/>
  </cacheHierarchies>
  <kpis count="0"/>
  <extLst>
    <ext xmlns:x14="http://schemas.microsoft.com/office/spreadsheetml/2009/9/main" uri="{725AE2AE-9491-48be-B2B4-4EB974FC3084}">
      <x14:pivotCacheDefinition slicerData="1" pivotCacheId="192140327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AFC903-23A4-40B7-9797-3FF652C37063}" name="PivotTable1" cacheId="31" applyNumberFormats="0" applyBorderFormats="0" applyFontFormats="0" applyPatternFormats="0" applyAlignmentFormats="0" applyWidthHeightFormats="1" dataCaption="Values" tag="2397c31f-dd8b-452d-94ed-6c260f8416d5" updatedVersion="6" minRefreshableVersion="3" useAutoFormatting="1" itemPrintTitles="1" createdVersion="5" indent="0" outline="1" outlineData="1" multipleFieldFilters="0">
  <location ref="K7:L10" firstHeaderRow="1" firstDataRow="1" firstDataCol="1"/>
  <pivotFields count="2">
    <pivotField axis="axisRow" allDrilled="1" subtotalTop="0" showAll="0" dataSourceSort="1" defaultSubtotal="0" defaultAttributeDrillState="1">
      <items count="2">
        <item x="0"/>
        <item x="1"/>
      </items>
    </pivotField>
    <pivotField dataField="1" subtotalTop="0" showAll="0" defaultSubtotal="0"/>
  </pivotFields>
  <rowFields count="1">
    <field x="0"/>
  </rowFields>
  <rowItems count="3">
    <i>
      <x/>
    </i>
    <i>
      <x v="1"/>
    </i>
    <i t="grand">
      <x/>
    </i>
  </rowItems>
  <colItems count="1">
    <i/>
  </colItems>
  <dataFields count="1">
    <dataField name="Sum of Obrat" fld="1" baseField="0" baseItem="0"/>
  </dataFields>
  <pivotHierarchies count="12">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1]"/>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897D47A-1AF2-47E0-B055-E4B79D7D978F}" name="PivotTable1" cacheId="37" applyNumberFormats="0" applyBorderFormats="0" applyFontFormats="0" applyPatternFormats="0" applyAlignmentFormats="0" applyWidthHeightFormats="1" dataCaption="Values" tag="2397c31f-dd8b-452d-94ed-6c260f8416d5" updatedVersion="6" minRefreshableVersion="3" useAutoFormatting="1" itemPrintTitles="1" createdVersion="5" indent="0" outline="1" outlineData="1" multipleFieldFilters="0">
  <location ref="C5:F15" firstHeaderRow="1" firstDataRow="2" firstDataCol="1" rowPageCount="1" colPageCount="1"/>
  <pivotFields count="5">
    <pivotField axis="axisCol" allDrilled="1" subtotalTop="0" showAll="0" dataSourceSort="1" defaultSubtotal="0" defaultAttributeDrillState="1">
      <items count="2">
        <item x="0"/>
        <item x="1"/>
      </items>
    </pivotField>
    <pivotField dataField="1" subtotalTop="0" showAll="0" defaultSubtotal="0"/>
    <pivotField axis="axisRow" allDrilled="1" subtotalTop="0" showAll="0" dataSourceSort="1" defaultSubtotal="0" defaultAttributeDrillState="1">
      <items count="5">
        <item x="0"/>
        <item x="1"/>
        <item x="2"/>
        <item x="3"/>
        <item x="4"/>
      </items>
    </pivotField>
    <pivotField axis="axisRow" allDrilled="1" subtotalTop="0" showAll="0" dataSourceSort="1" defaultSubtotal="0" defaultAttributeDrillState="1">
      <items count="3">
        <item x="0"/>
        <item x="1"/>
        <item x="2"/>
      </items>
    </pivotField>
    <pivotField axis="axisPage" allDrilled="1" subtotalTop="0" showAll="0" dataSourceSort="1" defaultSubtotal="0" defaultAttributeDrillState="1"/>
  </pivotFields>
  <rowFields count="2">
    <field x="3"/>
    <field x="2"/>
  </rowFields>
  <rowItems count="9">
    <i>
      <x/>
    </i>
    <i r="1">
      <x/>
    </i>
    <i r="1">
      <x v="1"/>
    </i>
    <i>
      <x v="1"/>
    </i>
    <i r="1">
      <x v="2"/>
    </i>
    <i r="1">
      <x v="3"/>
    </i>
    <i>
      <x v="2"/>
    </i>
    <i r="1">
      <x v="4"/>
    </i>
    <i t="grand">
      <x/>
    </i>
  </rowItems>
  <colFields count="1">
    <field x="0"/>
  </colFields>
  <colItems count="3">
    <i>
      <x/>
    </i>
    <i>
      <x v="1"/>
    </i>
    <i t="grand">
      <x/>
    </i>
  </colItems>
  <pageFields count="1">
    <pageField fld="4" hier="3" name="[Table1].[Rok prodeje].[All]" cap="All"/>
  </pageFields>
  <dataFields count="1">
    <dataField fld="1" subtotal="count" baseField="0" baseItem="0"/>
  </dataFields>
  <pivotHierarchies count="12">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2"/>
    <rowHierarchyUsage hierarchyUsage="1"/>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1]"/>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C645B96-7A13-4BE0-8D8D-EB33343C22B0}" name="PivotTable1" cacheId="57" applyNumberFormats="0" applyBorderFormats="0" applyFontFormats="0" applyPatternFormats="0" applyAlignmentFormats="0" applyWidthHeightFormats="1" dataCaption="Values" tag="2397c31f-dd8b-452d-94ed-6c260f8416d5" updatedVersion="6" minRefreshableVersion="3" itemPrintTitles="1" createdVersion="5" indent="0" outline="1" outlineData="1" multipleFieldFilters="0">
  <location ref="C5" firstHeaderRow="0" firstDataRow="0" firstDataCol="0" rowPageCount="1" colPageCount="1"/>
  <pivotFields count="1">
    <pivotField axis="axisPage" allDrilled="1" subtotalTop="0" showAll="0" dataSourceSort="1" defaultSubtotal="0" defaultAttributeDrillState="1"/>
  </pivotFields>
  <pageFields count="1">
    <pageField fld="0" hier="3" name="[Table1].[Rok prodeje].[All]" cap="All"/>
  </pageFields>
  <pivotHierarchies count="12">
    <pivotHierarchy multipleItemSelectionAllowed="1"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1]"/>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838A9E6C-6723-44A6-923C-A716C50E824D}" name="PivotTable2" cacheId="61" applyNumberFormats="0" applyBorderFormats="0" applyFontFormats="0" applyPatternFormats="0" applyAlignmentFormats="0" applyWidthHeightFormats="1" dataCaption="Values" tag="2397c31f-dd8b-452d-94ed-6c260f8416d5" updatedVersion="6" minRefreshableVersion="3" useAutoFormatting="1" subtotalHiddenItems="1" itemPrintTitles="1" createdVersion="5" indent="0" outline="1" outlineData="1" multipleFieldFilters="0">
  <location ref="C5:D8" firstHeaderRow="1" firstDataRow="1" firstDataCol="1"/>
  <pivotFields count="2">
    <pivotField axis="axisRow" allDrilled="1" subtotalTop="0" showAll="0" dataSourceSort="1" defaultSubtotal="0" defaultAttributeDrillState="1">
      <items count="2">
        <item x="0"/>
        <item x="1"/>
      </items>
    </pivotField>
    <pivotField dataField="1" subtotalTop="0" showAll="0" defaultSubtotal="0"/>
  </pivotFields>
  <rowFields count="1">
    <field x="0"/>
  </rowFields>
  <rowItems count="3">
    <i>
      <x/>
    </i>
    <i>
      <x v="1"/>
    </i>
    <i t="grand">
      <x/>
    </i>
  </rowItems>
  <colItems count="1">
    <i/>
  </colItems>
  <dataFields count="1">
    <dataField name="Sum of Obrat" fld="1" baseField="0" baseItem="0"/>
  </dataFields>
  <pivotHierarchies count="12">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1]"/>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ejce" xr10:uid="{0CF6A076-533C-4AB0-B079-379522515CF2}" sourceName="[Table1].[Prodejce]">
  <pivotTables>
    <pivotTable tabId="1" name="PivotTable1"/>
    <pivotTable tabId="8" name="PivotTable1"/>
    <pivotTable tabId="10" name="PivotTable2"/>
  </pivotTables>
  <data>
    <olap pivotCacheId="1921403271">
      <levels count="2">
        <level uniqueName="[Table1].[Prodejce].[(All)]" sourceCaption="(All)" count="0"/>
        <level uniqueName="[Table1].[Prodejce].[Prodejce]" sourceCaption="Prodejce" count="2" sortOrder="descending">
          <ranges>
            <range startItem="0">
              <i n="[Table1].[Prodejce].&amp;[Beda]" c="Beda"/>
              <i n="[Table1].[Prodejce].&amp;[Ada]" c="Ada"/>
            </range>
          </ranges>
        </level>
      </levels>
      <selections count="1">
        <selection n="[Table1].[Prodejc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ok_prodeje" xr10:uid="{86088574-6886-4D5A-A7A3-F37EFF425038}" sourceName="[Table1].[Rok prodeje]">
  <pivotTables>
    <pivotTable tabId="8" name="PivotTable1"/>
  </pivotTables>
  <data>
    <olap pivotCacheId="1921403271">
      <levels count="2">
        <level uniqueName="[Table1].[Rok prodeje].[(All)]" sourceCaption="(All)" count="0"/>
        <level uniqueName="[Table1].[Rok prodeje].[Rok prodeje]" sourceCaption="Rok prodeje" count="2">
          <ranges>
            <range startItem="0">
              <i n="[Table1].[Rok prodeje].&amp;[2019]" c="2019"/>
              <i n="[Table1].[Rok prodeje].&amp;[2020]" c="2020"/>
            </range>
          </ranges>
        </level>
      </levels>
      <selections count="1">
        <selection n="[Table1].[Rok prodeje].[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ok_prodeje1" xr10:uid="{34A133E9-0E28-43F5-9DE6-BA4975054CB1}" sourceName="[Table1].[Rok prodeje]">
  <pivotTables>
    <pivotTable tabId="9" name="PivotTable1"/>
  </pivotTables>
  <data>
    <olap pivotCacheId="1921403271">
      <levels count="2">
        <level uniqueName="[Table1].[Rok prodeje].[(All)]" sourceCaption="(All)" count="0"/>
        <level uniqueName="[Table1].[Rok prodeje].[Rok prodeje]" sourceCaption="Rok prodeje" count="2">
          <ranges>
            <range startItem="0">
              <i n="[Table1].[Rok prodeje].&amp;[2019]" c="2019"/>
              <i n="[Table1].[Rok prodeje].&amp;[2020]" c="2020"/>
            </range>
          </ranges>
        </level>
      </levels>
      <selections count="1">
        <selection n="[Table1].[Rok prodeje].[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kt" xr10:uid="{EE5D73FE-206A-4D24-9C8B-17A791879239}" sourceName="[Table1].[Produkt]">
  <pivotTables>
    <pivotTable tabId="10" name="PivotTable2"/>
  </pivotTables>
  <data>
    <olap pivotCacheId="1921403271">
      <levels count="2">
        <level uniqueName="[Table1].[Produkt].[(All)]" sourceCaption="(All)" count="0"/>
        <level uniqueName="[Table1].[Produkt].[Produkt]" sourceCaption="Produkt" count="5">
          <ranges>
            <range startItem="0">
              <i n="[Table1].[Produkt].&amp;[Výrobek 1]" c="Výrobek 1"/>
              <i n="[Table1].[Produkt].&amp;[Výrobek 2]" c="Výrobek 2"/>
              <i n="[Table1].[Produkt].&amp;[Výrobek 3]" c="Výrobek 3"/>
              <i n="[Table1].[Produkt].&amp;[Výrobek 4]" c="Výrobek 4"/>
              <i n="[Table1].[Produkt].&amp;[Výrobek 5]" c="Výrobek 5"/>
            </range>
          </ranges>
        </level>
      </levels>
      <selections count="1">
        <selection n="[Table1].[Produkt].[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ok_prodeje2" xr10:uid="{9E42539E-C391-40A3-9BE9-09D2A6A42AA4}" sourceName="[Table1].[Rok prodeje]">
  <pivotTables>
    <pivotTable tabId="10" name="PivotTable2"/>
  </pivotTables>
  <data>
    <olap pivotCacheId="1921403271">
      <levels count="2">
        <level uniqueName="[Table1].[Rok prodeje].[(All)]" sourceCaption="(All)" count="0"/>
        <level uniqueName="[Table1].[Rok prodeje].[Rok prodeje]" sourceCaption="Rok prodeje" count="2" crossFilter="none">
          <ranges>
            <range startItem="0">
              <i n="[Table1].[Rok prodeje].&amp;[2019]" c="2019"/>
              <i n="[Table1].[Rok prodeje].&amp;[2020]" c="2020"/>
            </range>
          </ranges>
        </level>
      </levels>
      <selections count="1">
        <selection n="[Table1].[Rok prodej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ejce" xr10:uid="{CC0EA9D6-25C9-438B-9101-8371B05F91CF}" cache="Slicer_Prodejce" caption="Prodejce" level="1"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ok prodeje" xr10:uid="{6C33DE39-B6D8-4443-BFAC-538AF70E69B5}" cache="Slicer_Rok_prodeje" caption="Rok prodeje" level="1"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ok prodeje 1" xr10:uid="{8332EDCC-8D49-48DA-A445-764FEA6A177D}" cache="Slicer_Rok_prodeje1" caption="Rok prodeje" level="1"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Jiný text" xr10:uid="{A73679B0-CFCA-425C-AD53-E4B2BE507872}" cache="Slicer_Prodejce" caption="Muj popisek" level="1" rowHeight="241300"/>
  <slicer name="Produkt" xr10:uid="{C260B76F-524F-4124-B5D2-70A79E2587C3}" cache="Slicer_Produkt" caption="Produkt" columnCount="5" level="1" rowHeight="612000"/>
  <slicer name="Rok prodeje 2" xr10:uid="{A3F83546-5594-4A2B-B408-4274AD7A237A}" cache="Slicer_Rok_prodeje2" caption="Rok prodeje" columnCount="2" showCaption="0" level="1" style="SlicerStyleLigh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2827C3-5027-40DE-BF9C-B7E416AEF93B}" name="Table1" displayName="Table1" ref="B5:H20" totalsRowShown="0" headerRowDxfId="10" headerRowBorderDxfId="9" tableBorderDxfId="8" totalsRowBorderDxfId="7">
  <autoFilter ref="B5:H20" xr:uid="{09FF6700-2824-49F0-B083-6AE1861ED845}"/>
  <tableColumns count="7">
    <tableColumn id="1" xr3:uid="{F9EDE888-BB32-4D39-9B44-1411954A1859}" name="Prodejce" dataDxfId="6"/>
    <tableColumn id="2" xr3:uid="{BE830383-A568-4853-B42F-952BB4677F9E}" name="Produkt" dataDxfId="5"/>
    <tableColumn id="6" xr3:uid="{F362B815-2392-4104-B584-FB1AF0C6871D}" name="Katogorie" dataDxfId="1"/>
    <tableColumn id="7" xr3:uid="{8AE87731-E0CC-4307-B55B-8CAE8CBADEEC}" name="Rok prodeje" dataDxfId="0"/>
    <tableColumn id="3" xr3:uid="{0C8931D8-1233-4666-AA30-1995A02A441C}" name="Cena" dataDxfId="4"/>
    <tableColumn id="4" xr3:uid="{F4FDB698-8387-43F5-96F3-693E1A90E849}" name="Počet ks" dataDxfId="3"/>
    <tableColumn id="5" xr3:uid="{69C1A739-8F28-4A06-B187-D9AC35ADD17A}" name="Obrat" dataDxfId="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office.lasakovi.com/" TargetMode="Externa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5.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6057F-A555-4A61-A1D9-7D69D5FE9922}">
  <dimension ref="A1:P54"/>
  <sheetViews>
    <sheetView showGridLines="0" tabSelected="1" zoomScale="80" workbookViewId="0">
      <selection activeCell="E20" sqref="E20"/>
    </sheetView>
  </sheetViews>
  <sheetFormatPr defaultColWidth="0" defaultRowHeight="15" customHeight="1" zeroHeight="1" x14ac:dyDescent="0.25"/>
  <cols>
    <col min="1" max="1" width="1.28515625" style="1" customWidth="1"/>
    <col min="2" max="2" width="1.7109375" style="1" customWidth="1"/>
    <col min="3" max="3" width="3.28515625" style="1" customWidth="1"/>
    <col min="4" max="4" width="5.28515625" style="1" customWidth="1"/>
    <col min="5" max="5" width="34.85546875" style="1" customWidth="1"/>
    <col min="6" max="6" width="12.42578125" style="1" customWidth="1"/>
    <col min="7" max="7" width="13" style="1" customWidth="1"/>
    <col min="8" max="8" width="16.42578125" style="1" customWidth="1"/>
    <col min="9" max="9" width="12" style="1" customWidth="1"/>
    <col min="10" max="10" width="7.140625" style="1" customWidth="1"/>
    <col min="11" max="11" width="1.85546875" style="1" customWidth="1"/>
    <col min="12" max="12" width="1.42578125" style="1" customWidth="1"/>
    <col min="13" max="16" width="0" style="1" hidden="1" customWidth="1"/>
    <col min="17" max="16384" width="9.140625" style="1" hidden="1"/>
  </cols>
  <sheetData>
    <row r="1" spans="3:16" ht="8.25" customHeight="1" x14ac:dyDescent="0.25"/>
    <row r="2" spans="3:16" ht="54" customHeight="1" x14ac:dyDescent="0.25">
      <c r="C2" s="67" t="s">
        <v>11</v>
      </c>
      <c r="D2" s="67"/>
      <c r="E2" s="67"/>
      <c r="F2" s="67"/>
      <c r="G2" s="67"/>
      <c r="H2" s="67"/>
      <c r="I2" s="67"/>
      <c r="J2" s="67"/>
      <c r="K2" s="2"/>
      <c r="L2" s="2"/>
    </row>
    <row r="3" spans="3:16" ht="17.25" customHeight="1" thickBot="1" x14ac:dyDescent="0.3">
      <c r="C3" s="3"/>
      <c r="D3" s="3"/>
      <c r="E3" s="3"/>
      <c r="F3" s="3"/>
      <c r="G3" s="3"/>
      <c r="H3" s="3"/>
      <c r="I3" s="3"/>
      <c r="J3" s="3"/>
    </row>
    <row r="4" spans="3:16" ht="11.25" customHeight="1" thickTop="1" x14ac:dyDescent="0.25">
      <c r="C4" s="4"/>
      <c r="D4" s="5"/>
      <c r="E4" s="5"/>
      <c r="F4" s="5"/>
      <c r="G4" s="5"/>
      <c r="H4" s="5"/>
      <c r="I4" s="5"/>
      <c r="J4" s="6"/>
    </row>
    <row r="5" spans="3:16" ht="27.75" customHeight="1" x14ac:dyDescent="0.35">
      <c r="C5" s="7"/>
      <c r="D5" s="8" t="s">
        <v>12</v>
      </c>
      <c r="E5" s="9"/>
      <c r="F5" s="9"/>
      <c r="G5" s="10"/>
      <c r="H5" s="9"/>
      <c r="I5" s="9"/>
      <c r="J5" s="11"/>
    </row>
    <row r="6" spans="3:16" s="16" customFormat="1" ht="20.25" customHeight="1" x14ac:dyDescent="0.25">
      <c r="C6" s="12"/>
      <c r="D6" s="13"/>
      <c r="E6" s="55" t="s">
        <v>35</v>
      </c>
      <c r="F6" s="13"/>
      <c r="G6" s="14"/>
      <c r="H6" s="13"/>
      <c r="I6" s="13"/>
      <c r="J6" s="15"/>
    </row>
    <row r="7" spans="3:16" s="16" customFormat="1" ht="20.25" customHeight="1" x14ac:dyDescent="0.25">
      <c r="C7" s="12"/>
      <c r="D7" s="13"/>
      <c r="E7" s="13"/>
      <c r="F7" s="13"/>
      <c r="G7" s="13"/>
      <c r="H7" s="13"/>
      <c r="I7" s="13"/>
      <c r="J7" s="15"/>
    </row>
    <row r="8" spans="3:16" ht="15.75" thickBot="1" x14ac:dyDescent="0.3">
      <c r="C8" s="17"/>
      <c r="D8" s="18"/>
      <c r="E8" s="18"/>
      <c r="F8" s="18"/>
      <c r="G8" s="18"/>
      <c r="H8" s="18"/>
      <c r="I8" s="18"/>
      <c r="J8" s="19"/>
    </row>
    <row r="9" spans="3:16" ht="16.5" thickTop="1" thickBot="1" x14ac:dyDescent="0.3"/>
    <row r="10" spans="3:16" ht="15.75" customHeight="1" thickTop="1" x14ac:dyDescent="0.25">
      <c r="C10" s="20"/>
      <c r="D10" s="21"/>
      <c r="E10" s="21"/>
      <c r="F10" s="21"/>
      <c r="G10" s="21"/>
      <c r="H10" s="21"/>
      <c r="I10" s="21"/>
      <c r="J10" s="22"/>
    </row>
    <row r="11" spans="3:16" ht="22.5" customHeight="1" x14ac:dyDescent="0.25">
      <c r="C11" s="68" t="s">
        <v>13</v>
      </c>
      <c r="D11" s="69"/>
      <c r="E11" s="69"/>
      <c r="F11" s="69"/>
      <c r="G11" s="69"/>
      <c r="H11" s="23"/>
      <c r="I11" s="23"/>
      <c r="J11" s="24"/>
      <c r="P11" s="25"/>
    </row>
    <row r="12" spans="3:16" ht="22.5" customHeight="1" x14ac:dyDescent="0.25">
      <c r="C12" s="68"/>
      <c r="D12" s="69"/>
      <c r="E12" s="69"/>
      <c r="F12" s="69"/>
      <c r="G12" s="69"/>
      <c r="H12" s="23"/>
      <c r="I12" s="23"/>
      <c r="J12" s="24"/>
      <c r="P12" s="25"/>
    </row>
    <row r="13" spans="3:16" ht="13.5" customHeight="1" x14ac:dyDescent="0.25">
      <c r="C13" s="26"/>
      <c r="D13" s="27"/>
      <c r="E13" s="27"/>
      <c r="F13" s="27"/>
      <c r="G13" s="27"/>
      <c r="H13" s="23"/>
      <c r="I13" s="23"/>
      <c r="J13" s="24"/>
      <c r="P13" s="25"/>
    </row>
    <row r="14" spans="3:16" ht="18" customHeight="1" x14ac:dyDescent="0.25">
      <c r="C14" s="28"/>
      <c r="D14" s="70" t="s">
        <v>14</v>
      </c>
      <c r="E14" s="70"/>
      <c r="F14" s="70"/>
      <c r="G14" s="70"/>
      <c r="H14" s="29"/>
      <c r="I14" s="29"/>
      <c r="J14" s="30"/>
    </row>
    <row r="15" spans="3:16" ht="36.75" customHeight="1" x14ac:dyDescent="0.25">
      <c r="C15" s="28"/>
      <c r="D15" s="70"/>
      <c r="E15" s="70"/>
      <c r="F15" s="70"/>
      <c r="G15" s="70"/>
      <c r="H15" s="71">
        <v>5002722</v>
      </c>
      <c r="I15" s="71"/>
      <c r="J15" s="72"/>
    </row>
    <row r="16" spans="3:16" ht="12" customHeight="1" thickBot="1" x14ac:dyDescent="0.3">
      <c r="C16" s="31"/>
      <c r="D16" s="32"/>
      <c r="E16" s="32"/>
      <c r="F16" s="32"/>
      <c r="G16" s="32"/>
      <c r="H16" s="32"/>
      <c r="I16" s="32"/>
      <c r="J16" s="33"/>
    </row>
    <row r="17" spans="1:12" ht="16.5" thickTop="1" thickBot="1" x14ac:dyDescent="0.3"/>
    <row r="18" spans="1:12" ht="10.5" customHeight="1" thickTop="1" x14ac:dyDescent="0.25">
      <c r="C18" s="34"/>
      <c r="D18" s="35"/>
      <c r="E18" s="35"/>
      <c r="F18" s="35"/>
      <c r="G18" s="35"/>
      <c r="H18" s="35"/>
      <c r="I18" s="35"/>
      <c r="J18" s="36"/>
    </row>
    <row r="19" spans="1:12" ht="27" customHeight="1" x14ac:dyDescent="0.35">
      <c r="C19" s="37"/>
      <c r="D19" s="38" t="s">
        <v>15</v>
      </c>
      <c r="E19" s="39"/>
      <c r="F19" s="39"/>
      <c r="G19" s="39"/>
      <c r="H19" s="39"/>
      <c r="I19" s="39"/>
      <c r="J19" s="40"/>
    </row>
    <row r="20" spans="1:12" s="41" customFormat="1" ht="19.5" customHeight="1" x14ac:dyDescent="0.25">
      <c r="C20" s="42"/>
      <c r="D20" s="43"/>
      <c r="E20" s="53"/>
      <c r="F20" s="43"/>
      <c r="G20" s="43"/>
      <c r="H20" s="43"/>
      <c r="I20" s="43"/>
      <c r="J20" s="45"/>
    </row>
    <row r="21" spans="1:12" s="41" customFormat="1" ht="19.5" customHeight="1" x14ac:dyDescent="0.25">
      <c r="C21" s="46"/>
      <c r="D21" s="43"/>
      <c r="E21" s="44"/>
      <c r="F21" s="43"/>
      <c r="G21" s="43"/>
      <c r="H21" s="43"/>
      <c r="I21" s="43"/>
      <c r="J21" s="45"/>
    </row>
    <row r="22" spans="1:12" s="41" customFormat="1" ht="19.5" customHeight="1" x14ac:dyDescent="0.25">
      <c r="C22" s="46"/>
      <c r="D22" s="43"/>
      <c r="E22" s="44"/>
      <c r="F22" s="43"/>
      <c r="G22" s="43"/>
      <c r="H22" s="43"/>
      <c r="I22" s="43"/>
      <c r="J22" s="45"/>
    </row>
    <row r="23" spans="1:12" s="41" customFormat="1" ht="19.5" hidden="1" customHeight="1" x14ac:dyDescent="0.25">
      <c r="C23" s="46"/>
      <c r="D23" s="43"/>
      <c r="E23" s="43"/>
      <c r="F23" s="43"/>
      <c r="G23" s="43"/>
      <c r="H23" s="43"/>
      <c r="I23" s="43"/>
      <c r="J23" s="45"/>
    </row>
    <row r="24" spans="1:12" s="41" customFormat="1" ht="19.5" hidden="1" customHeight="1" x14ac:dyDescent="0.25">
      <c r="C24" s="46"/>
      <c r="D24" s="43"/>
      <c r="E24" s="43"/>
      <c r="F24" s="43"/>
      <c r="G24" s="43"/>
      <c r="H24" s="43"/>
      <c r="I24" s="43"/>
      <c r="J24" s="45"/>
    </row>
    <row r="25" spans="1:12" s="41" customFormat="1" ht="19.5" hidden="1" customHeight="1" x14ac:dyDescent="0.25">
      <c r="C25" s="46"/>
      <c r="D25" s="43"/>
      <c r="E25" s="43"/>
      <c r="F25" s="43"/>
      <c r="G25" s="43"/>
      <c r="H25" s="43"/>
      <c r="I25" s="43"/>
      <c r="J25" s="45"/>
    </row>
    <row r="26" spans="1:12" ht="15.75" thickBot="1" x14ac:dyDescent="0.3">
      <c r="C26" s="47"/>
      <c r="D26" s="48"/>
      <c r="E26" s="49"/>
      <c r="F26" s="48"/>
      <c r="G26" s="48"/>
      <c r="H26" s="48"/>
      <c r="I26" s="48"/>
      <c r="J26" s="50"/>
    </row>
    <row r="27" spans="1:12" ht="15.75" thickTop="1" x14ac:dyDescent="0.25">
      <c r="A27" s="51"/>
      <c r="C27" s="52"/>
    </row>
    <row r="28" spans="1:12" x14ac:dyDescent="0.25">
      <c r="B28" s="73" t="s">
        <v>16</v>
      </c>
      <c r="C28" s="73"/>
      <c r="D28" s="73"/>
      <c r="E28" s="73"/>
      <c r="F28" s="73"/>
      <c r="G28" s="73"/>
      <c r="H28" s="73"/>
      <c r="I28" s="73"/>
      <c r="J28" s="73"/>
      <c r="K28" s="73"/>
      <c r="L28" s="73"/>
    </row>
    <row r="29" spans="1:12" ht="15" hidden="1" customHeight="1" x14ac:dyDescent="0.25"/>
    <row r="30" spans="1:12" ht="15" hidden="1" customHeight="1" x14ac:dyDescent="0.25"/>
    <row r="31" spans="1:12" ht="15" hidden="1" customHeight="1" x14ac:dyDescent="0.25"/>
    <row r="32" spans="1:1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t="15" hidden="1" customHeight="1" x14ac:dyDescent="0.25"/>
    <row r="54" ht="15" hidden="1" customHeight="1" x14ac:dyDescent="0.25"/>
  </sheetData>
  <mergeCells count="5">
    <mergeCell ref="C2:J2"/>
    <mergeCell ref="C11:G12"/>
    <mergeCell ref="D14:G15"/>
    <mergeCell ref="H15:J15"/>
    <mergeCell ref="B28:L2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5A8F-578C-48A3-A3DF-07203BB0EBB0}">
  <dimension ref="A1:N26"/>
  <sheetViews>
    <sheetView topLeftCell="A3" workbookViewId="0">
      <selection activeCell="K7" sqref="K7:L10"/>
    </sheetView>
  </sheetViews>
  <sheetFormatPr defaultRowHeight="15" x14ac:dyDescent="0.25"/>
  <cols>
    <col min="1" max="1" width="7" customWidth="1"/>
    <col min="2" max="2" width="14.5703125" customWidth="1"/>
    <col min="3" max="5" width="16" customWidth="1"/>
    <col min="7" max="7" width="10.42578125" customWidth="1"/>
    <col min="11" max="11" width="13.140625" bestFit="1" customWidth="1"/>
    <col min="12" max="13" width="12.5703125" bestFit="1" customWidth="1"/>
  </cols>
  <sheetData>
    <row r="1" spans="1:12" ht="26.25" x14ac:dyDescent="0.4">
      <c r="A1" s="74" t="s">
        <v>10</v>
      </c>
      <c r="B1" s="74"/>
      <c r="C1" s="74"/>
      <c r="D1" s="74"/>
      <c r="E1" s="74"/>
      <c r="F1" s="74"/>
      <c r="G1" s="74"/>
      <c r="H1" s="74"/>
      <c r="I1" s="74"/>
    </row>
    <row r="2" spans="1:12" x14ac:dyDescent="0.25">
      <c r="A2" s="75" t="s">
        <v>17</v>
      </c>
      <c r="B2" s="75"/>
      <c r="C2" s="75"/>
      <c r="D2" s="75"/>
      <c r="E2" s="75"/>
      <c r="F2" s="75"/>
      <c r="G2" s="75"/>
      <c r="H2" s="75"/>
      <c r="I2" s="75"/>
    </row>
    <row r="5" spans="1:12" x14ac:dyDescent="0.25">
      <c r="B5" s="61" t="s">
        <v>0</v>
      </c>
      <c r="C5" s="62" t="s">
        <v>1</v>
      </c>
      <c r="D5" s="62" t="s">
        <v>26</v>
      </c>
      <c r="E5" s="62" t="s">
        <v>32</v>
      </c>
      <c r="F5" s="62" t="s">
        <v>7</v>
      </c>
      <c r="G5" s="62" t="s">
        <v>8</v>
      </c>
      <c r="H5" s="63" t="s">
        <v>9</v>
      </c>
      <c r="K5" t="s">
        <v>18</v>
      </c>
    </row>
    <row r="6" spans="1:12" x14ac:dyDescent="0.25">
      <c r="B6" s="56" t="s">
        <v>30</v>
      </c>
      <c r="C6" s="54" t="s">
        <v>2</v>
      </c>
      <c r="D6" s="54" t="s">
        <v>27</v>
      </c>
      <c r="E6" s="54">
        <v>2019</v>
      </c>
      <c r="F6" s="54">
        <v>1000</v>
      </c>
      <c r="G6" s="54">
        <v>4</v>
      </c>
      <c r="H6" s="57">
        <v>4000</v>
      </c>
    </row>
    <row r="7" spans="1:12" x14ac:dyDescent="0.25">
      <c r="B7" s="56" t="s">
        <v>31</v>
      </c>
      <c r="C7" s="54" t="s">
        <v>3</v>
      </c>
      <c r="D7" s="54" t="s">
        <v>27</v>
      </c>
      <c r="E7" s="54">
        <v>2019</v>
      </c>
      <c r="F7" s="54">
        <v>500</v>
      </c>
      <c r="G7" s="54">
        <v>1</v>
      </c>
      <c r="H7" s="57">
        <v>500</v>
      </c>
      <c r="K7" s="64" t="s">
        <v>19</v>
      </c>
      <c r="L7" t="s">
        <v>21</v>
      </c>
    </row>
    <row r="8" spans="1:12" x14ac:dyDescent="0.25">
      <c r="B8" s="56" t="s">
        <v>30</v>
      </c>
      <c r="C8" s="54" t="s">
        <v>4</v>
      </c>
      <c r="D8" s="54" t="s">
        <v>28</v>
      </c>
      <c r="E8" s="54">
        <v>2019</v>
      </c>
      <c r="F8" s="54">
        <v>400</v>
      </c>
      <c r="G8" s="54">
        <v>4</v>
      </c>
      <c r="H8" s="57">
        <v>1600</v>
      </c>
      <c r="K8" s="65" t="s">
        <v>30</v>
      </c>
      <c r="L8" s="66">
        <v>23900</v>
      </c>
    </row>
    <row r="9" spans="1:12" x14ac:dyDescent="0.25">
      <c r="B9" s="56" t="s">
        <v>31</v>
      </c>
      <c r="C9" s="54" t="s">
        <v>5</v>
      </c>
      <c r="D9" s="54" t="s">
        <v>28</v>
      </c>
      <c r="E9" s="54">
        <v>2019</v>
      </c>
      <c r="F9" s="54">
        <v>350</v>
      </c>
      <c r="G9" s="54">
        <v>2</v>
      </c>
      <c r="H9" s="57">
        <v>700</v>
      </c>
      <c r="K9" s="65" t="s">
        <v>31</v>
      </c>
      <c r="L9" s="66">
        <v>7400</v>
      </c>
    </row>
    <row r="10" spans="1:12" x14ac:dyDescent="0.25">
      <c r="B10" s="56" t="s">
        <v>30</v>
      </c>
      <c r="C10" s="54" t="s">
        <v>6</v>
      </c>
      <c r="D10" s="54" t="s">
        <v>29</v>
      </c>
      <c r="E10" s="54">
        <v>2019</v>
      </c>
      <c r="F10" s="54">
        <v>1000</v>
      </c>
      <c r="G10" s="54">
        <v>4</v>
      </c>
      <c r="H10" s="57">
        <v>4000</v>
      </c>
      <c r="K10" s="65" t="s">
        <v>20</v>
      </c>
      <c r="L10" s="66">
        <v>31300</v>
      </c>
    </row>
    <row r="11" spans="1:12" x14ac:dyDescent="0.25">
      <c r="B11" s="56" t="s">
        <v>31</v>
      </c>
      <c r="C11" s="54" t="s">
        <v>2</v>
      </c>
      <c r="D11" s="54" t="s">
        <v>27</v>
      </c>
      <c r="E11" s="54">
        <v>2019</v>
      </c>
      <c r="F11" s="54">
        <v>500</v>
      </c>
      <c r="G11" s="54">
        <v>1</v>
      </c>
      <c r="H11" s="57">
        <v>500</v>
      </c>
    </row>
    <row r="12" spans="1:12" x14ac:dyDescent="0.25">
      <c r="B12" s="56" t="s">
        <v>30</v>
      </c>
      <c r="C12" s="54" t="s">
        <v>3</v>
      </c>
      <c r="D12" s="54" t="s">
        <v>27</v>
      </c>
      <c r="E12" s="54">
        <v>2019</v>
      </c>
      <c r="F12" s="54">
        <v>1000</v>
      </c>
      <c r="G12" s="54">
        <v>4</v>
      </c>
      <c r="H12" s="57">
        <v>4000</v>
      </c>
    </row>
    <row r="13" spans="1:12" x14ac:dyDescent="0.25">
      <c r="B13" s="56" t="s">
        <v>31</v>
      </c>
      <c r="C13" s="54" t="s">
        <v>4</v>
      </c>
      <c r="D13" s="54" t="s">
        <v>28</v>
      </c>
      <c r="E13" s="54">
        <v>2019</v>
      </c>
      <c r="F13" s="54">
        <v>500</v>
      </c>
      <c r="G13" s="54">
        <v>1</v>
      </c>
      <c r="H13" s="57">
        <v>500</v>
      </c>
    </row>
    <row r="14" spans="1:12" x14ac:dyDescent="0.25">
      <c r="B14" s="56" t="s">
        <v>30</v>
      </c>
      <c r="C14" s="54" t="s">
        <v>5</v>
      </c>
      <c r="D14" s="54" t="s">
        <v>28</v>
      </c>
      <c r="E14" s="54">
        <v>2019</v>
      </c>
      <c r="F14" s="54">
        <v>400</v>
      </c>
      <c r="G14" s="54">
        <v>4</v>
      </c>
      <c r="H14" s="57">
        <v>1600</v>
      </c>
    </row>
    <row r="15" spans="1:12" x14ac:dyDescent="0.25">
      <c r="B15" s="56" t="s">
        <v>31</v>
      </c>
      <c r="C15" s="54" t="s">
        <v>6</v>
      </c>
      <c r="D15" s="54" t="s">
        <v>29</v>
      </c>
      <c r="E15" s="54">
        <v>2019</v>
      </c>
      <c r="F15" s="54">
        <v>350</v>
      </c>
      <c r="G15" s="54">
        <v>2</v>
      </c>
      <c r="H15" s="57">
        <v>700</v>
      </c>
    </row>
    <row r="16" spans="1:12" x14ac:dyDescent="0.25">
      <c r="B16" s="56" t="s">
        <v>30</v>
      </c>
      <c r="C16" s="54" t="s">
        <v>2</v>
      </c>
      <c r="D16" s="54" t="s">
        <v>27</v>
      </c>
      <c r="E16" s="54">
        <v>2020</v>
      </c>
      <c r="F16" s="54">
        <v>1000</v>
      </c>
      <c r="G16" s="54">
        <v>4</v>
      </c>
      <c r="H16" s="57">
        <v>4000</v>
      </c>
    </row>
    <row r="17" spans="2:14" x14ac:dyDescent="0.25">
      <c r="B17" s="56" t="s">
        <v>31</v>
      </c>
      <c r="C17" s="54" t="s">
        <v>3</v>
      </c>
      <c r="D17" s="54" t="s">
        <v>27</v>
      </c>
      <c r="E17" s="54">
        <v>2020</v>
      </c>
      <c r="F17" s="54">
        <v>500</v>
      </c>
      <c r="G17" s="54">
        <v>1</v>
      </c>
      <c r="H17" s="57">
        <v>500</v>
      </c>
    </row>
    <row r="18" spans="2:14" x14ac:dyDescent="0.25">
      <c r="B18" s="56" t="s">
        <v>30</v>
      </c>
      <c r="C18" s="54" t="s">
        <v>4</v>
      </c>
      <c r="D18" s="54" t="s">
        <v>28</v>
      </c>
      <c r="E18" s="54">
        <v>2020</v>
      </c>
      <c r="F18" s="54">
        <v>350</v>
      </c>
      <c r="G18" s="54">
        <v>2</v>
      </c>
      <c r="H18" s="57">
        <v>700</v>
      </c>
    </row>
    <row r="19" spans="2:14" x14ac:dyDescent="0.25">
      <c r="B19" s="56" t="s">
        <v>31</v>
      </c>
      <c r="C19" s="54" t="s">
        <v>5</v>
      </c>
      <c r="D19" s="54" t="s">
        <v>28</v>
      </c>
      <c r="E19" s="54">
        <v>2020</v>
      </c>
      <c r="F19" s="54">
        <v>1000</v>
      </c>
      <c r="G19" s="54">
        <v>4</v>
      </c>
      <c r="H19" s="57">
        <v>4000</v>
      </c>
    </row>
    <row r="20" spans="2:14" x14ac:dyDescent="0.25">
      <c r="B20" s="58" t="s">
        <v>30</v>
      </c>
      <c r="C20" s="59" t="s">
        <v>6</v>
      </c>
      <c r="D20" s="54" t="s">
        <v>29</v>
      </c>
      <c r="E20" s="54">
        <v>2020</v>
      </c>
      <c r="F20" s="59">
        <v>1000</v>
      </c>
      <c r="G20" s="59">
        <v>4</v>
      </c>
      <c r="H20" s="60">
        <v>4000</v>
      </c>
    </row>
    <row r="25" spans="2:14" x14ac:dyDescent="0.25">
      <c r="N25" t="s">
        <v>22</v>
      </c>
    </row>
    <row r="26" spans="2:14" x14ac:dyDescent="0.25">
      <c r="N26" t="s">
        <v>23</v>
      </c>
    </row>
  </sheetData>
  <mergeCells count="2">
    <mergeCell ref="A1:I1"/>
    <mergeCell ref="A2:I2"/>
  </mergeCells>
  <hyperlinks>
    <hyperlink ref="A2" r:id="rId2" xr:uid="{0FA592A2-705B-422B-8EC7-569AB53ACF3B}"/>
  </hyperlinks>
  <pageMargins left="0.7" right="0.7" top="0.78740157499999996" bottom="0.78740157499999996" header="0.3" footer="0.3"/>
  <pageSetup paperSize="0" orientation="portrait" horizontalDpi="0" verticalDpi="0" copies="0"/>
  <drawing r:id="rId3"/>
  <tableParts count="1">
    <tablePart r:id="rId4"/>
  </tableParts>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09E95-92B8-4C03-B6D9-73FA125BDD62}">
  <dimension ref="C3:F15"/>
  <sheetViews>
    <sheetView workbookViewId="0">
      <selection activeCell="I16" sqref="I16"/>
    </sheetView>
  </sheetViews>
  <sheetFormatPr defaultRowHeight="15" x14ac:dyDescent="0.25"/>
  <cols>
    <col min="3" max="3" width="13.5703125" bestFit="1" customWidth="1"/>
    <col min="4" max="4" width="16.28515625" bestFit="1" customWidth="1"/>
    <col min="5" max="5" width="5.42578125" bestFit="1" customWidth="1"/>
    <col min="6" max="7" width="11.28515625" bestFit="1" customWidth="1"/>
  </cols>
  <sheetData>
    <row r="3" spans="3:6" x14ac:dyDescent="0.25">
      <c r="C3" s="64" t="s">
        <v>32</v>
      </c>
      <c r="D3" t="s" vm="1">
        <v>33</v>
      </c>
    </row>
    <row r="5" spans="3:6" x14ac:dyDescent="0.25">
      <c r="C5" s="64" t="s">
        <v>24</v>
      </c>
      <c r="D5" s="64" t="s">
        <v>25</v>
      </c>
    </row>
    <row r="6" spans="3:6" x14ac:dyDescent="0.25">
      <c r="C6" s="64" t="s">
        <v>19</v>
      </c>
      <c r="D6" t="s">
        <v>30</v>
      </c>
      <c r="E6" t="s">
        <v>31</v>
      </c>
      <c r="F6" t="s">
        <v>20</v>
      </c>
    </row>
    <row r="7" spans="3:6" x14ac:dyDescent="0.25">
      <c r="C7" s="65" t="s">
        <v>27</v>
      </c>
      <c r="D7" s="66"/>
      <c r="E7" s="66"/>
      <c r="F7" s="66"/>
    </row>
    <row r="8" spans="3:6" x14ac:dyDescent="0.25">
      <c r="C8" s="76" t="s">
        <v>2</v>
      </c>
      <c r="D8" s="66">
        <v>8000</v>
      </c>
      <c r="E8" s="66">
        <v>500</v>
      </c>
      <c r="F8" s="66">
        <v>8500</v>
      </c>
    </row>
    <row r="9" spans="3:6" x14ac:dyDescent="0.25">
      <c r="C9" s="76" t="s">
        <v>3</v>
      </c>
      <c r="D9" s="66">
        <v>4000</v>
      </c>
      <c r="E9" s="66">
        <v>1000</v>
      </c>
      <c r="F9" s="66">
        <v>5000</v>
      </c>
    </row>
    <row r="10" spans="3:6" x14ac:dyDescent="0.25">
      <c r="C10" s="65" t="s">
        <v>28</v>
      </c>
      <c r="D10" s="66"/>
      <c r="E10" s="66"/>
      <c r="F10" s="66"/>
    </row>
    <row r="11" spans="3:6" x14ac:dyDescent="0.25">
      <c r="C11" s="76" t="s">
        <v>4</v>
      </c>
      <c r="D11" s="66">
        <v>2300</v>
      </c>
      <c r="E11" s="66">
        <v>500</v>
      </c>
      <c r="F11" s="66">
        <v>2800</v>
      </c>
    </row>
    <row r="12" spans="3:6" x14ac:dyDescent="0.25">
      <c r="C12" s="76" t="s">
        <v>5</v>
      </c>
      <c r="D12" s="66">
        <v>1600</v>
      </c>
      <c r="E12" s="66">
        <v>4700</v>
      </c>
      <c r="F12" s="66">
        <v>6300</v>
      </c>
    </row>
    <row r="13" spans="3:6" x14ac:dyDescent="0.25">
      <c r="C13" s="65" t="s">
        <v>29</v>
      </c>
      <c r="D13" s="66"/>
      <c r="E13" s="66"/>
      <c r="F13" s="66"/>
    </row>
    <row r="14" spans="3:6" x14ac:dyDescent="0.25">
      <c r="C14" s="76" t="s">
        <v>6</v>
      </c>
      <c r="D14" s="66">
        <v>8000</v>
      </c>
      <c r="E14" s="66">
        <v>700</v>
      </c>
      <c r="F14" s="66">
        <v>8700</v>
      </c>
    </row>
    <row r="15" spans="3:6" x14ac:dyDescent="0.25">
      <c r="C15" s="65" t="s">
        <v>20</v>
      </c>
      <c r="D15" s="66">
        <v>23900</v>
      </c>
      <c r="E15" s="66">
        <v>7400</v>
      </c>
      <c r="F15" s="66">
        <v>31300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BA62A-759E-4BBF-BE79-BEE057A1D7AF}">
  <dimension ref="C3:F19"/>
  <sheetViews>
    <sheetView workbookViewId="0">
      <selection activeCell="C19" sqref="C19"/>
    </sheetView>
  </sheetViews>
  <sheetFormatPr defaultRowHeight="15" x14ac:dyDescent="0.25"/>
  <cols>
    <col min="3" max="3" width="13.5703125" bestFit="1" customWidth="1"/>
    <col min="4" max="4" width="16.28515625" bestFit="1" customWidth="1"/>
    <col min="5" max="5" width="5.42578125" bestFit="1" customWidth="1"/>
    <col min="6" max="7" width="11.28515625" bestFit="1" customWidth="1"/>
  </cols>
  <sheetData>
    <row r="3" spans="3:6" x14ac:dyDescent="0.25">
      <c r="C3" s="64" t="s">
        <v>32</v>
      </c>
      <c r="D3" t="s" vm="1">
        <v>33</v>
      </c>
    </row>
    <row r="5" spans="3:6" x14ac:dyDescent="0.25">
      <c r="C5" t="str" vm="5">
        <f>CUBEMEMBER("ThisWorkbookDataModel","[Measures].[Obrat celkem]")</f>
        <v>Obrat celkem</v>
      </c>
      <c r="D5" t="s">
        <v>25</v>
      </c>
    </row>
    <row r="6" spans="3:6" x14ac:dyDescent="0.25">
      <c r="C6" t="s">
        <v>19</v>
      </c>
      <c r="D6" t="str" vm="14">
        <f>CUBEMEMBER("ThisWorkbookDataModel","[Table1].[Prodejce].&amp;[Ada]")</f>
        <v>Ada</v>
      </c>
      <c r="E6" t="str" vm="7">
        <f>CUBEMEMBER("ThisWorkbookDataModel","[Table1].[Prodejce].&amp;[Beda]")</f>
        <v>Beda</v>
      </c>
      <c r="F6" t="str" vm="11">
        <f>CUBEMEMBER("ThisWorkbookDataModel","[Table1].[Prodejce].[All]","Grand Total")</f>
        <v>Grand Total</v>
      </c>
    </row>
    <row r="7" spans="3:6" x14ac:dyDescent="0.25">
      <c r="C7" s="65" t="str" vm="4">
        <f>CUBEMEMBER("ThisWorkbookDataModel","[Table1].[Katogorie].&amp;[Auto]")</f>
        <v>Auto</v>
      </c>
    </row>
    <row r="8" spans="3:6" x14ac:dyDescent="0.25">
      <c r="C8" s="76" t="str" vm="8">
        <f>CUBEMEMBER("ThisWorkbookDataModel",{"[Table1].[Katogorie].&amp;[Auto]","[Table1].[Produkt].&amp;[Výrobek 1]"})</f>
        <v>Výrobek 1</v>
      </c>
      <c r="D8" vm="32">
        <f>CUBEVALUE("ThisWorkbookDataModel",$D$3,$C$5,$C8,D$6)</f>
        <v>8000</v>
      </c>
      <c r="E8" vm="17">
        <f>CUBEVALUE("ThisWorkbookDataModel",$D$3,$C$5,$C8,E$6)</f>
        <v>500</v>
      </c>
      <c r="F8" vm="26">
        <f>CUBEVALUE("ThisWorkbookDataModel",$D$3,$C$5,$C8,F$6)</f>
        <v>8500</v>
      </c>
    </row>
    <row r="9" spans="3:6" x14ac:dyDescent="0.25">
      <c r="C9" s="76" t="str" vm="12">
        <f>CUBEMEMBER("ThisWorkbookDataModel",{"[Table1].[Katogorie].&amp;[Auto]","[Table1].[Produkt].&amp;[Výrobek 2]"})</f>
        <v>Výrobek 2</v>
      </c>
      <c r="D9" vm="20">
        <f>CUBEVALUE("ThisWorkbookDataModel",$D$3,$C$5,$C9,D$6)</f>
        <v>4000</v>
      </c>
      <c r="E9" vm="19">
        <f>CUBEVALUE("ThisWorkbookDataModel",$D$3,$C$5,$C9,E$6)</f>
        <v>1000</v>
      </c>
      <c r="F9" vm="18">
        <f>CUBEVALUE("ThisWorkbookDataModel",$D$3,$C$5,$C9,F$6)</f>
        <v>5000</v>
      </c>
    </row>
    <row r="10" spans="3:6" x14ac:dyDescent="0.25">
      <c r="C10" s="65" t="str" vm="10">
        <f>CUBEMEMBER("ThisWorkbookDataModel","[Table1].[Katogorie].&amp;[Moto]")</f>
        <v>Moto</v>
      </c>
    </row>
    <row r="11" spans="3:6" x14ac:dyDescent="0.25">
      <c r="C11" s="76" t="str" vm="3">
        <f>CUBEMEMBER("ThisWorkbookDataModel",{"[Table1].[Katogorie].&amp;[Moto]","[Table1].[Produkt].&amp;[Výrobek 3]"})</f>
        <v>Výrobek 3</v>
      </c>
      <c r="D11" vm="31">
        <f>CUBEVALUE("ThisWorkbookDataModel",$D$3,$C$5,$C11,D$6)</f>
        <v>2300</v>
      </c>
      <c r="E11" vm="21">
        <f>CUBEVALUE("ThisWorkbookDataModel",$D$3,$C$5,$C11,E$6)</f>
        <v>500</v>
      </c>
      <c r="F11" vm="27">
        <f>CUBEVALUE("ThisWorkbookDataModel",$D$3,$C$5,$C11,F$6)</f>
        <v>2800</v>
      </c>
    </row>
    <row r="12" spans="3:6" x14ac:dyDescent="0.25">
      <c r="C12" s="76" t="str" vm="13">
        <f>CUBEMEMBER("ThisWorkbookDataModel",{"[Table1].[Katogorie].&amp;[Moto]","[Table1].[Produkt].&amp;[Výrobek 4]"})</f>
        <v>Výrobek 4</v>
      </c>
      <c r="D12" vm="28">
        <f>CUBEVALUE("ThisWorkbookDataModel",$D$3,$C$5,$C12,D$6)</f>
        <v>1600</v>
      </c>
      <c r="E12" vm="29">
        <f>CUBEVALUE("ThisWorkbookDataModel",$D$3,$C$5,$C12,E$6)</f>
        <v>4700</v>
      </c>
      <c r="F12" vm="22">
        <f>CUBEVALUE("ThisWorkbookDataModel",$D$3,$C$5,$C12,F$6)</f>
        <v>6300</v>
      </c>
    </row>
    <row r="13" spans="3:6" x14ac:dyDescent="0.25">
      <c r="C13" s="65" t="str" vm="6">
        <f>CUBEMEMBER("ThisWorkbookDataModel","[Table1].[Katogorie].&amp;[Ostatní]")</f>
        <v>Ostatní</v>
      </c>
    </row>
    <row r="14" spans="3:6" x14ac:dyDescent="0.25">
      <c r="C14" s="76" t="str" vm="9">
        <f>CUBEMEMBER("ThisWorkbookDataModel",{"[Table1].[Katogorie].&amp;[Ostatní]","[Table1].[Produkt].&amp;[Výrobek 5]"})</f>
        <v>Výrobek 5</v>
      </c>
      <c r="D14" vm="30">
        <f>CUBEVALUE("ThisWorkbookDataModel",$D$3,$C$5,$C14,D$6)</f>
        <v>8000</v>
      </c>
      <c r="E14" vm="25">
        <f>CUBEVALUE("ThisWorkbookDataModel",$D$3,$C$5,$C14,E$6)</f>
        <v>700</v>
      </c>
      <c r="F14" vm="24">
        <f>CUBEVALUE("ThisWorkbookDataModel",$D$3,$C$5,$C14,F$6)</f>
        <v>8700</v>
      </c>
    </row>
    <row r="15" spans="3:6" x14ac:dyDescent="0.25">
      <c r="C15" s="65" t="str" vm="2">
        <f>CUBEMEMBER("ThisWorkbookDataModel","[Table1].[Katogorie].[All]","Grand Total")</f>
        <v>Grand Total</v>
      </c>
      <c r="D15" vm="23">
        <f>CUBEVALUE("ThisWorkbookDataModel",$D$3,$C$5,$C15,D$6)</f>
        <v>23900</v>
      </c>
      <c r="E15" vm="15">
        <f>CUBEVALUE("ThisWorkbookDataModel",$D$3,$C$5,$C15,E$6)</f>
        <v>7400</v>
      </c>
      <c r="F15" vm="16">
        <f>CUBEVALUE("ThisWorkbookDataModel",$D$3,$C$5,$C15,F$6)</f>
        <v>31300</v>
      </c>
    </row>
    <row r="19" spans="3:3" x14ac:dyDescent="0.25">
      <c r="C19" s="77" t="s">
        <v>34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37BF5-1AA1-4625-BD15-53178659916C}">
  <dimension ref="C5:D8"/>
  <sheetViews>
    <sheetView workbookViewId="0">
      <selection activeCell="K5" sqref="K5"/>
    </sheetView>
  </sheetViews>
  <sheetFormatPr defaultRowHeight="15" x14ac:dyDescent="0.25"/>
  <cols>
    <col min="3" max="3" width="13.140625" bestFit="1" customWidth="1"/>
    <col min="4" max="4" width="12.5703125" bestFit="1" customWidth="1"/>
  </cols>
  <sheetData>
    <row r="5" spans="3:4" x14ac:dyDescent="0.25">
      <c r="C5" s="64" t="s">
        <v>19</v>
      </c>
      <c r="D5" t="s">
        <v>21</v>
      </c>
    </row>
    <row r="6" spans="3:4" x14ac:dyDescent="0.25">
      <c r="C6" s="65" t="s">
        <v>30</v>
      </c>
      <c r="D6" s="66">
        <v>23900</v>
      </c>
    </row>
    <row r="7" spans="3:4" x14ac:dyDescent="0.25">
      <c r="C7" s="65" t="s">
        <v>31</v>
      </c>
      <c r="D7" s="66">
        <v>7400</v>
      </c>
    </row>
    <row r="8" spans="3:4" x14ac:dyDescent="0.25">
      <c r="C8" s="65" t="s">
        <v>20</v>
      </c>
      <c r="D8" s="66">
        <v>31300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A97AF-6446-4E35-ACED-E09FD8D35BF1}">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F o r m u l a B a r S t a t e " > < C u s t o m C o n t e n t > < ! [ C D A T A [ < S a n d b o x E d i t o r . F o r m u l a B a r S t a t e   x m l n s = " h t t p : / / s c h e m a s . d a t a c o n t r a c t . o r g / 2 0 0 4 / 0 7 / M i c r o s o f t . A n a l y s i s S e r v i c e s . C o m m o n "   x m l n s : i = " h t t p : / / w w w . w 3 . o r g / 2 0 0 1 / X M L S c h e m a - i n s t a n c e " > < H e i g h t > 7 3 < / H e i g h t > < / S a n d b o x E d i t o r . F o r m u l a B a r S t a t e > ] ] > < / C u s t o m C o n t e n t > < / G e m i n i > 
</file>

<file path=customXml/item1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 2 0 2 0 - 0 7 - 1 0 T 1 4 : 3 0 : 0 7 . 0 0 1 9 7 4 3 + 0 2 : 0 0 < / L a s t P r o c e s s e d T i m e > < / D a t a M o d e l i n g S a n d b o x . S e r i a l i z e d S a n d b o x E r r o r C a c h e > ] ] > < / C u s t o m C o n t e n t > < / G e m i n i > 
</file>

<file path=customXml/item13.xml>��< ? x m l   v e r s i o n = " 1 . 0 "   e n c o d i n g = " U T F - 1 6 " ? > < G e m i n i   x m l n s = " h t t p : / / g e m i n i / p i v o t c u s t o m i z a t i o n / S h o w I m p l i c i t M e a s u r e s " > < C u s t o m C o n t e n t > < ! [ C D A T A [ F a l s e ] ] > < / C u s t o m C o n t e n t > < / G e m i n i > 
</file>

<file path=customXml/item14.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 T a b u l k a 1 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 T a b u l k a 1 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    < / K e y > < / a : K e y > < a : V a l u e   i : t y p e = " T a b l e W i d g e t B a s e V i e w S t a t e " / > < / a : K e y V a l u e O f D i a g r a m O b j e c t K e y a n y T y p e z b w N T n L X > < a : K e y V a l u e O f D i a g r a m O b j e c t K e y a n y T y p e z b w N T n L X > < a : K e y > < K e y > C o l u m n s \ P o � t a n �   s l o u p e c   1 < / K e y > < / a : K e y > < a : V a l u e   i : t y p e = " T a b l e W i d g e t B a s e V i e w S t a t e " / > < / a : K e y V a l u e O f D i a g r a m O b j e c t K e y a n y T y p e z b w N T n L X > < a : K e y V a l u e O f D i a g r a m O b j e c t K e y a n y T y p e z b w N T n L X > < a : K e y > < K e y > C o l u m n s \ P o � t a n �   s l o u p e c   2 < / K e y > < / a : K e y > < a : V a l u e   i : t y p e = " T a b l e W i d g e t B a s e V i e w S t a t e " / > < / a : K e y V a l u e O f D i a g r a m O b j e c t K e y a n y T y p e z b w N T n L X > < a : K e y V a l u e O f D i a g r a m O b j e c t K e y a n y T y p e z b w N T n L X > < a : K e y > < K e y > C o l u m n s \ P o � t a n �   s l o u p e c   3 < / K e y > < / a : K e y > < a : V a l u e   i : t y p e = " T a b l e W i d g e t B a s e V i e w S t a t e " / > < / a : K e y V a l u e O f D i a g r a m O b j e c t K e y a n y T y p e z b w N T n L X > < a : K e y V a l u e O f D i a g r a m O b j e c t K e y a n y T y p e z b w N T n L X > < a : K e y > < K e y > C o l u m n s \ P o � t a n �   s l o u p e c   4 < / K e y > < / a : K e y > < a : V a l u e   i : t y p e = " T a b l e W i d g e t B a s e V i e w S t a t e " / > < / a : K e y V a l u e O f D i a g r a m O b j e c t K e y a n y T y p e z b w N T n L X > < a : K e y V a l u e O f D i a g r a m O b j e c t K e y a n y T y p e z b w N T n L X > < a : K e y > < K e y > C o l u m n s \ P o � t a n �   s l o u p e c   5 < / K e y > < / a : K e y > < a : V a l u e   i : t y p e = " T a b l e W i d g e t B a s e V i e w S t a t e " / > < / a : K e y V a l u e O f D i a g r a m O b j e c t K e y a n y T y p e z b w N T n L X > < / V i e w S t a t e s > < / D i a g r a m M a n a g e r . S e r i a l i z a b l e D i a g r a m > < 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 C o l u m n s \ C a l c u l a t e d   C o l u m n   1 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5.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 O b r a t < / K e y > < / D i a g r a m O b j e c t K e y > < D i a g r a m O b j e c t K e y > < K e y > M e a s u r e s \ S u m   o f   O b r a t \ T a g I n f o \ F o r m u l a < / K e y > < / D i a g r a m O b j e c t K e y > < D i a g r a m O b j e c t K e y > < K e y > M e a s u r e s \ S u m   o f   O b r a t \ T a g I n f o \ V a l u e < / K e y > < / D i a g r a m O b j e c t K e y > < D i a g r a m O b j e c t K e y > < K e y > C o l u m n s \ P r o d e j c e < / K e y > < / D i a g r a m O b j e c t K e y > < D i a g r a m O b j e c t K e y > < K e y > C o l u m n s \ P r o d u k t < / K e y > < / D i a g r a m O b j e c t K e y > < D i a g r a m O b j e c t K e y > < K e y > C o l u m n s \ C e n a < / K e y > < / D i a g r a m O b j e c t K e y > < D i a g r a m O b j e c t K e y > < K e y > C o l u m n s \ P o e t   k s < / K e y > < / D i a g r a m O b j e c t K e y > < D i a g r a m O b j e c t K e y > < K e y > C o l u m n s \ O b r a t < / K e y > < / D i a g r a m O b j e c t K e y > < D i a g r a m O b j e c t K e y > < K e y > C o l u m n s \ C a l c u l a t e d   C o l u m n   1 < / K e y > < / D i a g r a m O b j e c t K e y > < D i a g r a m O b j e c t K e y > < K e y > M e a s u r e s \ O b r a t   c e l k e m < / K e y > < / D i a g r a m O b j e c t K e y > < D i a g r a m O b j e c t K e y > < K e y > M e a s u r e s \ O b r a t   c e l k e m \ T a g I n f o \ F o r m u l a < / K e y > < / D i a g r a m O b j e c t K e y > < D i a g r a m O b j e c t K e y > < K e y > M e a s u r e s \ O b r a t   c e l k e m \ T a g I n f o \ V a l u e < / K e y > < / D i a g r a m O b j e c t K e y > < D i a g r a m O b j e c t K e y > < K e y > L i n k s \ & l t ; C o l u m n s \ S u m   o f   O b r a t & g t ; - & l t ; M e a s u r e s \ O b r a t & g t ; < / K e y > < / D i a g r a m O b j e c t K e y > < D i a g r a m O b j e c t K e y > < K e y > L i n k s \ & l t ; C o l u m n s \ S u m   o f   O b r a t & g t ; - & l t ; M e a s u r e s \ O b r a t & g t ; \ C O L U M N < / K e y > < / D i a g r a m O b j e c t K e y > < D i a g r a m O b j e c t K e y > < K e y > L i n k s \ & l t ; C o l u m n s \ S u m   o f   O b r a t & g t ; - & l t ; M e a s u r e s \ O b r a t & g t ; \ M E A S U R E 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 O b r a t < / K e y > < / a : K e y > < a : V a l u e   i : t y p e = " M e a s u r e G r i d N o d e V i e w S t a t e " > < C o l u m n > 4 < / C o l u m n > < L a y e d O u t > t r u e < / L a y e d O u t > < W a s U I I n v i s i b l e > t r u e < / W a s U I I n v i s i b l e > < / a : V a l u e > < / a : K e y V a l u e O f D i a g r a m O b j e c t K e y a n y T y p e z b w N T n L X > < a : K e y V a l u e O f D i a g r a m O b j e c t K e y a n y T y p e z b w N T n L X > < a : K e y > < K e y > M e a s u r e s \ S u m   o f   O b r a t \ T a g I n f o \ F o r m u l a < / K e y > < / a : K e y > < a : V a l u e   i : t y p e = " M e a s u r e G r i d V i e w S t a t e I D i a g r a m T a g A d d i t i o n a l I n f o " / > < / a : K e y V a l u e O f D i a g r a m O b j e c t K e y a n y T y p e z b w N T n L X > < a : K e y V a l u e O f D i a g r a m O b j e c t K e y a n y T y p e z b w N T n L X > < a : K e y > < K e y > M e a s u r e s \ S u m   o f   O b r a t \ T a g I n f o \ V a l u e < / K e y > < / a : K e y > < a : V a l u e   i : t y p e = " M e a s u r e G r i d V i e w S t a t e I D i a g r a m T a g A d d i t i o n a l I n f o " / > < / a : K e y V a l u e O f D i a g r a m O b j e c t K e y a n y T y p e z b w N T n L X > < a : K e y V a l u e O f D i a g r a m O b j e c t K e y a n y T y p e z b w N T n L X > < a : K e y > < K e y > C o l u m n s \ P r o d e j c e < / K e y > < / a : K e y > < a : V a l u e   i : t y p e = " M e a s u r e G r i d N o d e V i e w S t a t e " > < L a y e d O u t > t r u e < / L a y e d O u t > < / a : V a l u e > < / a : K e y V a l u e O f D i a g r a m O b j e c t K e y a n y T y p e z b w N T n L X > < a : K e y V a l u e O f D i a g r a m O b j e c t K e y a n y T y p e z b w N T n L X > < a : K e y > < K e y > C o l u m n s \ P r o d u k t < / K e y > < / a : K e y > < a : V a l u e   i : t y p e = " M e a s u r e G r i d N o d e V i e w S t a t e " > < C o l u m n > 1 < / C o l u m n > < L a y e d O u t > t r u e < / L a y e d O u t > < / a : V a l u e > < / a : K e y V a l u e O f D i a g r a m O b j e c t K e y a n y T y p e z b w N T n L X > < a : K e y V a l u e O f D i a g r a m O b j e c t K e y a n y T y p e z b w N T n L X > < a : K e y > < K e y > C o l u m n s \ C e n a < / K e y > < / a : K e y > < a : V a l u e   i : t y p e = " M e a s u r e G r i d N o d e V i e w S t a t e " > < C o l u m n > 2 < / C o l u m n > < L a y e d O u t > t r u e < / L a y e d O u t > < / a : V a l u e > < / a : K e y V a l u e O f D i a g r a m O b j e c t K e y a n y T y p e z b w N T n L X > < a : K e y V a l u e O f D i a g r a m O b j e c t K e y a n y T y p e z b w N T n L X > < a : K e y > < K e y > C o l u m n s \ P o e t   k s < / K e y > < / a : K e y > < a : V a l u e   i : t y p e = " M e a s u r e G r i d N o d e V i e w S t a t e " > < C o l u m n > 3 < / C o l u m n > < L a y e d O u t > t r u e < / L a y e d O u t > < / a : V a l u e > < / a : K e y V a l u e O f D i a g r a m O b j e c t K e y a n y T y p e z b w N T n L X > < a : K e y V a l u e O f D i a g r a m O b j e c t K e y a n y T y p e z b w N T n L X > < a : K e y > < K e y > C o l u m n s \ O b r a t < / K e y > < / a : K e y > < a : V a l u e   i : t y p e = " M e a s u r e G r i d N o d e V i e w S t a t e " > < C o l u m n > 4 < / C o l u m n > < L a y e d O u t > t r u e < / L a y e d O u t > < / a : V a l u e > < / a : K e y V a l u e O f D i a g r a m O b j e c t K e y a n y T y p e z b w N T n L X > < a : K e y V a l u e O f D i a g r a m O b j e c t K e y a n y T y p e z b w N T n L X > < a : K e y > < K e y > C o l u m n s \ C a l c u l a t e d   C o l u m n   1 < / K e y > < / a : K e y > < a : V a l u e   i : t y p e = " M e a s u r e G r i d N o d e V i e w S t a t e " > < C o l u m n > 5 < / C o l u m n > < L a y e d O u t > t r u e < / L a y e d O u t > < / a : V a l u e > < / a : K e y V a l u e O f D i a g r a m O b j e c t K e y a n y T y p e z b w N T n L X > < a : K e y V a l u e O f D i a g r a m O b j e c t K e y a n y T y p e z b w N T n L X > < a : K e y > < K e y > M e a s u r e s \ O b r a t   c e l k e m < / K e y > < / a : K e y > < a : V a l u e   i : t y p e = " M e a s u r e G r i d N o d e V i e w S t a t e " > < L a y e d O u t > t r u e < / L a y e d O u t > < R o w > 2 < / R o w > < / a : V a l u e > < / a : K e y V a l u e O f D i a g r a m O b j e c t K e y a n y T y p e z b w N T n L X > < a : K e y V a l u e O f D i a g r a m O b j e c t K e y a n y T y p e z b w N T n L X > < a : K e y > < K e y > M e a s u r e s \ O b r a t   c e l k e m \ T a g I n f o \ F o r m u l a < / K e y > < / a : K e y > < a : V a l u e   i : t y p e = " M e a s u r e G r i d V i e w S t a t e I D i a g r a m T a g A d d i t i o n a l I n f o " / > < / a : K e y V a l u e O f D i a g r a m O b j e c t K e y a n y T y p e z b w N T n L X > < a : K e y V a l u e O f D i a g r a m O b j e c t K e y a n y T y p e z b w N T n L X > < a : K e y > < K e y > M e a s u r e s \ O b r a t   c e l k e m \ T a g I n f o \ V a l u e < / K e y > < / a : K e y > < a : V a l u e   i : t y p e = " M e a s u r e G r i d V i e w S t a t e I D i a g r a m T a g A d d i t i o n a l I n f o " / > < / a : K e y V a l u e O f D i a g r a m O b j e c t K e y a n y T y p e z b w N T n L X > < a : K e y V a l u e O f D i a g r a m O b j e c t K e y a n y T y p e z b w N T n L X > < a : K e y > < K e y > L i n k s \ & l t ; C o l u m n s \ S u m   o f   O b r a t & g t ; - & l t ; M e a s u r e s \ O b r a t & g t ; < / K e y > < / a : K e y > < a : V a l u e   i : t y p e = " M e a s u r e G r i d V i e w S t a t e I D i a g r a m L i n k " / > < / a : K e y V a l u e O f D i a g r a m O b j e c t K e y a n y T y p e z b w N T n L X > < a : K e y V a l u e O f D i a g r a m O b j e c t K e y a n y T y p e z b w N T n L X > < a : K e y > < K e y > L i n k s \ & l t ; C o l u m n s \ S u m   o f   O b r a t & g t ; - & l t ; M e a s u r e s \ O b r a t & g t ; \ C O L U M N < / K e y > < / a : K e y > < a : V a l u e   i : t y p e = " M e a s u r e G r i d V i e w S t a t e I D i a g r a m L i n k E n d p o i n t " / > < / a : K e y V a l u e O f D i a g r a m O b j e c t K e y a n y T y p e z b w N T n L X > < a : K e y V a l u e O f D i a g r a m O b j e c t K e y a n y T y p e z b w N T n L X > < a : K e y > < K e y > L i n k s \ & l t ; C o l u m n s \ S u m   o f   O b r a t & g t ; - & l t ; M e a s u r e s \ O b r a t & g t ; \ M E A S U R E < / K e y > < / a : K e y > < a : V a l u e   i : t y p e = " M e a s u r e G r i d V i e w S t a t e I D i a g r a m L i n k E n d p o i n t " / > < / a : K e y V a l u e O f D i a g r a m O b j e c t K e y a n y T y p e z b w N T n L X > < / V i e w S t a t e s > < / D i a g r a m M a n a g e r . S e r i a l i z a b l e D i a g r a m > < / A r r a y O f D i a g r a m M a n a g e r . S e r i a l i z a b l e D i a g r a m > ] ] > < / C u s t o m C o n t e n t > < / G e m i n i > 
</file>

<file path=customXml/item16.xml>��< ? x m l   v e r s i o n = " 1 . 0 "   e n c o d i n g = " U T F - 1 6 " ? > < G e m i n i   x m l n s = " h t t p : / / g e m i n i / p i v o t c u s t o m i z a t i o n / R e l a t i o n s h i p A u t o D e t e c t i o n E n a b l e d " > < C u s t o m C o n t e n t > < ! [ C D A T A [ T r u e ] ] > < / C u s t o m C o n t e n t > < / G e m i n i > 
</file>

<file path=customXml/item17.xml>��< ? x m l   v e r s i o n = " 1 . 0 "   e n c o d i n g = " U T F - 1 6 " ? > < G e m i n i   x m l n s = " h t t p : / / g e m i n i / p i v o t c u s t o m i z a t i o n / C l i e n t W i n d o w X M L " > < C u s t o m C o n t e n t > < ! [ C D A T A [ T a b l e 1 ] ] > < / C u s t o m C o n t e n t > < / G e m i n i > 
</file>

<file path=customXml/item2.xml>��< ? x m l   v e r s i o n = " 1 . 0 "   e n c o d i n g = " U T F - 1 6 " ? > < G e m i n i   x m l n s = " h t t p : / / g e m i n i / p i v o t c u s t o m i z a t i o n / P o w e r P i v o t V e r s i o n " > < C u s t o m C o n t e n t > < ! [ C D A T A [ 2 0 1 5 . 1 3 0 . 8 0 0 . 1 3 3 8 ] ] > < / C u s t o m C o n t e n t > < / G e m i n i > 
</file>

<file path=customXml/item3.xml>��< ? x m l   v e r s i o n = " 1 . 0 "   e n c o d i n g = " U T F - 1 6 " ? > < G e m i n i   x m l n s = " h t t p : / / g e m i n i / p i v o t c u s t o m i z a t i o n / 2 3 9 7 c 3 1 f - d d 8 b - 4 5 2 d - 9 4 e d - 6 c 2 6 0 f 8 4 1 6 d 5 " > < C u s t o m C o n t e n t > < ! [ C D A T A [ < ? x m l   v e r s i o n = " 1 . 0 "   e n c o d i n g = " u t f - 1 6 " ? > < S e t t i n g s > < C a l c u l a t e d F i e l d s > < i t e m > < M e a s u r e N a m e > C e l k e m   o b r a t u < / M e a s u r e N a m e > < D i s p l a y N a m e > C e l k e m   o b r a t u < / D i s p l a y N a m e > < V i s i b l e > F a l s e < / V i s i b l e > < / i t e m > < / C a l c u l a t e d F i e l d s > < S A H o s t H a s h > 0 < / S A H o s t H a s h > < G e m i n i F i e l d L i s t V i s i b l e > T r u e < / G e m i n i F i e l d L i s t V i s i b l e > < / S e t t i n g s > ] ] > < / C u s t o m C o n t e n t > < / G e m i n i > 
</file>

<file path=customXml/item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 T a b l e 1 < / 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5.xml>��< ? x m l   v e r s i o n = " 1 . 0 "   e n c o d i n g = " U T F - 1 6 " ? > < G e m i n i   x m l n s = " h t t p : / / g e m i n i / p i v o t c u s t o m i z a t i o n / M a n u a l C a l c M o d e " > < C u s t o m C o n t e n t > < ! [ C D A T A [ F a l s e ] ] > < / C u s t o m C o n t e n t > < / G e m i n i > 
</file>

<file path=customXml/item6.xml>��< ? x m l   v e r s i o n = " 1 . 0 "   e n c o d i n g = " U T F - 1 6 " ? > < G e m i n i   x m l n s = " h t t p : / / g e m i n i / p i v o t c u s t o m i z a t i o n / I s S a n d b o x E m b e d d e d " > < C u s t o m C o n t e n t > < ! [ C D A T A [ y e s ] ] > < / C u s t o m C o n t e n t > < / G e m i n i > 
</file>

<file path=customXml/item7.xml>��< ? x m l   v e r s i o n = " 1 . 0 "   e n c o d i n g = " U T F - 1 6 " ? > < G e m i n i   x m l n s = " h t t p : / / g e m i n i / p i v o t c u s t o m i z a t i o n / T a b l e X M L _ T a b l e 1 " > < C u s t o m C o n t e n t > < ! [ C D A T A [ < T a b l e W i d g e t G r i d S e r i a l i z a t i o n   x m l n s : x s i = " h t t p : / / w w w . w 3 . o r g / 2 0 0 1 / X M L S c h e m a - i n s t a n c e "   x m l n s : x s d = " h t t p : / / w w w . w 3 . o r g / 2 0 0 1 / X M L S c h e m a " > < C o l u m n S u g g e s t e d T y p e   / > < C o l u m n F o r m a t   / > < C o l u m n A c c u r a c y   / > < C o l u m n C u r r e n c y S y m b o l   / > < C o l u m n P o s i t i v e P a t t e r n   / > < C o l u m n N e g a t i v e P a t t e r n   / > < C o l u m n W i d t h s > < i t e m > < k e y > < s t r i n g > P r o d e j c e < / s t r i n g > < / k e y > < v a l u e > < i n t > 1 0 0 < / i n t > < / v a l u e > < / i t e m > < i t e m > < k e y > < s t r i n g > P r o d u k t < / s t r i n g > < / k e y > < v a l u e > < i n t > 9 3 < / i n t > < / v a l u e > < / i t e m > < i t e m > < k e y > < s t r i n g > C e n a < / s t r i n g > < / k e y > < v a l u e > < i n t > 7 6 < / i n t > < / v a l u e > < / i t e m > < i t e m > < k e y > < s t r i n g > P o e t   k s < / s t r i n g > < / k e y > < v a l u e > < i n t > 9 9 < / i n t > < / v a l u e > < / i t e m > < i t e m > < k e y > < s t r i n g > O b r a t < / s t r i n g > < / k e y > < v a l u e > < i n t > 7 8 < / i n t > < / v a l u e > < / i t e m > < i t e m > < k e y > < s t r i n g > C a l c u l a t e d   C o l u m n   1 < / s t r i n g > < / k e y > < v a l u e > < i n t > 1 8 4 < / i n t > < / v a l u e > < / i t e m > < / C o l u m n W i d t h s > < C o l u m n D i s p l a y I n d e x > < i t e m > < k e y > < s t r i n g > P r o d e j c e < / s t r i n g > < / k e y > < v a l u e > < i n t > 0 < / i n t > < / v a l u e > < / i t e m > < i t e m > < k e y > < s t r i n g > P r o d u k t < / s t r i n g > < / k e y > < v a l u e > < i n t > 1 < / i n t > < / v a l u e > < / i t e m > < i t e m > < k e y > < s t r i n g > C e n a < / s t r i n g > < / k e y > < v a l u e > < i n t > 2 < / i n t > < / v a l u e > < / i t e m > < i t e m > < k e y > < s t r i n g > P o e t   k s < / s t r i n g > < / k e y > < v a l u e > < i n t > 3 < / i n t > < / v a l u e > < / i t e m > < i t e m > < k e y > < s t r i n g > O b r a t < / s t r i n g > < / k e y > < v a l u e > < i n t > 4 < / i n t > < / v a l u e > < / i t e m > < i t e m > < k e y > < s t r i n g > C a l c u l a t e d   C o l u m n   1 < / s t r i n g > < / k e y > < v a l u e > < i n t > 5 < / 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T a b l e O r d e r " > < C u s t o m C o n t e n t > < ! [ C D A T A [ T a b l e 1 ] ] > < / C u s t o m C o n t e n t > < / G e m i n i > 
</file>

<file path=customXml/item9.xml>��< ? x m l   v e r s i o n = " 1 . 0 "   e n c o d i n g = " U T F - 1 6 " ? > < G e m i n i   x m l n s = " h t t p : / / g e m i n i / p i v o t c u s t o m i z a t i o n / S a n d b o x N o n E m p t y " > < C u s t o m C o n t e n t > < ! [ C D A T A [ 1 ] ] > < / C u s t o m C o n t e n t > < / G e m i n i > 
</file>

<file path=customXml/itemProps1.xml><?xml version="1.0" encoding="utf-8"?>
<ds:datastoreItem xmlns:ds="http://schemas.openxmlformats.org/officeDocument/2006/customXml" ds:itemID="{FEBF04F3-EE86-44E3-A2F6-A65371D2C177}">
  <ds:schemaRefs/>
</ds:datastoreItem>
</file>

<file path=customXml/itemProps10.xml><?xml version="1.0" encoding="utf-8"?>
<ds:datastoreItem xmlns:ds="http://schemas.openxmlformats.org/officeDocument/2006/customXml" ds:itemID="{1BEE20D2-B598-48D2-AA76-2736BC26E651}">
  <ds:schemaRefs/>
</ds:datastoreItem>
</file>

<file path=customXml/itemProps11.xml><?xml version="1.0" encoding="utf-8"?>
<ds:datastoreItem xmlns:ds="http://schemas.openxmlformats.org/officeDocument/2006/customXml" ds:itemID="{BE567A34-687A-427A-9D47-7EC2A24D2E9C}">
  <ds:schemaRefs/>
</ds:datastoreItem>
</file>

<file path=customXml/itemProps12.xml><?xml version="1.0" encoding="utf-8"?>
<ds:datastoreItem xmlns:ds="http://schemas.openxmlformats.org/officeDocument/2006/customXml" ds:itemID="{C201905A-E5C7-4C30-8C7C-C6BEB165252B}">
  <ds:schemaRefs/>
</ds:datastoreItem>
</file>

<file path=customXml/itemProps13.xml><?xml version="1.0" encoding="utf-8"?>
<ds:datastoreItem xmlns:ds="http://schemas.openxmlformats.org/officeDocument/2006/customXml" ds:itemID="{73FA987C-6E0E-4878-90DB-46E557A617AD}">
  <ds:schemaRefs/>
</ds:datastoreItem>
</file>

<file path=customXml/itemProps14.xml><?xml version="1.0" encoding="utf-8"?>
<ds:datastoreItem xmlns:ds="http://schemas.openxmlformats.org/officeDocument/2006/customXml" ds:itemID="{A9CE1EC8-9323-4145-A694-13BD86983A12}">
  <ds:schemaRefs/>
</ds:datastoreItem>
</file>

<file path=customXml/itemProps15.xml><?xml version="1.0" encoding="utf-8"?>
<ds:datastoreItem xmlns:ds="http://schemas.openxmlformats.org/officeDocument/2006/customXml" ds:itemID="{496DF691-8624-4D33-BED4-6659762F95D0}">
  <ds:schemaRefs/>
</ds:datastoreItem>
</file>

<file path=customXml/itemProps16.xml><?xml version="1.0" encoding="utf-8"?>
<ds:datastoreItem xmlns:ds="http://schemas.openxmlformats.org/officeDocument/2006/customXml" ds:itemID="{6038B70B-2318-4823-BAA5-D53D4C646EEF}">
  <ds:schemaRefs/>
</ds:datastoreItem>
</file>

<file path=customXml/itemProps17.xml><?xml version="1.0" encoding="utf-8"?>
<ds:datastoreItem xmlns:ds="http://schemas.openxmlformats.org/officeDocument/2006/customXml" ds:itemID="{323BF87B-2A07-4B8F-A003-7B657593B6F2}">
  <ds:schemaRefs/>
</ds:datastoreItem>
</file>

<file path=customXml/itemProps2.xml><?xml version="1.0" encoding="utf-8"?>
<ds:datastoreItem xmlns:ds="http://schemas.openxmlformats.org/officeDocument/2006/customXml" ds:itemID="{3E34670E-EF6A-4479-B5ED-C5A103FC1642}">
  <ds:schemaRefs/>
</ds:datastoreItem>
</file>

<file path=customXml/itemProps3.xml><?xml version="1.0" encoding="utf-8"?>
<ds:datastoreItem xmlns:ds="http://schemas.openxmlformats.org/officeDocument/2006/customXml" ds:itemID="{52AFB6A6-E53E-48CC-A3C2-B2C28093923B}">
  <ds:schemaRefs/>
</ds:datastoreItem>
</file>

<file path=customXml/itemProps4.xml><?xml version="1.0" encoding="utf-8"?>
<ds:datastoreItem xmlns:ds="http://schemas.openxmlformats.org/officeDocument/2006/customXml" ds:itemID="{9E91ECBF-3EAC-485C-8A2B-CF3A4F9F3B81}">
  <ds:schemaRefs/>
</ds:datastoreItem>
</file>

<file path=customXml/itemProps5.xml><?xml version="1.0" encoding="utf-8"?>
<ds:datastoreItem xmlns:ds="http://schemas.openxmlformats.org/officeDocument/2006/customXml" ds:itemID="{F471A827-3522-4388-9396-ED6E84D35143}">
  <ds:schemaRefs/>
</ds:datastoreItem>
</file>

<file path=customXml/itemProps6.xml><?xml version="1.0" encoding="utf-8"?>
<ds:datastoreItem xmlns:ds="http://schemas.openxmlformats.org/officeDocument/2006/customXml" ds:itemID="{47D85C0B-0DBC-428B-BED1-DF81E810EA03}">
  <ds:schemaRefs/>
</ds:datastoreItem>
</file>

<file path=customXml/itemProps7.xml><?xml version="1.0" encoding="utf-8"?>
<ds:datastoreItem xmlns:ds="http://schemas.openxmlformats.org/officeDocument/2006/customXml" ds:itemID="{E8B45731-B592-47B2-BB25-E63402BB8D6E}">
  <ds:schemaRefs/>
</ds:datastoreItem>
</file>

<file path=customXml/itemProps8.xml><?xml version="1.0" encoding="utf-8"?>
<ds:datastoreItem xmlns:ds="http://schemas.openxmlformats.org/officeDocument/2006/customXml" ds:itemID="{4EECC076-C1B5-490A-B94B-AF7ADF55600E}">
  <ds:schemaRefs/>
</ds:datastoreItem>
</file>

<file path=customXml/itemProps9.xml><?xml version="1.0" encoding="utf-8"?>
<ds:datastoreItem xmlns:ds="http://schemas.openxmlformats.org/officeDocument/2006/customXml" ds:itemID="{607D09F6-BEB8-46F0-A8FE-D52A220A33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Úvod </vt:lpstr>
      <vt:lpstr>Data</vt:lpstr>
      <vt:lpstr>Kontingenčka</vt:lpstr>
      <vt:lpstr>Převedeno na vzorce</vt:lpstr>
      <vt:lpstr>Slicers</vt:lpstr>
      <vt:lpstr>Teorie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Lasak</dc:creator>
  <cp:lastModifiedBy>Pavel La</cp:lastModifiedBy>
  <dcterms:created xsi:type="dcterms:W3CDTF">2018-05-28T06:32:14Z</dcterms:created>
  <dcterms:modified xsi:type="dcterms:W3CDTF">2020-07-10T17:40:18Z</dcterms:modified>
</cp:coreProperties>
</file>