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5970\Desktop\"/>
    </mc:Choice>
  </mc:AlternateContent>
  <xr:revisionPtr revIDLastSave="0" documentId="8_{0DC4675E-FB20-4370-B615-2DC0CB14B52A}" xr6:coauthVersionLast="36" xr6:coauthVersionMax="36" xr10:uidLastSave="{00000000-0000-0000-0000-000000000000}"/>
  <bookViews>
    <workbookView xWindow="0" yWindow="0" windowWidth="21570" windowHeight="7980" xr2:uid="{74EF4C9C-BB5A-49D9-8151-9B2709DD399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31" i="1"/>
  <c r="B29" i="1"/>
  <c r="B28" i="1"/>
  <c r="B25" i="1"/>
  <c r="B24" i="1"/>
  <c r="B23" i="1"/>
  <c r="B19" i="1"/>
  <c r="B16" i="1"/>
  <c r="B11" i="1"/>
  <c r="B9" i="1"/>
  <c r="C7" i="1"/>
  <c r="D7" i="1"/>
  <c r="E7" i="1"/>
  <c r="F7" i="1"/>
  <c r="B7" i="1"/>
  <c r="F6" i="1"/>
  <c r="C6" i="1"/>
  <c r="D6" i="1"/>
  <c r="E6" i="1"/>
  <c r="B6" i="1"/>
</calcChain>
</file>

<file path=xl/sharedStrings.xml><?xml version="1.0" encoding="utf-8"?>
<sst xmlns="http://schemas.openxmlformats.org/spreadsheetml/2006/main" count="20" uniqueCount="18">
  <si>
    <t>Nominal</t>
  </si>
  <si>
    <t>c</t>
  </si>
  <si>
    <t>yielTm</t>
  </si>
  <si>
    <t>T</t>
  </si>
  <si>
    <t>years</t>
  </si>
  <si>
    <t>CF</t>
  </si>
  <si>
    <t>t_0</t>
  </si>
  <si>
    <t>DCF</t>
  </si>
  <si>
    <t>P</t>
  </si>
  <si>
    <t>sum of GS+PVofNominal</t>
  </si>
  <si>
    <t>zero bond</t>
  </si>
  <si>
    <t>Perpetuity</t>
  </si>
  <si>
    <t>r_2m</t>
  </si>
  <si>
    <t>q</t>
  </si>
  <si>
    <t>Price a share with dividend</t>
  </si>
  <si>
    <t xml:space="preserve"> ..the same Perp., but coupon paid ever 2 months</t>
  </si>
  <si>
    <t>int.rate for 2 months</t>
  </si>
  <si>
    <t>the same coupon paiment, but interest rate recalculated to be 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</si>
</sst>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EDD13-8447-40D8-BEF6-3A64B27B87A1}">
  <dimension ref="A1:F35"/>
  <sheetViews>
    <sheetView tabSelected="1" topLeftCell="A15" zoomScale="190" zoomScaleNormal="190" workbookViewId="0">
      <selection activeCell="A28" sqref="A28"/>
    </sheetView>
  </sheetViews>
  <sheetFormatPr defaultRowHeight="15" x14ac:dyDescent="0.25"/>
  <cols>
    <col min="1" max="1" width="23" bestFit="1" customWidth="1"/>
  </cols>
  <sheetData>
    <row r="1" spans="1:6" x14ac:dyDescent="0.25">
      <c r="A1" t="s">
        <v>0</v>
      </c>
      <c r="B1">
        <v>100</v>
      </c>
    </row>
    <row r="2" spans="1:6" x14ac:dyDescent="0.25">
      <c r="A2" t="s">
        <v>1</v>
      </c>
      <c r="B2">
        <v>7.0000000000000007E-2</v>
      </c>
    </row>
    <row r="3" spans="1:6" x14ac:dyDescent="0.25">
      <c r="A3" t="s">
        <v>2</v>
      </c>
      <c r="B3">
        <v>0.06</v>
      </c>
    </row>
    <row r="4" spans="1:6" x14ac:dyDescent="0.25">
      <c r="A4" t="s">
        <v>3</v>
      </c>
      <c r="B4">
        <v>5</v>
      </c>
      <c r="C4" t="s">
        <v>4</v>
      </c>
    </row>
    <row r="5" spans="1:6" x14ac:dyDescent="0.25">
      <c r="B5">
        <v>1</v>
      </c>
      <c r="C5">
        <v>2</v>
      </c>
      <c r="D5">
        <v>3</v>
      </c>
      <c r="E5">
        <v>4</v>
      </c>
      <c r="F5">
        <v>5</v>
      </c>
    </row>
    <row r="6" spans="1:6" x14ac:dyDescent="0.25">
      <c r="A6" t="s">
        <v>5</v>
      </c>
      <c r="B6">
        <f>$B$1*$B$2</f>
        <v>7.0000000000000009</v>
      </c>
      <c r="C6">
        <f t="shared" ref="C6:F6" si="0">$B$1*$B$2</f>
        <v>7.0000000000000009</v>
      </c>
      <c r="D6">
        <f t="shared" si="0"/>
        <v>7.0000000000000009</v>
      </c>
      <c r="E6">
        <f t="shared" si="0"/>
        <v>7.0000000000000009</v>
      </c>
      <c r="F6">
        <f>$B$1*$B$2+B1</f>
        <v>107</v>
      </c>
    </row>
    <row r="7" spans="1:6" x14ac:dyDescent="0.25">
      <c r="A7" t="s">
        <v>7</v>
      </c>
      <c r="B7">
        <f>B6/(1+$B$3)^B5</f>
        <v>6.6037735849056611</v>
      </c>
      <c r="C7">
        <f t="shared" ref="C7:F7" si="1">C6/(1+$B$3)^C5</f>
        <v>6.2299750800996794</v>
      </c>
      <c r="D7">
        <f t="shared" si="1"/>
        <v>5.8773349812261122</v>
      </c>
      <c r="E7">
        <f t="shared" si="1"/>
        <v>5.5446556426661431</v>
      </c>
      <c r="F7">
        <f t="shared" si="1"/>
        <v>79.956624496668084</v>
      </c>
    </row>
    <row r="8" spans="1:6" x14ac:dyDescent="0.25">
      <c r="B8" t="s">
        <v>6</v>
      </c>
    </row>
    <row r="9" spans="1:6" x14ac:dyDescent="0.25">
      <c r="A9" t="s">
        <v>8</v>
      </c>
      <c r="B9">
        <f>SUM(B7:F7)</f>
        <v>104.21236378556569</v>
      </c>
    </row>
    <row r="10" spans="1:6" x14ac:dyDescent="0.25">
      <c r="A10" t="s">
        <v>9</v>
      </c>
    </row>
    <row r="11" spans="1:6" x14ac:dyDescent="0.25">
      <c r="B11">
        <f>B2*B1*(1-1/(1+B3)^5)/B3+B1/(1+B3)^5</f>
        <v>104.21236378556573</v>
      </c>
    </row>
    <row r="15" spans="1:6" x14ac:dyDescent="0.25">
      <c r="A15" t="s">
        <v>10</v>
      </c>
    </row>
    <row r="16" spans="1:6" x14ac:dyDescent="0.25">
      <c r="A16" t="s">
        <v>8</v>
      </c>
      <c r="B16">
        <f>10000/(1+0.08)^7</f>
        <v>5834.9039526213382</v>
      </c>
    </row>
    <row r="19" spans="1:3" x14ac:dyDescent="0.25">
      <c r="A19" t="s">
        <v>11</v>
      </c>
      <c r="B19">
        <f>0.05*3000/0.07</f>
        <v>2142.8571428571427</v>
      </c>
    </row>
    <row r="22" spans="1:3" x14ac:dyDescent="0.25">
      <c r="A22" t="s">
        <v>15</v>
      </c>
    </row>
    <row r="23" spans="1:3" x14ac:dyDescent="0.25">
      <c r="A23" t="s">
        <v>12</v>
      </c>
      <c r="B23">
        <f>(1.07)^(1/6)-1</f>
        <v>1.1340260134872437E-2</v>
      </c>
      <c r="C23" t="s">
        <v>16</v>
      </c>
    </row>
    <row r="24" spans="1:3" x14ac:dyDescent="0.25">
      <c r="B24">
        <f>0.05/6*3000</f>
        <v>25</v>
      </c>
    </row>
    <row r="25" spans="1:3" x14ac:dyDescent="0.25">
      <c r="B25" s="1">
        <f>B24/B23</f>
        <v>2204.534966805787</v>
      </c>
    </row>
    <row r="27" spans="1:3" x14ac:dyDescent="0.25">
      <c r="A27" t="s">
        <v>17</v>
      </c>
    </row>
    <row r="28" spans="1:3" x14ac:dyDescent="0.25">
      <c r="B28">
        <f>(1.07)^(1/12)-1</f>
        <v>5.6541453874052738E-3</v>
      </c>
    </row>
    <row r="29" spans="1:3" x14ac:dyDescent="0.25">
      <c r="A29" t="s">
        <v>13</v>
      </c>
      <c r="B29">
        <f>1/(1+B28)^2</f>
        <v>0.98878689934349084</v>
      </c>
    </row>
    <row r="31" spans="1:3" x14ac:dyDescent="0.25">
      <c r="A31" t="s">
        <v>8</v>
      </c>
      <c r="B31" s="1">
        <f>B24*B29/(1-B29)</f>
        <v>2204.5349668057788</v>
      </c>
    </row>
    <row r="35" spans="1:2" x14ac:dyDescent="0.25">
      <c r="A35" t="s">
        <v>14</v>
      </c>
      <c r="B35">
        <f>40/0.07</f>
        <v>571.42857142857133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csystem</dc:creator>
  <cp:lastModifiedBy>csystem</cp:lastModifiedBy>
  <dcterms:created xsi:type="dcterms:W3CDTF">2022-11-29T10:01:54Z</dcterms:created>
  <dcterms:modified xsi:type="dcterms:W3CDTF">2022-11-29T10:48:11Z</dcterms:modified>
</cp:coreProperties>
</file>