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16912_muni_cz/Documents/4 výuka/VEFI2/CS PIT/"/>
    </mc:Choice>
  </mc:AlternateContent>
  <xr:revisionPtr revIDLastSave="5" documentId="8_{F822324A-952E-479B-AF98-4791AB93095A}" xr6:coauthVersionLast="45" xr6:coauthVersionMax="47" xr10:uidLastSave="{8A54B3EB-2FC6-44F3-9C95-53D5AD114F5C}"/>
  <bookViews>
    <workbookView xWindow="28680" yWindow="-120" windowWidth="29040" windowHeight="18240" activeTab="1" xr2:uid="{00000000-000D-0000-FFFF-FFFF00000000}"/>
  </bookViews>
  <sheets>
    <sheet name="Poland_sheet WRONG" sheetId="1" r:id="rId1"/>
    <sheet name="Poland_sheet OK RJ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2" l="1"/>
  <c r="D21" i="2"/>
  <c r="D22" i="2"/>
  <c r="D23" i="2"/>
  <c r="D24" i="2"/>
  <c r="D25" i="2"/>
  <c r="E25" i="2" s="1"/>
  <c r="O19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18" i="2"/>
  <c r="N19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18" i="2"/>
  <c r="M19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18" i="2"/>
  <c r="H18" i="2"/>
  <c r="R10" i="2"/>
  <c r="N7" i="2"/>
  <c r="E26" i="2" s="1"/>
  <c r="N9" i="2"/>
  <c r="D234" i="2"/>
  <c r="E234" i="2" s="1"/>
  <c r="D233" i="2"/>
  <c r="D232" i="2"/>
  <c r="D231" i="2"/>
  <c r="D230" i="2"/>
  <c r="E230" i="2" s="1"/>
  <c r="D229" i="2"/>
  <c r="D228" i="2"/>
  <c r="D227" i="2"/>
  <c r="D226" i="2"/>
  <c r="E226" i="2" s="1"/>
  <c r="D225" i="2"/>
  <c r="D224" i="2"/>
  <c r="D223" i="2"/>
  <c r="D222" i="2"/>
  <c r="E222" i="2" s="1"/>
  <c r="D221" i="2"/>
  <c r="D220" i="2"/>
  <c r="D219" i="2"/>
  <c r="D218" i="2"/>
  <c r="E218" i="2" s="1"/>
  <c r="D217" i="2"/>
  <c r="D216" i="2"/>
  <c r="D215" i="2"/>
  <c r="D214" i="2"/>
  <c r="E214" i="2" s="1"/>
  <c r="D213" i="2"/>
  <c r="D212" i="2"/>
  <c r="D211" i="2"/>
  <c r="D210" i="2"/>
  <c r="E210" i="2" s="1"/>
  <c r="D209" i="2"/>
  <c r="D208" i="2"/>
  <c r="D207" i="2"/>
  <c r="D206" i="2"/>
  <c r="E206" i="2" s="1"/>
  <c r="D205" i="2"/>
  <c r="D204" i="2"/>
  <c r="D203" i="2"/>
  <c r="D202" i="2"/>
  <c r="E202" i="2" s="1"/>
  <c r="D201" i="2"/>
  <c r="D200" i="2"/>
  <c r="D199" i="2"/>
  <c r="D198" i="2"/>
  <c r="D197" i="2"/>
  <c r="D196" i="2"/>
  <c r="D195" i="2"/>
  <c r="D194" i="2"/>
  <c r="E194" i="2" s="1"/>
  <c r="D193" i="2"/>
  <c r="D192" i="2"/>
  <c r="D191" i="2"/>
  <c r="D190" i="2"/>
  <c r="E190" i="2" s="1"/>
  <c r="D189" i="2"/>
  <c r="D188" i="2"/>
  <c r="D187" i="2"/>
  <c r="D186" i="2"/>
  <c r="E186" i="2" s="1"/>
  <c r="D185" i="2"/>
  <c r="D184" i="2"/>
  <c r="D183" i="2"/>
  <c r="D182" i="2"/>
  <c r="D181" i="2"/>
  <c r="D180" i="2"/>
  <c r="D179" i="2"/>
  <c r="D178" i="2"/>
  <c r="E178" i="2" s="1"/>
  <c r="D177" i="2"/>
  <c r="D176" i="2"/>
  <c r="D175" i="2"/>
  <c r="D174" i="2"/>
  <c r="E174" i="2" s="1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E158" i="2" s="1"/>
  <c r="D157" i="2"/>
  <c r="D156" i="2"/>
  <c r="D155" i="2"/>
  <c r="D154" i="2"/>
  <c r="D153" i="2"/>
  <c r="D152" i="2"/>
  <c r="D151" i="2"/>
  <c r="D150" i="2"/>
  <c r="E150" i="2" s="1"/>
  <c r="D149" i="2"/>
  <c r="D148" i="2"/>
  <c r="D147" i="2"/>
  <c r="D146" i="2"/>
  <c r="D145" i="2"/>
  <c r="D144" i="2"/>
  <c r="D143" i="2"/>
  <c r="D142" i="2"/>
  <c r="E142" i="2" s="1"/>
  <c r="D141" i="2"/>
  <c r="D140" i="2"/>
  <c r="D139" i="2"/>
  <c r="D138" i="2"/>
  <c r="E138" i="2" s="1"/>
  <c r="D137" i="2"/>
  <c r="D136" i="2"/>
  <c r="D135" i="2"/>
  <c r="D134" i="2"/>
  <c r="D133" i="2"/>
  <c r="D132" i="2"/>
  <c r="D131" i="2"/>
  <c r="D130" i="2"/>
  <c r="D129" i="2"/>
  <c r="D128" i="2"/>
  <c r="D127" i="2"/>
  <c r="D126" i="2"/>
  <c r="E126" i="2" s="1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E110" i="2" s="1"/>
  <c r="D109" i="2"/>
  <c r="D108" i="2"/>
  <c r="D107" i="2"/>
  <c r="D106" i="2"/>
  <c r="D105" i="2"/>
  <c r="D104" i="2"/>
  <c r="D103" i="2"/>
  <c r="D102" i="2"/>
  <c r="E102" i="2" s="1"/>
  <c r="D101" i="2"/>
  <c r="D100" i="2"/>
  <c r="D99" i="2"/>
  <c r="D98" i="2"/>
  <c r="D97" i="2"/>
  <c r="D96" i="2"/>
  <c r="D95" i="2"/>
  <c r="D94" i="2"/>
  <c r="E94" i="2" s="1"/>
  <c r="D93" i="2"/>
  <c r="D92" i="2"/>
  <c r="D91" i="2"/>
  <c r="D90" i="2"/>
  <c r="E90" i="2" s="1"/>
  <c r="D89" i="2"/>
  <c r="D88" i="2"/>
  <c r="D87" i="2"/>
  <c r="D86" i="2"/>
  <c r="E86" i="2" s="1"/>
  <c r="D85" i="2"/>
  <c r="D84" i="2"/>
  <c r="D83" i="2"/>
  <c r="D82" i="2"/>
  <c r="E82" i="2" s="1"/>
  <c r="D81" i="2"/>
  <c r="D80" i="2"/>
  <c r="D79" i="2"/>
  <c r="D78" i="2"/>
  <c r="E78" i="2" s="1"/>
  <c r="D77" i="2"/>
  <c r="D76" i="2"/>
  <c r="D75" i="2"/>
  <c r="D74" i="2"/>
  <c r="D73" i="2"/>
  <c r="D72" i="2"/>
  <c r="D71" i="2"/>
  <c r="D70" i="2"/>
  <c r="E70" i="2" s="1"/>
  <c r="D69" i="2"/>
  <c r="D68" i="2"/>
  <c r="D67" i="2"/>
  <c r="D66" i="2"/>
  <c r="E66" i="2" s="1"/>
  <c r="D65" i="2"/>
  <c r="D64" i="2"/>
  <c r="D63" i="2"/>
  <c r="D62" i="2"/>
  <c r="E62" i="2" s="1"/>
  <c r="D61" i="2"/>
  <c r="D60" i="2"/>
  <c r="D59" i="2"/>
  <c r="D58" i="2"/>
  <c r="D57" i="2"/>
  <c r="D56" i="2"/>
  <c r="D55" i="2"/>
  <c r="D54" i="2"/>
  <c r="E54" i="2" s="1"/>
  <c r="D53" i="2"/>
  <c r="D52" i="2"/>
  <c r="D51" i="2"/>
  <c r="D50" i="2"/>
  <c r="D49" i="2"/>
  <c r="D48" i="2"/>
  <c r="D47" i="2"/>
  <c r="D46" i="2"/>
  <c r="E46" i="2" s="1"/>
  <c r="D45" i="2"/>
  <c r="D44" i="2"/>
  <c r="D43" i="2"/>
  <c r="D42" i="2"/>
  <c r="E42" i="2" s="1"/>
  <c r="D41" i="2"/>
  <c r="D40" i="2"/>
  <c r="D39" i="2"/>
  <c r="D38" i="2"/>
  <c r="E38" i="2" s="1"/>
  <c r="D37" i="2"/>
  <c r="D36" i="2"/>
  <c r="D35" i="2"/>
  <c r="D34" i="2"/>
  <c r="D33" i="2"/>
  <c r="D32" i="2"/>
  <c r="D31" i="2"/>
  <c r="D30" i="2"/>
  <c r="D29" i="2"/>
  <c r="D28" i="2"/>
  <c r="D27" i="2"/>
  <c r="D26" i="2"/>
  <c r="Y22" i="2"/>
  <c r="X22" i="2" s="1"/>
  <c r="D19" i="2"/>
  <c r="D18" i="2"/>
  <c r="V6" i="2"/>
  <c r="R6" i="2"/>
  <c r="M5" i="2"/>
  <c r="R4" i="2"/>
  <c r="W3" i="2"/>
  <c r="T31" i="1"/>
  <c r="T32" i="1"/>
  <c r="T30" i="1"/>
  <c r="T28" i="1"/>
  <c r="U26" i="1"/>
  <c r="T27" i="1"/>
  <c r="T26" i="1"/>
  <c r="D21" i="1"/>
  <c r="D20" i="1"/>
  <c r="I25" i="2" l="1"/>
  <c r="J25" i="2" s="1"/>
  <c r="L25" i="2" s="1"/>
  <c r="I38" i="2"/>
  <c r="J38" i="2" s="1"/>
  <c r="L38" i="2" s="1"/>
  <c r="I46" i="2"/>
  <c r="J46" i="2" s="1"/>
  <c r="L46" i="2" s="1"/>
  <c r="I54" i="2"/>
  <c r="J54" i="2" s="1"/>
  <c r="L54" i="2" s="1"/>
  <c r="I62" i="2"/>
  <c r="J62" i="2" s="1"/>
  <c r="L62" i="2" s="1"/>
  <c r="I70" i="2"/>
  <c r="J70" i="2" s="1"/>
  <c r="L70" i="2" s="1"/>
  <c r="I78" i="2"/>
  <c r="J78" i="2" s="1"/>
  <c r="L78" i="2" s="1"/>
  <c r="I86" i="2"/>
  <c r="J86" i="2" s="1"/>
  <c r="L86" i="2" s="1"/>
  <c r="I94" i="2"/>
  <c r="J94" i="2" s="1"/>
  <c r="L94" i="2" s="1"/>
  <c r="I102" i="2"/>
  <c r="J102" i="2" s="1"/>
  <c r="L102" i="2" s="1"/>
  <c r="I110" i="2"/>
  <c r="J110" i="2" s="1"/>
  <c r="I138" i="2"/>
  <c r="J138" i="2" s="1"/>
  <c r="L138" i="2" s="1"/>
  <c r="I150" i="2"/>
  <c r="J150" i="2" s="1"/>
  <c r="I158" i="2"/>
  <c r="J158" i="2" s="1"/>
  <c r="I178" i="2"/>
  <c r="J178" i="2" s="1"/>
  <c r="I186" i="2"/>
  <c r="J186" i="2" s="1"/>
  <c r="I190" i="2"/>
  <c r="J190" i="2" s="1"/>
  <c r="L190" i="2" s="1"/>
  <c r="I202" i="2"/>
  <c r="J202" i="2" s="1"/>
  <c r="L202" i="2" s="1"/>
  <c r="I210" i="2"/>
  <c r="J210" i="2" s="1"/>
  <c r="I218" i="2"/>
  <c r="J218" i="2" s="1"/>
  <c r="L218" i="2" s="1"/>
  <c r="I222" i="2"/>
  <c r="J222" i="2" s="1"/>
  <c r="I230" i="2"/>
  <c r="J230" i="2" s="1"/>
  <c r="I26" i="2"/>
  <c r="J26" i="2" s="1"/>
  <c r="E195" i="2"/>
  <c r="E211" i="2"/>
  <c r="G211" i="2" s="1"/>
  <c r="H211" i="2" s="1"/>
  <c r="E219" i="2"/>
  <c r="E223" i="2"/>
  <c r="E231" i="2"/>
  <c r="E227" i="2"/>
  <c r="E203" i="2"/>
  <c r="E19" i="2"/>
  <c r="E23" i="2"/>
  <c r="J42" i="2"/>
  <c r="L42" i="2" s="1"/>
  <c r="I42" i="2"/>
  <c r="I66" i="2"/>
  <c r="J66" i="2" s="1"/>
  <c r="L66" i="2" s="1"/>
  <c r="J82" i="2"/>
  <c r="L82" i="2" s="1"/>
  <c r="I82" i="2"/>
  <c r="I90" i="2"/>
  <c r="J90" i="2" s="1"/>
  <c r="L90" i="2" s="1"/>
  <c r="J126" i="2"/>
  <c r="L126" i="2" s="1"/>
  <c r="I126" i="2"/>
  <c r="I142" i="2"/>
  <c r="J142" i="2" s="1"/>
  <c r="L142" i="2" s="1"/>
  <c r="J174" i="2"/>
  <c r="L174" i="2" s="1"/>
  <c r="I174" i="2"/>
  <c r="I194" i="2"/>
  <c r="J194" i="2" s="1"/>
  <c r="J206" i="2"/>
  <c r="L206" i="2" s="1"/>
  <c r="I206" i="2"/>
  <c r="I214" i="2"/>
  <c r="J214" i="2" s="1"/>
  <c r="J226" i="2"/>
  <c r="L226" i="2" s="1"/>
  <c r="I226" i="2"/>
  <c r="I234" i="2"/>
  <c r="J234" i="2" s="1"/>
  <c r="L234" i="2" s="1"/>
  <c r="E22" i="2"/>
  <c r="E35" i="2"/>
  <c r="E43" i="2"/>
  <c r="E51" i="2"/>
  <c r="G51" i="2" s="1"/>
  <c r="H51" i="2" s="1"/>
  <c r="E59" i="2"/>
  <c r="E63" i="2"/>
  <c r="E67" i="2"/>
  <c r="E75" i="2"/>
  <c r="G75" i="2" s="1"/>
  <c r="H75" i="2" s="1"/>
  <c r="E99" i="2"/>
  <c r="E107" i="2"/>
  <c r="E111" i="2"/>
  <c r="E115" i="2"/>
  <c r="F115" i="2" s="1"/>
  <c r="E123" i="2"/>
  <c r="E131" i="2"/>
  <c r="E139" i="2"/>
  <c r="E147" i="2"/>
  <c r="G147" i="2" s="1"/>
  <c r="H147" i="2" s="1"/>
  <c r="E155" i="2"/>
  <c r="E179" i="2"/>
  <c r="E187" i="2"/>
  <c r="E199" i="2"/>
  <c r="E27" i="2"/>
  <c r="E32" i="2"/>
  <c r="E52" i="2"/>
  <c r="E56" i="2"/>
  <c r="E60" i="2"/>
  <c r="E72" i="2"/>
  <c r="E76" i="2"/>
  <c r="E100" i="2"/>
  <c r="E104" i="2"/>
  <c r="E108" i="2"/>
  <c r="E112" i="2"/>
  <c r="E144" i="2"/>
  <c r="E148" i="2"/>
  <c r="E152" i="2"/>
  <c r="E156" i="2"/>
  <c r="E160" i="2"/>
  <c r="E164" i="2"/>
  <c r="E168" i="2"/>
  <c r="E172" i="2"/>
  <c r="E176" i="2"/>
  <c r="E180" i="2"/>
  <c r="E184" i="2"/>
  <c r="E196" i="2"/>
  <c r="E204" i="2"/>
  <c r="E232" i="2"/>
  <c r="E28" i="2"/>
  <c r="E30" i="2"/>
  <c r="E33" i="2"/>
  <c r="E41" i="2"/>
  <c r="E53" i="2"/>
  <c r="E69" i="2"/>
  <c r="E141" i="2"/>
  <c r="E153" i="2"/>
  <c r="E169" i="2"/>
  <c r="E185" i="2"/>
  <c r="E197" i="2"/>
  <c r="E209" i="2"/>
  <c r="E213" i="2"/>
  <c r="E217" i="2"/>
  <c r="E221" i="2"/>
  <c r="E225" i="2"/>
  <c r="E229" i="2"/>
  <c r="G60" i="2"/>
  <c r="H60" i="2" s="1"/>
  <c r="G86" i="2"/>
  <c r="H86" i="2" s="1"/>
  <c r="E93" i="2"/>
  <c r="H107" i="2"/>
  <c r="G107" i="2"/>
  <c r="G126" i="2"/>
  <c r="H126" i="2" s="1"/>
  <c r="G138" i="2"/>
  <c r="H138" i="2" s="1"/>
  <c r="G148" i="2"/>
  <c r="H148" i="2" s="1"/>
  <c r="G156" i="2"/>
  <c r="G164" i="2"/>
  <c r="H164" i="2" s="1"/>
  <c r="G179" i="2"/>
  <c r="H179" i="2"/>
  <c r="E183" i="2"/>
  <c r="G190" i="2"/>
  <c r="H190" i="2" s="1"/>
  <c r="E193" i="2"/>
  <c r="G204" i="2"/>
  <c r="H204" i="2" s="1"/>
  <c r="G214" i="2"/>
  <c r="H214" i="2" s="1"/>
  <c r="G222" i="2"/>
  <c r="H222" i="2" s="1"/>
  <c r="H230" i="2"/>
  <c r="G230" i="2"/>
  <c r="G23" i="2"/>
  <c r="H23" i="2" s="1"/>
  <c r="E207" i="2"/>
  <c r="G38" i="2"/>
  <c r="H38" i="2" s="1"/>
  <c r="G46" i="2"/>
  <c r="H46" i="2" s="1"/>
  <c r="E49" i="2"/>
  <c r="G90" i="2"/>
  <c r="H90" i="2" s="1"/>
  <c r="E97" i="2"/>
  <c r="G104" i="2"/>
  <c r="H104" i="2" s="1"/>
  <c r="H108" i="2"/>
  <c r="G108" i="2"/>
  <c r="G112" i="2"/>
  <c r="H112" i="2" s="1"/>
  <c r="G115" i="2"/>
  <c r="H115" i="2" s="1"/>
  <c r="E119" i="2"/>
  <c r="G123" i="2"/>
  <c r="H123" i="2" s="1"/>
  <c r="E127" i="2"/>
  <c r="G131" i="2"/>
  <c r="H131" i="2" s="1"/>
  <c r="E135" i="2"/>
  <c r="E145" i="2"/>
  <c r="E149" i="2"/>
  <c r="G153" i="2"/>
  <c r="H153" i="2" s="1"/>
  <c r="E157" i="2"/>
  <c r="E161" i="2"/>
  <c r="E165" i="2"/>
  <c r="G169" i="2"/>
  <c r="H169" i="2" s="1"/>
  <c r="E173" i="2"/>
  <c r="G180" i="2"/>
  <c r="H180" i="2" s="1"/>
  <c r="H184" i="2"/>
  <c r="G184" i="2"/>
  <c r="G194" i="2"/>
  <c r="H194" i="2" s="1"/>
  <c r="E201" i="2"/>
  <c r="F19" i="2"/>
  <c r="G19" i="2"/>
  <c r="H19" i="2" s="1"/>
  <c r="G219" i="2"/>
  <c r="H219" i="2" s="1"/>
  <c r="H203" i="2"/>
  <c r="G203" i="2"/>
  <c r="E45" i="2"/>
  <c r="G66" i="2"/>
  <c r="H66" i="2" s="1"/>
  <c r="E83" i="2"/>
  <c r="E103" i="2"/>
  <c r="E122" i="2"/>
  <c r="E130" i="2"/>
  <c r="E134" i="2"/>
  <c r="G141" i="2"/>
  <c r="H141" i="2" s="1"/>
  <c r="G152" i="2"/>
  <c r="H152" i="2" s="1"/>
  <c r="H168" i="2"/>
  <c r="G168" i="2"/>
  <c r="G187" i="2"/>
  <c r="H187" i="2" s="1"/>
  <c r="G210" i="2"/>
  <c r="H210" i="2" s="1"/>
  <c r="G218" i="2"/>
  <c r="H218" i="2" s="1"/>
  <c r="G226" i="2"/>
  <c r="H226" i="2" s="1"/>
  <c r="G234" i="2"/>
  <c r="H234" i="2" s="1"/>
  <c r="G223" i="2"/>
  <c r="H223" i="2" s="1"/>
  <c r="E21" i="2"/>
  <c r="G42" i="2"/>
  <c r="H42" i="2" s="1"/>
  <c r="H53" i="2"/>
  <c r="G53" i="2"/>
  <c r="E57" i="2"/>
  <c r="G70" i="2"/>
  <c r="H70" i="2" s="1"/>
  <c r="G94" i="2"/>
  <c r="H94" i="2" s="1"/>
  <c r="G27" i="2"/>
  <c r="H27" i="2" s="1"/>
  <c r="G32" i="2"/>
  <c r="H32" i="2" s="1"/>
  <c r="G35" i="2"/>
  <c r="H35" i="2" s="1"/>
  <c r="E39" i="2"/>
  <c r="G43" i="2"/>
  <c r="H43" i="2"/>
  <c r="G54" i="2"/>
  <c r="H54" i="2" s="1"/>
  <c r="H78" i="2"/>
  <c r="G78" i="2"/>
  <c r="E91" i="2"/>
  <c r="G139" i="2"/>
  <c r="H139" i="2" s="1"/>
  <c r="G142" i="2"/>
  <c r="H142" i="2" s="1"/>
  <c r="G150" i="2"/>
  <c r="H150" i="2" s="1"/>
  <c r="G158" i="2"/>
  <c r="H158" i="2" s="1"/>
  <c r="G174" i="2"/>
  <c r="H174" i="2" s="1"/>
  <c r="G185" i="2"/>
  <c r="H185" i="2" s="1"/>
  <c r="H202" i="2"/>
  <c r="G202" i="2"/>
  <c r="G232" i="2"/>
  <c r="H232" i="2" s="1"/>
  <c r="F43" i="2"/>
  <c r="F231" i="2"/>
  <c r="E215" i="2"/>
  <c r="G41" i="2"/>
  <c r="H41" i="2" s="1"/>
  <c r="G63" i="2"/>
  <c r="H63" i="2" s="1"/>
  <c r="G69" i="2"/>
  <c r="H69" i="2" s="1"/>
  <c r="E73" i="2"/>
  <c r="G111" i="2"/>
  <c r="E118" i="2"/>
  <c r="G25" i="2"/>
  <c r="H25" i="2" s="1"/>
  <c r="H28" i="2"/>
  <c r="G28" i="2"/>
  <c r="G33" i="2"/>
  <c r="E36" i="2"/>
  <c r="G59" i="2"/>
  <c r="H59" i="2" s="1"/>
  <c r="H62" i="2"/>
  <c r="G62" i="2"/>
  <c r="G72" i="2"/>
  <c r="H72" i="2" s="1"/>
  <c r="G76" i="2"/>
  <c r="H76" i="2" s="1"/>
  <c r="E79" i="2"/>
  <c r="G82" i="2"/>
  <c r="H82" i="2" s="1"/>
  <c r="E85" i="2"/>
  <c r="E88" i="2"/>
  <c r="G99" i="2"/>
  <c r="H99" i="2"/>
  <c r="H102" i="2"/>
  <c r="G102" i="2"/>
  <c r="G110" i="2"/>
  <c r="H110" i="2" s="1"/>
  <c r="G155" i="2"/>
  <c r="H155" i="2" s="1"/>
  <c r="G178" i="2"/>
  <c r="H178" i="2" s="1"/>
  <c r="G186" i="2"/>
  <c r="H186" i="2" s="1"/>
  <c r="G206" i="2"/>
  <c r="H206" i="2" s="1"/>
  <c r="G209" i="2"/>
  <c r="H209" i="2" s="1"/>
  <c r="G213" i="2"/>
  <c r="H213" i="2" s="1"/>
  <c r="G217" i="2"/>
  <c r="G221" i="2"/>
  <c r="H221" i="2" s="1"/>
  <c r="G225" i="2"/>
  <c r="H225" i="2" s="1"/>
  <c r="G229" i="2"/>
  <c r="H229" i="2" s="1"/>
  <c r="E233" i="2"/>
  <c r="G26" i="2"/>
  <c r="H26" i="2" s="1"/>
  <c r="E191" i="2"/>
  <c r="E175" i="2"/>
  <c r="E167" i="2"/>
  <c r="E159" i="2"/>
  <c r="E143" i="2"/>
  <c r="E87" i="2"/>
  <c r="E47" i="2"/>
  <c r="E29" i="2"/>
  <c r="E61" i="2"/>
  <c r="E64" i="2"/>
  <c r="E68" i="2"/>
  <c r="E77" i="2"/>
  <c r="E80" i="2"/>
  <c r="E101" i="2"/>
  <c r="E105" i="2"/>
  <c r="E109" i="2"/>
  <c r="E113" i="2"/>
  <c r="E116" i="2"/>
  <c r="E120" i="2"/>
  <c r="E124" i="2"/>
  <c r="E128" i="2"/>
  <c r="E132" i="2"/>
  <c r="F132" i="2" s="1"/>
  <c r="E136" i="2"/>
  <c r="F136" i="2" s="1"/>
  <c r="F203" i="2"/>
  <c r="E198" i="2"/>
  <c r="E182" i="2"/>
  <c r="E170" i="2"/>
  <c r="E166" i="2"/>
  <c r="E162" i="2"/>
  <c r="E171" i="2"/>
  <c r="E163" i="2"/>
  <c r="E151" i="2"/>
  <c r="E95" i="2"/>
  <c r="E71" i="2"/>
  <c r="E55" i="2"/>
  <c r="E31" i="2"/>
  <c r="E37" i="2"/>
  <c r="E40" i="2"/>
  <c r="E44" i="2"/>
  <c r="E48" i="2"/>
  <c r="E65" i="2"/>
  <c r="E81" i="2"/>
  <c r="E84" i="2"/>
  <c r="E89" i="2"/>
  <c r="E92" i="2"/>
  <c r="E96" i="2"/>
  <c r="F96" i="2" s="1"/>
  <c r="E117" i="2"/>
  <c r="E121" i="2"/>
  <c r="E125" i="2"/>
  <c r="E129" i="2"/>
  <c r="E133" i="2"/>
  <c r="E137" i="2"/>
  <c r="E140" i="2"/>
  <c r="E18" i="2"/>
  <c r="E205" i="2"/>
  <c r="E189" i="2"/>
  <c r="E181" i="2"/>
  <c r="E177" i="2"/>
  <c r="E20" i="2"/>
  <c r="E228" i="2"/>
  <c r="E224" i="2"/>
  <c r="E220" i="2"/>
  <c r="F220" i="2" s="1"/>
  <c r="E216" i="2"/>
  <c r="E212" i="2"/>
  <c r="E208" i="2"/>
  <c r="F208" i="2" s="1"/>
  <c r="E200" i="2"/>
  <c r="E192" i="2"/>
  <c r="E188" i="2"/>
  <c r="E154" i="2"/>
  <c r="E146" i="2"/>
  <c r="E114" i="2"/>
  <c r="E106" i="2"/>
  <c r="E98" i="2"/>
  <c r="E74" i="2"/>
  <c r="E58" i="2"/>
  <c r="E50" i="2"/>
  <c r="E34" i="2"/>
  <c r="F34" i="2" s="1"/>
  <c r="F207" i="2"/>
  <c r="F66" i="2"/>
  <c r="F82" i="2"/>
  <c r="F194" i="2"/>
  <c r="F75" i="2"/>
  <c r="F225" i="2"/>
  <c r="F169" i="2"/>
  <c r="F110" i="2"/>
  <c r="F163" i="2"/>
  <c r="F32" i="2"/>
  <c r="F59" i="2"/>
  <c r="F137" i="2"/>
  <c r="F148" i="2"/>
  <c r="F164" i="2"/>
  <c r="F174" i="2"/>
  <c r="F179" i="2"/>
  <c r="F185" i="2"/>
  <c r="F188" i="2"/>
  <c r="F191" i="2"/>
  <c r="F212" i="2"/>
  <c r="F219" i="2"/>
  <c r="F51" i="2"/>
  <c r="F72" i="2"/>
  <c r="F156" i="2"/>
  <c r="F172" i="2"/>
  <c r="F190" i="2"/>
  <c r="F232" i="2"/>
  <c r="F67" i="2"/>
  <c r="F123" i="2"/>
  <c r="F28" i="2"/>
  <c r="F35" i="2"/>
  <c r="F62" i="2"/>
  <c r="F78" i="2"/>
  <c r="F84" i="2"/>
  <c r="F87" i="2"/>
  <c r="F92" i="2"/>
  <c r="F131" i="2"/>
  <c r="F155" i="2"/>
  <c r="F228" i="2"/>
  <c r="F111" i="2"/>
  <c r="F199" i="2"/>
  <c r="F36" i="2"/>
  <c r="F60" i="2"/>
  <c r="F88" i="2"/>
  <c r="F91" i="2"/>
  <c r="F192" i="2"/>
  <c r="F183" i="2"/>
  <c r="F151" i="2"/>
  <c r="F119" i="2"/>
  <c r="F55" i="2"/>
  <c r="F223" i="2"/>
  <c r="F175" i="2"/>
  <c r="F159" i="2"/>
  <c r="F143" i="2"/>
  <c r="F48" i="2"/>
  <c r="F68" i="2"/>
  <c r="F107" i="2"/>
  <c r="F120" i="2"/>
  <c r="F128" i="2"/>
  <c r="F152" i="2"/>
  <c r="F184" i="2"/>
  <c r="F196" i="2"/>
  <c r="F180" i="2"/>
  <c r="F127" i="2"/>
  <c r="F104" i="2"/>
  <c r="F63" i="2"/>
  <c r="F31" i="2"/>
  <c r="F99" i="2"/>
  <c r="F83" i="2"/>
  <c r="F21" i="2"/>
  <c r="F230" i="2"/>
  <c r="F226" i="2"/>
  <c r="F222" i="2"/>
  <c r="F214" i="2"/>
  <c r="F210" i="2"/>
  <c r="F206" i="2"/>
  <c r="F202" i="2"/>
  <c r="F178" i="2"/>
  <c r="F166" i="2"/>
  <c r="F154" i="2"/>
  <c r="F150" i="2"/>
  <c r="F130" i="2"/>
  <c r="F126" i="2"/>
  <c r="F102" i="2"/>
  <c r="F98" i="2"/>
  <c r="F94" i="2"/>
  <c r="F86" i="2"/>
  <c r="F70" i="2"/>
  <c r="F54" i="2"/>
  <c r="F50" i="2"/>
  <c r="F38" i="2"/>
  <c r="F30" i="2"/>
  <c r="F26" i="2"/>
  <c r="F229" i="2"/>
  <c r="F217" i="2"/>
  <c r="F209" i="2"/>
  <c r="F173" i="2"/>
  <c r="F145" i="2"/>
  <c r="F117" i="2"/>
  <c r="F113" i="2"/>
  <c r="F41" i="2"/>
  <c r="F33" i="2"/>
  <c r="F25" i="2"/>
  <c r="D231" i="1"/>
  <c r="J231" i="1" s="1"/>
  <c r="D230" i="1"/>
  <c r="J230" i="1" s="1"/>
  <c r="E229" i="1"/>
  <c r="D229" i="1"/>
  <c r="J229" i="1" s="1"/>
  <c r="J228" i="1"/>
  <c r="E228" i="1"/>
  <c r="D228" i="1"/>
  <c r="J227" i="1"/>
  <c r="G227" i="1"/>
  <c r="D227" i="1"/>
  <c r="E227" i="1" s="1"/>
  <c r="D226" i="1"/>
  <c r="D225" i="1"/>
  <c r="J225" i="1" s="1"/>
  <c r="J224" i="1"/>
  <c r="E224" i="1"/>
  <c r="D224" i="1"/>
  <c r="J223" i="1"/>
  <c r="G223" i="1"/>
  <c r="D223" i="1"/>
  <c r="E223" i="1" s="1"/>
  <c r="D222" i="1"/>
  <c r="D221" i="1"/>
  <c r="J221" i="1" s="1"/>
  <c r="J220" i="1"/>
  <c r="E220" i="1"/>
  <c r="D220" i="1"/>
  <c r="J219" i="1"/>
  <c r="G219" i="1"/>
  <c r="D219" i="1"/>
  <c r="E219" i="1" s="1"/>
  <c r="D218" i="1"/>
  <c r="D217" i="1"/>
  <c r="J217" i="1" s="1"/>
  <c r="J216" i="1"/>
  <c r="E216" i="1"/>
  <c r="D216" i="1"/>
  <c r="J215" i="1"/>
  <c r="G215" i="1"/>
  <c r="D215" i="1"/>
  <c r="E215" i="1" s="1"/>
  <c r="D214" i="1"/>
  <c r="D213" i="1"/>
  <c r="J213" i="1" s="1"/>
  <c r="J212" i="1"/>
  <c r="E212" i="1"/>
  <c r="D212" i="1"/>
  <c r="J211" i="1"/>
  <c r="G211" i="1"/>
  <c r="D211" i="1"/>
  <c r="E211" i="1" s="1"/>
  <c r="D210" i="1"/>
  <c r="J210" i="1" s="1"/>
  <c r="D209" i="1"/>
  <c r="J209" i="1" s="1"/>
  <c r="J208" i="1"/>
  <c r="G208" i="1"/>
  <c r="F208" i="1"/>
  <c r="E208" i="1"/>
  <c r="D208" i="1"/>
  <c r="D207" i="1"/>
  <c r="E207" i="1" s="1"/>
  <c r="F207" i="1" s="1"/>
  <c r="D206" i="1"/>
  <c r="J206" i="1" s="1"/>
  <c r="D205" i="1"/>
  <c r="J205" i="1" s="1"/>
  <c r="J204" i="1"/>
  <c r="G204" i="1"/>
  <c r="F204" i="1"/>
  <c r="E204" i="1"/>
  <c r="D204" i="1"/>
  <c r="J203" i="1"/>
  <c r="D203" i="1"/>
  <c r="E203" i="1" s="1"/>
  <c r="G202" i="1"/>
  <c r="E202" i="1"/>
  <c r="D202" i="1"/>
  <c r="J202" i="1" s="1"/>
  <c r="D201" i="1"/>
  <c r="E201" i="1" s="1"/>
  <c r="J200" i="1"/>
  <c r="E200" i="1"/>
  <c r="F200" i="1" s="1"/>
  <c r="D200" i="1"/>
  <c r="J199" i="1"/>
  <c r="D199" i="1"/>
  <c r="E199" i="1" s="1"/>
  <c r="G198" i="1"/>
  <c r="E198" i="1"/>
  <c r="D198" i="1"/>
  <c r="J198" i="1" s="1"/>
  <c r="D197" i="1"/>
  <c r="E197" i="1" s="1"/>
  <c r="J196" i="1"/>
  <c r="E196" i="1"/>
  <c r="F196" i="1" s="1"/>
  <c r="D196" i="1"/>
  <c r="J195" i="1"/>
  <c r="D195" i="1"/>
  <c r="E195" i="1" s="1"/>
  <c r="G194" i="1"/>
  <c r="E194" i="1"/>
  <c r="D194" i="1"/>
  <c r="J194" i="1" s="1"/>
  <c r="D193" i="1"/>
  <c r="J192" i="1"/>
  <c r="E192" i="1"/>
  <c r="D192" i="1"/>
  <c r="J191" i="1"/>
  <c r="D191" i="1"/>
  <c r="E191" i="1" s="1"/>
  <c r="G190" i="1"/>
  <c r="E190" i="1"/>
  <c r="D190" i="1"/>
  <c r="J190" i="1" s="1"/>
  <c r="D189" i="1"/>
  <c r="J188" i="1"/>
  <c r="E188" i="1"/>
  <c r="D188" i="1"/>
  <c r="J187" i="1"/>
  <c r="F187" i="1"/>
  <c r="D187" i="1"/>
  <c r="E187" i="1" s="1"/>
  <c r="E186" i="1"/>
  <c r="D186" i="1"/>
  <c r="J186" i="1" s="1"/>
  <c r="J185" i="1"/>
  <c r="D185" i="1"/>
  <c r="E185" i="1" s="1"/>
  <c r="J184" i="1"/>
  <c r="F184" i="1"/>
  <c r="E184" i="1"/>
  <c r="G184" i="1" s="1"/>
  <c r="D184" i="1"/>
  <c r="J183" i="1"/>
  <c r="D183" i="1"/>
  <c r="E183" i="1" s="1"/>
  <c r="G182" i="1"/>
  <c r="E182" i="1"/>
  <c r="F182" i="1" s="1"/>
  <c r="D182" i="1"/>
  <c r="J182" i="1" s="1"/>
  <c r="D181" i="1"/>
  <c r="J180" i="1"/>
  <c r="F180" i="1"/>
  <c r="E180" i="1"/>
  <c r="G180" i="1" s="1"/>
  <c r="D180" i="1"/>
  <c r="D179" i="1"/>
  <c r="G178" i="1"/>
  <c r="E178" i="1"/>
  <c r="F178" i="1" s="1"/>
  <c r="D178" i="1"/>
  <c r="J178" i="1" s="1"/>
  <c r="D177" i="1"/>
  <c r="J176" i="1"/>
  <c r="F176" i="1"/>
  <c r="E176" i="1"/>
  <c r="G176" i="1" s="1"/>
  <c r="D176" i="1"/>
  <c r="J175" i="1"/>
  <c r="D175" i="1"/>
  <c r="E175" i="1" s="1"/>
  <c r="G174" i="1"/>
  <c r="E174" i="1"/>
  <c r="F174" i="1" s="1"/>
  <c r="D174" i="1"/>
  <c r="J174" i="1" s="1"/>
  <c r="D173" i="1"/>
  <c r="J172" i="1"/>
  <c r="F172" i="1"/>
  <c r="E172" i="1"/>
  <c r="G172" i="1" s="1"/>
  <c r="D172" i="1"/>
  <c r="D171" i="1"/>
  <c r="E171" i="1" s="1"/>
  <c r="G170" i="1"/>
  <c r="E170" i="1"/>
  <c r="F170" i="1" s="1"/>
  <c r="D170" i="1"/>
  <c r="J170" i="1" s="1"/>
  <c r="D169" i="1"/>
  <c r="J168" i="1"/>
  <c r="F168" i="1"/>
  <c r="E168" i="1"/>
  <c r="G168" i="1" s="1"/>
  <c r="D168" i="1"/>
  <c r="J167" i="1"/>
  <c r="G167" i="1"/>
  <c r="F167" i="1"/>
  <c r="E167" i="1"/>
  <c r="D167" i="1"/>
  <c r="D166" i="1"/>
  <c r="E165" i="1"/>
  <c r="D165" i="1"/>
  <c r="J165" i="1" s="1"/>
  <c r="J164" i="1"/>
  <c r="F164" i="1"/>
  <c r="E164" i="1"/>
  <c r="D164" i="1"/>
  <c r="J163" i="1"/>
  <c r="G163" i="1"/>
  <c r="F163" i="1"/>
  <c r="E163" i="1"/>
  <c r="D163" i="1"/>
  <c r="D162" i="1"/>
  <c r="E161" i="1"/>
  <c r="D161" i="1"/>
  <c r="J161" i="1" s="1"/>
  <c r="J160" i="1"/>
  <c r="F160" i="1"/>
  <c r="E160" i="1"/>
  <c r="D160" i="1"/>
  <c r="J159" i="1"/>
  <c r="G159" i="1"/>
  <c r="F159" i="1"/>
  <c r="E159" i="1"/>
  <c r="D159" i="1"/>
  <c r="D158" i="1"/>
  <c r="E157" i="1"/>
  <c r="D157" i="1"/>
  <c r="J157" i="1" s="1"/>
  <c r="J156" i="1"/>
  <c r="F156" i="1"/>
  <c r="E156" i="1"/>
  <c r="D156" i="1"/>
  <c r="J155" i="1"/>
  <c r="G155" i="1"/>
  <c r="F155" i="1"/>
  <c r="E155" i="1"/>
  <c r="D155" i="1"/>
  <c r="D154" i="1"/>
  <c r="D153" i="1"/>
  <c r="J153" i="1" s="1"/>
  <c r="J152" i="1"/>
  <c r="H152" i="1"/>
  <c r="I152" i="1" s="1"/>
  <c r="K152" i="1" s="1"/>
  <c r="E152" i="1"/>
  <c r="G152" i="1" s="1"/>
  <c r="D152" i="1"/>
  <c r="J151" i="1"/>
  <c r="E151" i="1"/>
  <c r="D151" i="1"/>
  <c r="H150" i="1"/>
  <c r="I150" i="1" s="1"/>
  <c r="G150" i="1"/>
  <c r="F150" i="1"/>
  <c r="D150" i="1"/>
  <c r="E150" i="1" s="1"/>
  <c r="E149" i="1"/>
  <c r="D149" i="1"/>
  <c r="J149" i="1" s="1"/>
  <c r="J148" i="1"/>
  <c r="H148" i="1"/>
  <c r="I148" i="1" s="1"/>
  <c r="K148" i="1" s="1"/>
  <c r="E148" i="1"/>
  <c r="G148" i="1" s="1"/>
  <c r="D148" i="1"/>
  <c r="D147" i="1"/>
  <c r="E146" i="1"/>
  <c r="D146" i="1"/>
  <c r="J146" i="1" s="1"/>
  <c r="J145" i="1"/>
  <c r="D145" i="1"/>
  <c r="E145" i="1" s="1"/>
  <c r="J144" i="1"/>
  <c r="G144" i="1"/>
  <c r="E144" i="1"/>
  <c r="D144" i="1"/>
  <c r="J143" i="1"/>
  <c r="H143" i="1"/>
  <c r="I143" i="1" s="1"/>
  <c r="K143" i="1" s="1"/>
  <c r="F143" i="1"/>
  <c r="D143" i="1"/>
  <c r="E143" i="1" s="1"/>
  <c r="G143" i="1" s="1"/>
  <c r="E142" i="1"/>
  <c r="D142" i="1"/>
  <c r="J142" i="1" s="1"/>
  <c r="J141" i="1"/>
  <c r="F141" i="1"/>
  <c r="D141" i="1"/>
  <c r="E141" i="1" s="1"/>
  <c r="J140" i="1"/>
  <c r="E140" i="1"/>
  <c r="D140" i="1"/>
  <c r="D139" i="1"/>
  <c r="G138" i="1"/>
  <c r="E138" i="1"/>
  <c r="D138" i="1"/>
  <c r="J138" i="1" s="1"/>
  <c r="H137" i="1"/>
  <c r="I137" i="1" s="1"/>
  <c r="E137" i="1"/>
  <c r="D137" i="1"/>
  <c r="J137" i="1" s="1"/>
  <c r="J136" i="1"/>
  <c r="F136" i="1"/>
  <c r="E136" i="1"/>
  <c r="D136" i="1"/>
  <c r="J135" i="1"/>
  <c r="H135" i="1"/>
  <c r="I135" i="1" s="1"/>
  <c r="K135" i="1" s="1"/>
  <c r="F135" i="1"/>
  <c r="D135" i="1"/>
  <c r="E135" i="1" s="1"/>
  <c r="G134" i="1"/>
  <c r="E134" i="1"/>
  <c r="F134" i="1" s="1"/>
  <c r="D134" i="1"/>
  <c r="J134" i="1" s="1"/>
  <c r="H133" i="1"/>
  <c r="I133" i="1" s="1"/>
  <c r="K133" i="1" s="1"/>
  <c r="E133" i="1"/>
  <c r="D133" i="1"/>
  <c r="J133" i="1" s="1"/>
  <c r="J132" i="1"/>
  <c r="F132" i="1"/>
  <c r="E132" i="1"/>
  <c r="D132" i="1"/>
  <c r="H131" i="1"/>
  <c r="I131" i="1" s="1"/>
  <c r="F131" i="1"/>
  <c r="D131" i="1"/>
  <c r="E131" i="1" s="1"/>
  <c r="N130" i="1"/>
  <c r="O130" i="1" s="1"/>
  <c r="Q130" i="1" s="1"/>
  <c r="H130" i="1"/>
  <c r="I130" i="1" s="1"/>
  <c r="K130" i="1" s="1"/>
  <c r="G130" i="1"/>
  <c r="L130" i="1" s="1"/>
  <c r="E130" i="1"/>
  <c r="F130" i="1" s="1"/>
  <c r="D130" i="1"/>
  <c r="J130" i="1" s="1"/>
  <c r="J129" i="1"/>
  <c r="E129" i="1"/>
  <c r="D129" i="1"/>
  <c r="J128" i="1"/>
  <c r="G128" i="1"/>
  <c r="E128" i="1"/>
  <c r="F128" i="1" s="1"/>
  <c r="D128" i="1"/>
  <c r="F127" i="1"/>
  <c r="D127" i="1"/>
  <c r="E127" i="1" s="1"/>
  <c r="H127" i="1" s="1"/>
  <c r="I127" i="1" s="1"/>
  <c r="H126" i="1"/>
  <c r="I126" i="1" s="1"/>
  <c r="K126" i="1" s="1"/>
  <c r="E126" i="1"/>
  <c r="F126" i="1" s="1"/>
  <c r="D126" i="1"/>
  <c r="J126" i="1" s="1"/>
  <c r="J125" i="1"/>
  <c r="E125" i="1"/>
  <c r="D125" i="1"/>
  <c r="J124" i="1"/>
  <c r="G124" i="1"/>
  <c r="E124" i="1"/>
  <c r="F124" i="1" s="1"/>
  <c r="D124" i="1"/>
  <c r="H123" i="1"/>
  <c r="I123" i="1" s="1"/>
  <c r="F123" i="1"/>
  <c r="D123" i="1"/>
  <c r="E123" i="1" s="1"/>
  <c r="H122" i="1"/>
  <c r="I122" i="1" s="1"/>
  <c r="K122" i="1" s="1"/>
  <c r="E122" i="1"/>
  <c r="F122" i="1" s="1"/>
  <c r="D122" i="1"/>
  <c r="J122" i="1" s="1"/>
  <c r="J121" i="1"/>
  <c r="E121" i="1"/>
  <c r="D121" i="1"/>
  <c r="J120" i="1"/>
  <c r="G120" i="1"/>
  <c r="E120" i="1"/>
  <c r="F120" i="1" s="1"/>
  <c r="D120" i="1"/>
  <c r="H119" i="1"/>
  <c r="I119" i="1" s="1"/>
  <c r="F119" i="1"/>
  <c r="D119" i="1"/>
  <c r="E119" i="1" s="1"/>
  <c r="H118" i="1"/>
  <c r="I118" i="1" s="1"/>
  <c r="K118" i="1" s="1"/>
  <c r="E118" i="1"/>
  <c r="F118" i="1" s="1"/>
  <c r="D118" i="1"/>
  <c r="J118" i="1" s="1"/>
  <c r="J117" i="1"/>
  <c r="E117" i="1"/>
  <c r="D117" i="1"/>
  <c r="J116" i="1"/>
  <c r="G116" i="1"/>
  <c r="E116" i="1"/>
  <c r="F116" i="1" s="1"/>
  <c r="D116" i="1"/>
  <c r="H115" i="1"/>
  <c r="I115" i="1" s="1"/>
  <c r="F115" i="1"/>
  <c r="D115" i="1"/>
  <c r="E115" i="1" s="1"/>
  <c r="H114" i="1"/>
  <c r="I114" i="1" s="1"/>
  <c r="K114" i="1" s="1"/>
  <c r="E114" i="1"/>
  <c r="F114" i="1" s="1"/>
  <c r="D114" i="1"/>
  <c r="J114" i="1" s="1"/>
  <c r="J113" i="1"/>
  <c r="E113" i="1"/>
  <c r="D113" i="1"/>
  <c r="J112" i="1"/>
  <c r="G112" i="1"/>
  <c r="E112" i="1"/>
  <c r="F112" i="1" s="1"/>
  <c r="D112" i="1"/>
  <c r="H111" i="1"/>
  <c r="I111" i="1" s="1"/>
  <c r="F111" i="1"/>
  <c r="D111" i="1"/>
  <c r="E111" i="1" s="1"/>
  <c r="H110" i="1"/>
  <c r="I110" i="1" s="1"/>
  <c r="K110" i="1" s="1"/>
  <c r="E110" i="1"/>
  <c r="F110" i="1" s="1"/>
  <c r="D110" i="1"/>
  <c r="J110" i="1" s="1"/>
  <c r="J109" i="1"/>
  <c r="E109" i="1"/>
  <c r="D109" i="1"/>
  <c r="J108" i="1"/>
  <c r="G108" i="1"/>
  <c r="E108" i="1"/>
  <c r="F108" i="1" s="1"/>
  <c r="D108" i="1"/>
  <c r="H107" i="1"/>
  <c r="I107" i="1" s="1"/>
  <c r="F107" i="1"/>
  <c r="D107" i="1"/>
  <c r="E107" i="1" s="1"/>
  <c r="H106" i="1"/>
  <c r="I106" i="1" s="1"/>
  <c r="K106" i="1" s="1"/>
  <c r="E106" i="1"/>
  <c r="F106" i="1" s="1"/>
  <c r="D106" i="1"/>
  <c r="J106" i="1" s="1"/>
  <c r="J105" i="1"/>
  <c r="E105" i="1"/>
  <c r="D105" i="1"/>
  <c r="J104" i="1"/>
  <c r="G104" i="1"/>
  <c r="E104" i="1"/>
  <c r="F104" i="1" s="1"/>
  <c r="D104" i="1"/>
  <c r="H103" i="1"/>
  <c r="I103" i="1" s="1"/>
  <c r="F103" i="1"/>
  <c r="D103" i="1"/>
  <c r="E103" i="1" s="1"/>
  <c r="H102" i="1"/>
  <c r="I102" i="1" s="1"/>
  <c r="K102" i="1" s="1"/>
  <c r="E102" i="1"/>
  <c r="F102" i="1" s="1"/>
  <c r="D102" i="1"/>
  <c r="J102" i="1" s="1"/>
  <c r="J101" i="1"/>
  <c r="E101" i="1"/>
  <c r="D101" i="1"/>
  <c r="J100" i="1"/>
  <c r="G100" i="1"/>
  <c r="E100" i="1"/>
  <c r="F100" i="1" s="1"/>
  <c r="D100" i="1"/>
  <c r="H99" i="1"/>
  <c r="I99" i="1" s="1"/>
  <c r="F99" i="1"/>
  <c r="D99" i="1"/>
  <c r="E99" i="1" s="1"/>
  <c r="H98" i="1"/>
  <c r="I98" i="1" s="1"/>
  <c r="K98" i="1" s="1"/>
  <c r="E98" i="1"/>
  <c r="F98" i="1" s="1"/>
  <c r="D98" i="1"/>
  <c r="J98" i="1" s="1"/>
  <c r="J97" i="1"/>
  <c r="E97" i="1"/>
  <c r="D97" i="1"/>
  <c r="J96" i="1"/>
  <c r="G96" i="1"/>
  <c r="E96" i="1"/>
  <c r="F96" i="1" s="1"/>
  <c r="D96" i="1"/>
  <c r="H95" i="1"/>
  <c r="I95" i="1" s="1"/>
  <c r="F95" i="1"/>
  <c r="D95" i="1"/>
  <c r="E95" i="1" s="1"/>
  <c r="E94" i="1"/>
  <c r="D94" i="1"/>
  <c r="J94" i="1" s="1"/>
  <c r="J93" i="1"/>
  <c r="E93" i="1"/>
  <c r="D93" i="1"/>
  <c r="J92" i="1"/>
  <c r="E92" i="1"/>
  <c r="D92" i="1"/>
  <c r="H91" i="1"/>
  <c r="I91" i="1" s="1"/>
  <c r="F91" i="1"/>
  <c r="D91" i="1"/>
  <c r="E91" i="1" s="1"/>
  <c r="E90" i="1"/>
  <c r="D90" i="1"/>
  <c r="J90" i="1" s="1"/>
  <c r="J89" i="1"/>
  <c r="E89" i="1"/>
  <c r="D89" i="1"/>
  <c r="J88" i="1"/>
  <c r="E88" i="1"/>
  <c r="D88" i="1"/>
  <c r="J87" i="1"/>
  <c r="E87" i="1"/>
  <c r="D87" i="1"/>
  <c r="H86" i="1"/>
  <c r="I86" i="1" s="1"/>
  <c r="D86" i="1"/>
  <c r="E86" i="1" s="1"/>
  <c r="G86" i="1" s="1"/>
  <c r="E85" i="1"/>
  <c r="D85" i="1"/>
  <c r="J85" i="1" s="1"/>
  <c r="D84" i="1"/>
  <c r="E84" i="1" s="1"/>
  <c r="G84" i="1" s="1"/>
  <c r="J83" i="1"/>
  <c r="G83" i="1"/>
  <c r="E83" i="1"/>
  <c r="D83" i="1"/>
  <c r="J82" i="1"/>
  <c r="F82" i="1"/>
  <c r="D82" i="1"/>
  <c r="E82" i="1" s="1"/>
  <c r="G82" i="1" s="1"/>
  <c r="G81" i="1"/>
  <c r="E81" i="1"/>
  <c r="D81" i="1"/>
  <c r="J81" i="1" s="1"/>
  <c r="J80" i="1"/>
  <c r="H80" i="1"/>
  <c r="I80" i="1" s="1"/>
  <c r="F80" i="1"/>
  <c r="D80" i="1"/>
  <c r="E80" i="1" s="1"/>
  <c r="G80" i="1" s="1"/>
  <c r="J79" i="1"/>
  <c r="E79" i="1"/>
  <c r="D79" i="1"/>
  <c r="D78" i="1"/>
  <c r="E78" i="1" s="1"/>
  <c r="G78" i="1" s="1"/>
  <c r="E77" i="1"/>
  <c r="D77" i="1"/>
  <c r="J77" i="1" s="1"/>
  <c r="H76" i="1"/>
  <c r="I76" i="1" s="1"/>
  <c r="D76" i="1"/>
  <c r="E76" i="1" s="1"/>
  <c r="G76" i="1" s="1"/>
  <c r="J75" i="1"/>
  <c r="G75" i="1"/>
  <c r="E75" i="1"/>
  <c r="D75" i="1"/>
  <c r="J74" i="1"/>
  <c r="H74" i="1"/>
  <c r="I74" i="1" s="1"/>
  <c r="F74" i="1"/>
  <c r="D74" i="1"/>
  <c r="E74" i="1" s="1"/>
  <c r="G74" i="1" s="1"/>
  <c r="E73" i="1"/>
  <c r="H73" i="1" s="1"/>
  <c r="I73" i="1" s="1"/>
  <c r="K73" i="1" s="1"/>
  <c r="D73" i="1"/>
  <c r="J73" i="1" s="1"/>
  <c r="J72" i="1"/>
  <c r="H72" i="1"/>
  <c r="I72" i="1" s="1"/>
  <c r="K72" i="1" s="1"/>
  <c r="E72" i="1"/>
  <c r="G72" i="1" s="1"/>
  <c r="D72" i="1"/>
  <c r="J71" i="1"/>
  <c r="E71" i="1"/>
  <c r="G71" i="1" s="1"/>
  <c r="D71" i="1"/>
  <c r="H70" i="1"/>
  <c r="I70" i="1" s="1"/>
  <c r="F70" i="1"/>
  <c r="D70" i="1"/>
  <c r="E70" i="1" s="1"/>
  <c r="E69" i="1"/>
  <c r="F69" i="1" s="1"/>
  <c r="D69" i="1"/>
  <c r="J69" i="1" s="1"/>
  <c r="J68" i="1"/>
  <c r="H68" i="1"/>
  <c r="I68" i="1" s="1"/>
  <c r="K68" i="1" s="1"/>
  <c r="E68" i="1"/>
  <c r="G68" i="1" s="1"/>
  <c r="D68" i="1"/>
  <c r="J67" i="1"/>
  <c r="E67" i="1"/>
  <c r="G67" i="1" s="1"/>
  <c r="D67" i="1"/>
  <c r="H66" i="1"/>
  <c r="I66" i="1" s="1"/>
  <c r="F66" i="1"/>
  <c r="D66" i="1"/>
  <c r="E66" i="1" s="1"/>
  <c r="D65" i="1"/>
  <c r="J65" i="1" s="1"/>
  <c r="G64" i="1"/>
  <c r="E64" i="1"/>
  <c r="D64" i="1"/>
  <c r="J64" i="1" s="1"/>
  <c r="D63" i="1"/>
  <c r="E63" i="1" s="1"/>
  <c r="J62" i="1"/>
  <c r="E62" i="1"/>
  <c r="F62" i="1" s="1"/>
  <c r="D62" i="1"/>
  <c r="J61" i="1"/>
  <c r="D61" i="1"/>
  <c r="E61" i="1" s="1"/>
  <c r="G60" i="1"/>
  <c r="E60" i="1"/>
  <c r="D60" i="1"/>
  <c r="J60" i="1" s="1"/>
  <c r="D59" i="1"/>
  <c r="E59" i="1" s="1"/>
  <c r="J58" i="1"/>
  <c r="E58" i="1"/>
  <c r="F58" i="1" s="1"/>
  <c r="D58" i="1"/>
  <c r="J57" i="1"/>
  <c r="D57" i="1"/>
  <c r="E57" i="1" s="1"/>
  <c r="G56" i="1"/>
  <c r="E56" i="1"/>
  <c r="D56" i="1"/>
  <c r="J56" i="1" s="1"/>
  <c r="D55" i="1"/>
  <c r="E55" i="1" s="1"/>
  <c r="J54" i="1"/>
  <c r="E54" i="1"/>
  <c r="F54" i="1" s="1"/>
  <c r="D54" i="1"/>
  <c r="J53" i="1"/>
  <c r="D53" i="1"/>
  <c r="E53" i="1" s="1"/>
  <c r="G52" i="1"/>
  <c r="E52" i="1"/>
  <c r="D52" i="1"/>
  <c r="J52" i="1" s="1"/>
  <c r="D51" i="1"/>
  <c r="E51" i="1" s="1"/>
  <c r="J50" i="1"/>
  <c r="E50" i="1"/>
  <c r="F50" i="1" s="1"/>
  <c r="D50" i="1"/>
  <c r="J49" i="1"/>
  <c r="D49" i="1"/>
  <c r="E49" i="1" s="1"/>
  <c r="D48" i="1"/>
  <c r="J48" i="1" s="1"/>
  <c r="E47" i="1"/>
  <c r="D47" i="1"/>
  <c r="J47" i="1" s="1"/>
  <c r="D46" i="1"/>
  <c r="J46" i="1" s="1"/>
  <c r="J45" i="1"/>
  <c r="E45" i="1"/>
  <c r="G45" i="1" s="1"/>
  <c r="D45" i="1"/>
  <c r="J44" i="1"/>
  <c r="D44" i="1"/>
  <c r="E44" i="1" s="1"/>
  <c r="G43" i="1"/>
  <c r="E43" i="1"/>
  <c r="D43" i="1"/>
  <c r="J43" i="1" s="1"/>
  <c r="D42" i="1"/>
  <c r="J42" i="1" s="1"/>
  <c r="J41" i="1"/>
  <c r="E41" i="1"/>
  <c r="G41" i="1" s="1"/>
  <c r="D41" i="1"/>
  <c r="J40" i="1"/>
  <c r="D40" i="1"/>
  <c r="E40" i="1" s="1"/>
  <c r="G39" i="1"/>
  <c r="E39" i="1"/>
  <c r="D39" i="1"/>
  <c r="J39" i="1" s="1"/>
  <c r="D38" i="1"/>
  <c r="J38" i="1" s="1"/>
  <c r="J37" i="1"/>
  <c r="E37" i="1"/>
  <c r="G37" i="1" s="1"/>
  <c r="D37" i="1"/>
  <c r="J36" i="1"/>
  <c r="D36" i="1"/>
  <c r="E36" i="1" s="1"/>
  <c r="G35" i="1"/>
  <c r="E35" i="1"/>
  <c r="D35" i="1"/>
  <c r="J35" i="1" s="1"/>
  <c r="D34" i="1"/>
  <c r="J34" i="1" s="1"/>
  <c r="J33" i="1"/>
  <c r="E33" i="1"/>
  <c r="G33" i="1" s="1"/>
  <c r="D33" i="1"/>
  <c r="J32" i="1"/>
  <c r="D32" i="1"/>
  <c r="E32" i="1" s="1"/>
  <c r="G31" i="1"/>
  <c r="E31" i="1"/>
  <c r="D31" i="1"/>
  <c r="J31" i="1" s="1"/>
  <c r="D30" i="1"/>
  <c r="J30" i="1" s="1"/>
  <c r="J29" i="1"/>
  <c r="E29" i="1"/>
  <c r="G29" i="1" s="1"/>
  <c r="D29" i="1"/>
  <c r="J28" i="1"/>
  <c r="D28" i="1"/>
  <c r="E28" i="1" s="1"/>
  <c r="G27" i="1"/>
  <c r="E27" i="1"/>
  <c r="D27" i="1"/>
  <c r="J27" i="1" s="1"/>
  <c r="D26" i="1"/>
  <c r="J25" i="1"/>
  <c r="E25" i="1"/>
  <c r="D25" i="1"/>
  <c r="J24" i="1"/>
  <c r="D24" i="1"/>
  <c r="E24" i="1" s="1"/>
  <c r="E23" i="1"/>
  <c r="D23" i="1"/>
  <c r="J23" i="1" s="1"/>
  <c r="D22" i="1"/>
  <c r="E22" i="1" s="1"/>
  <c r="G22" i="1" s="1"/>
  <c r="J21" i="1"/>
  <c r="G21" i="1"/>
  <c r="E20" i="1"/>
  <c r="G20" i="1" s="1"/>
  <c r="V19" i="1"/>
  <c r="U19" i="1"/>
  <c r="J19" i="1"/>
  <c r="F19" i="1"/>
  <c r="E19" i="1"/>
  <c r="D19" i="1"/>
  <c r="J18" i="1"/>
  <c r="E18" i="1"/>
  <c r="G18" i="1" s="1"/>
  <c r="D18" i="1"/>
  <c r="H17" i="1"/>
  <c r="I17" i="1" s="1"/>
  <c r="K17" i="1" s="1"/>
  <c r="E17" i="1"/>
  <c r="F17" i="1" s="1"/>
  <c r="D17" i="1"/>
  <c r="J17" i="1" s="1"/>
  <c r="H16" i="1"/>
  <c r="I16" i="1" s="1"/>
  <c r="F16" i="1"/>
  <c r="D16" i="1"/>
  <c r="E16" i="1" s="1"/>
  <c r="J15" i="1"/>
  <c r="G15" i="1"/>
  <c r="F15" i="1"/>
  <c r="E15" i="1"/>
  <c r="D15" i="1"/>
  <c r="U6" i="1"/>
  <c r="Q6" i="1"/>
  <c r="L5" i="1"/>
  <c r="Q4" i="1"/>
  <c r="V3" i="1"/>
  <c r="M23" i="2" l="1"/>
  <c r="M25" i="2"/>
  <c r="O25" i="2"/>
  <c r="L186" i="2"/>
  <c r="K186" i="2"/>
  <c r="L214" i="2"/>
  <c r="K214" i="2"/>
  <c r="L26" i="2"/>
  <c r="K26" i="2"/>
  <c r="L210" i="2"/>
  <c r="K210" i="2"/>
  <c r="L178" i="2"/>
  <c r="K178" i="2"/>
  <c r="L110" i="2"/>
  <c r="K110" i="2"/>
  <c r="L230" i="2"/>
  <c r="K230" i="2"/>
  <c r="L158" i="2"/>
  <c r="K158" i="2"/>
  <c r="L194" i="2"/>
  <c r="K194" i="2"/>
  <c r="L222" i="2"/>
  <c r="Q222" i="2" s="1"/>
  <c r="R222" i="2" s="1"/>
  <c r="K222" i="2"/>
  <c r="L150" i="2"/>
  <c r="K150" i="2"/>
  <c r="I200" i="2"/>
  <c r="J200" i="2" s="1"/>
  <c r="J177" i="2"/>
  <c r="L177" i="2" s="1"/>
  <c r="I177" i="2"/>
  <c r="J129" i="2"/>
  <c r="I129" i="2"/>
  <c r="J40" i="2"/>
  <c r="I40" i="2"/>
  <c r="J171" i="2"/>
  <c r="I171" i="2"/>
  <c r="J120" i="2"/>
  <c r="L120" i="2" s="1"/>
  <c r="I120" i="2"/>
  <c r="J47" i="2"/>
  <c r="I47" i="2"/>
  <c r="I85" i="2"/>
  <c r="J85" i="2" s="1"/>
  <c r="J103" i="2"/>
  <c r="I103" i="2"/>
  <c r="J201" i="2"/>
  <c r="I201" i="2"/>
  <c r="J149" i="2"/>
  <c r="I149" i="2"/>
  <c r="I207" i="2"/>
  <c r="J207" i="2" s="1"/>
  <c r="J221" i="2"/>
  <c r="I221" i="2"/>
  <c r="J33" i="2"/>
  <c r="L33" i="2" s="1"/>
  <c r="I33" i="2"/>
  <c r="I160" i="2"/>
  <c r="J160" i="2" s="1"/>
  <c r="L160" i="2" s="1"/>
  <c r="I144" i="2"/>
  <c r="J144" i="2" s="1"/>
  <c r="L144" i="2" s="1"/>
  <c r="I199" i="2"/>
  <c r="J199" i="2" s="1"/>
  <c r="J22" i="2"/>
  <c r="I22" i="2"/>
  <c r="J227" i="2"/>
  <c r="I227" i="2"/>
  <c r="F144" i="2"/>
  <c r="I154" i="2"/>
  <c r="J154" i="2" s="1"/>
  <c r="I181" i="2"/>
  <c r="J181" i="2" s="1"/>
  <c r="I92" i="2"/>
  <c r="J92" i="2" s="1"/>
  <c r="I95" i="2"/>
  <c r="J95" i="2" s="1"/>
  <c r="I198" i="2"/>
  <c r="J198" i="2" s="1"/>
  <c r="I101" i="2"/>
  <c r="J101" i="2"/>
  <c r="L101" i="2" s="1"/>
  <c r="I64" i="2"/>
  <c r="J64" i="2" s="1"/>
  <c r="I87" i="2"/>
  <c r="J87" i="2" s="1"/>
  <c r="I175" i="2"/>
  <c r="J175" i="2" s="1"/>
  <c r="L175" i="2" s="1"/>
  <c r="H33" i="2"/>
  <c r="G22" i="2"/>
  <c r="H22" i="2" s="1"/>
  <c r="G160" i="2"/>
  <c r="H160" i="2" s="1"/>
  <c r="J134" i="2"/>
  <c r="I134" i="2"/>
  <c r="J83" i="2"/>
  <c r="I83" i="2"/>
  <c r="J45" i="2"/>
  <c r="L45" i="2" s="1"/>
  <c r="I45" i="2"/>
  <c r="J161" i="2"/>
  <c r="I161" i="2"/>
  <c r="J145" i="2"/>
  <c r="I145" i="2"/>
  <c r="G100" i="2"/>
  <c r="H100" i="2" s="1"/>
  <c r="I193" i="2"/>
  <c r="J193" i="2" s="1"/>
  <c r="I93" i="2"/>
  <c r="J93" i="2" s="1"/>
  <c r="G199" i="2"/>
  <c r="H199" i="2" s="1"/>
  <c r="J217" i="2"/>
  <c r="I217" i="2"/>
  <c r="J185" i="2"/>
  <c r="L185" i="2" s="1"/>
  <c r="I185" i="2"/>
  <c r="I69" i="2"/>
  <c r="J69" i="2" s="1"/>
  <c r="J30" i="2"/>
  <c r="L30" i="2" s="1"/>
  <c r="I30" i="2"/>
  <c r="J196" i="2"/>
  <c r="L196" i="2" s="1"/>
  <c r="I196" i="2"/>
  <c r="I172" i="2"/>
  <c r="J172" i="2" s="1"/>
  <c r="I156" i="2"/>
  <c r="J156" i="2" s="1"/>
  <c r="J112" i="2"/>
  <c r="L112" i="2" s="1"/>
  <c r="I112" i="2"/>
  <c r="J76" i="2"/>
  <c r="I76" i="2"/>
  <c r="J52" i="2"/>
  <c r="I52" i="2"/>
  <c r="J187" i="2"/>
  <c r="I187" i="2"/>
  <c r="J139" i="2"/>
  <c r="I139" i="2"/>
  <c r="J111" i="2"/>
  <c r="I111" i="2"/>
  <c r="J67" i="2"/>
  <c r="I67" i="2"/>
  <c r="J43" i="2"/>
  <c r="I43" i="2"/>
  <c r="I23" i="2"/>
  <c r="J23" i="2" s="1"/>
  <c r="I231" i="2"/>
  <c r="J231" i="2" s="1"/>
  <c r="J195" i="2"/>
  <c r="I195" i="2"/>
  <c r="J146" i="2"/>
  <c r="I146" i="2"/>
  <c r="J18" i="2"/>
  <c r="I18" i="2"/>
  <c r="J81" i="2"/>
  <c r="I81" i="2"/>
  <c r="J182" i="2"/>
  <c r="L182" i="2" s="1"/>
  <c r="I182" i="2"/>
  <c r="I105" i="2"/>
  <c r="J105" i="2" s="1"/>
  <c r="J167" i="2"/>
  <c r="I167" i="2"/>
  <c r="J49" i="2"/>
  <c r="I49" i="2"/>
  <c r="J197" i="2"/>
  <c r="L197" i="2" s="1"/>
  <c r="I197" i="2"/>
  <c r="I176" i="2"/>
  <c r="J176" i="2" s="1"/>
  <c r="J56" i="2"/>
  <c r="I56" i="2"/>
  <c r="J115" i="2"/>
  <c r="L115" i="2" s="1"/>
  <c r="I115" i="2"/>
  <c r="J75" i="2"/>
  <c r="I75" i="2"/>
  <c r="J211" i="2"/>
  <c r="I211" i="2"/>
  <c r="K226" i="2"/>
  <c r="K126" i="2"/>
  <c r="J98" i="2"/>
  <c r="L98" i="2" s="1"/>
  <c r="I98" i="2"/>
  <c r="I224" i="2"/>
  <c r="J224" i="2" s="1"/>
  <c r="J125" i="2"/>
  <c r="L125" i="2" s="1"/>
  <c r="I125" i="2"/>
  <c r="J65" i="2"/>
  <c r="I65" i="2"/>
  <c r="J162" i="2"/>
  <c r="L162" i="2" s="1"/>
  <c r="I162" i="2"/>
  <c r="J116" i="2"/>
  <c r="L116" i="2" s="1"/>
  <c r="I116" i="2"/>
  <c r="F49" i="2"/>
  <c r="F125" i="2"/>
  <c r="F177" i="2"/>
  <c r="F221" i="2"/>
  <c r="F134" i="2"/>
  <c r="F162" i="2"/>
  <c r="F176" i="2"/>
  <c r="F52" i="2"/>
  <c r="F112" i="2"/>
  <c r="F22" i="2"/>
  <c r="F195" i="2"/>
  <c r="I50" i="2"/>
  <c r="J50" i="2" s="1"/>
  <c r="L50" i="2" s="1"/>
  <c r="I106" i="2"/>
  <c r="J106" i="2" s="1"/>
  <c r="I188" i="2"/>
  <c r="J188" i="2" s="1"/>
  <c r="I212" i="2"/>
  <c r="J212" i="2" s="1"/>
  <c r="I228" i="2"/>
  <c r="J228" i="2" s="1"/>
  <c r="I189" i="2"/>
  <c r="J189" i="2" s="1"/>
  <c r="I137" i="2"/>
  <c r="J137" i="2"/>
  <c r="I121" i="2"/>
  <c r="J121" i="2"/>
  <c r="L121" i="2" s="1"/>
  <c r="I89" i="2"/>
  <c r="J89" i="2"/>
  <c r="I48" i="2"/>
  <c r="J48" i="2" s="1"/>
  <c r="I31" i="2"/>
  <c r="J31" i="2" s="1"/>
  <c r="L31" i="2" s="1"/>
  <c r="I151" i="2"/>
  <c r="J151" i="2" s="1"/>
  <c r="I166" i="2"/>
  <c r="J166" i="2" s="1"/>
  <c r="I128" i="2"/>
  <c r="J128" i="2" s="1"/>
  <c r="I113" i="2"/>
  <c r="J113" i="2" s="1"/>
  <c r="I80" i="2"/>
  <c r="J80" i="2" s="1"/>
  <c r="I61" i="2"/>
  <c r="J61" i="2" s="1"/>
  <c r="I143" i="2"/>
  <c r="J143" i="2" s="1"/>
  <c r="L143" i="2" s="1"/>
  <c r="I191" i="2"/>
  <c r="J191" i="2"/>
  <c r="G227" i="2"/>
  <c r="H227" i="2" s="1"/>
  <c r="H217" i="2"/>
  <c r="G30" i="2"/>
  <c r="H30" i="2" s="1"/>
  <c r="G144" i="2"/>
  <c r="H144" i="2" s="1"/>
  <c r="H111" i="2"/>
  <c r="I215" i="2"/>
  <c r="J215" i="2" s="1"/>
  <c r="J91" i="2"/>
  <c r="I91" i="2"/>
  <c r="J39" i="2"/>
  <c r="I39" i="2"/>
  <c r="I57" i="2"/>
  <c r="J57" i="2"/>
  <c r="L57" i="2" s="1"/>
  <c r="G176" i="2"/>
  <c r="H176" i="2" s="1"/>
  <c r="J130" i="2"/>
  <c r="I130" i="2"/>
  <c r="J173" i="2"/>
  <c r="L173" i="2" s="1"/>
  <c r="I173" i="2"/>
  <c r="J157" i="2"/>
  <c r="L157" i="2" s="1"/>
  <c r="I157" i="2"/>
  <c r="J135" i="2"/>
  <c r="I135" i="2"/>
  <c r="H67" i="2"/>
  <c r="F23" i="2"/>
  <c r="G172" i="2"/>
  <c r="H156" i="2"/>
  <c r="J229" i="2"/>
  <c r="I229" i="2"/>
  <c r="J213" i="2"/>
  <c r="L213" i="2" s="1"/>
  <c r="I213" i="2"/>
  <c r="J169" i="2"/>
  <c r="I169" i="2"/>
  <c r="I53" i="2"/>
  <c r="J53" i="2" s="1"/>
  <c r="J28" i="2"/>
  <c r="L28" i="2" s="1"/>
  <c r="I28" i="2"/>
  <c r="I184" i="2"/>
  <c r="J184" i="2" s="1"/>
  <c r="I168" i="2"/>
  <c r="J168" i="2" s="1"/>
  <c r="I152" i="2"/>
  <c r="J152" i="2" s="1"/>
  <c r="J108" i="2"/>
  <c r="I108" i="2"/>
  <c r="J72" i="2"/>
  <c r="I72" i="2"/>
  <c r="J32" i="2"/>
  <c r="I32" i="2"/>
  <c r="J179" i="2"/>
  <c r="I179" i="2"/>
  <c r="J131" i="2"/>
  <c r="I131" i="2"/>
  <c r="J107" i="2"/>
  <c r="L107" i="2" s="1"/>
  <c r="I107" i="2"/>
  <c r="J63" i="2"/>
  <c r="I63" i="2"/>
  <c r="J35" i="2"/>
  <c r="L35" i="2" s="1"/>
  <c r="I35" i="2"/>
  <c r="J19" i="2"/>
  <c r="I19" i="2"/>
  <c r="I223" i="2"/>
  <c r="J223" i="2" s="1"/>
  <c r="J74" i="2"/>
  <c r="I74" i="2"/>
  <c r="J220" i="2"/>
  <c r="L220" i="2" s="1"/>
  <c r="I220" i="2"/>
  <c r="J96" i="2"/>
  <c r="I96" i="2"/>
  <c r="J71" i="2"/>
  <c r="I71" i="2"/>
  <c r="J136" i="2"/>
  <c r="I136" i="2"/>
  <c r="J68" i="2"/>
  <c r="I68" i="2"/>
  <c r="J233" i="2"/>
  <c r="I233" i="2"/>
  <c r="J118" i="2"/>
  <c r="I118" i="2"/>
  <c r="J165" i="2"/>
  <c r="I165" i="2"/>
  <c r="J127" i="2"/>
  <c r="L127" i="2" s="1"/>
  <c r="I127" i="2"/>
  <c r="J141" i="2"/>
  <c r="I141" i="2"/>
  <c r="J204" i="2"/>
  <c r="I204" i="2"/>
  <c r="J100" i="2"/>
  <c r="I100" i="2"/>
  <c r="J147" i="2"/>
  <c r="I147" i="2"/>
  <c r="J51" i="2"/>
  <c r="I51" i="2"/>
  <c r="F56" i="2"/>
  <c r="I34" i="2"/>
  <c r="J34" i="2" s="1"/>
  <c r="I208" i="2"/>
  <c r="J208" i="2"/>
  <c r="L208" i="2" s="1"/>
  <c r="I140" i="2"/>
  <c r="J140" i="2" s="1"/>
  <c r="I37" i="2"/>
  <c r="J37" i="2"/>
  <c r="L37" i="2" s="1"/>
  <c r="I132" i="2"/>
  <c r="J132" i="2" s="1"/>
  <c r="F105" i="2"/>
  <c r="F141" i="2"/>
  <c r="F201" i="2"/>
  <c r="F146" i="2"/>
  <c r="F224" i="2"/>
  <c r="F227" i="2"/>
  <c r="F116" i="2"/>
  <c r="F204" i="2"/>
  <c r="F160" i="2"/>
  <c r="F76" i="2"/>
  <c r="F95" i="2"/>
  <c r="F147" i="2"/>
  <c r="F139" i="2"/>
  <c r="F100" i="2"/>
  <c r="I58" i="2"/>
  <c r="J58" i="2" s="1"/>
  <c r="L58" i="2" s="1"/>
  <c r="I114" i="2"/>
  <c r="J114" i="2" s="1"/>
  <c r="I192" i="2"/>
  <c r="J192" i="2"/>
  <c r="I216" i="2"/>
  <c r="J216" i="2"/>
  <c r="L216" i="2" s="1"/>
  <c r="I20" i="2"/>
  <c r="J20" i="2" s="1"/>
  <c r="L20" i="2" s="1"/>
  <c r="I205" i="2"/>
  <c r="J205" i="2" s="1"/>
  <c r="I133" i="2"/>
  <c r="J133" i="2"/>
  <c r="I117" i="2"/>
  <c r="J117" i="2"/>
  <c r="L117" i="2" s="1"/>
  <c r="I84" i="2"/>
  <c r="J84" i="2" s="1"/>
  <c r="I44" i="2"/>
  <c r="J44" i="2" s="1"/>
  <c r="I55" i="2"/>
  <c r="J55" i="2" s="1"/>
  <c r="I163" i="2"/>
  <c r="J163" i="2" s="1"/>
  <c r="I170" i="2"/>
  <c r="J170" i="2" s="1"/>
  <c r="F200" i="2"/>
  <c r="J124" i="2"/>
  <c r="L124" i="2" s="1"/>
  <c r="I124" i="2"/>
  <c r="J109" i="2"/>
  <c r="I109" i="2"/>
  <c r="J77" i="2"/>
  <c r="L77" i="2" s="1"/>
  <c r="I77" i="2"/>
  <c r="J29" i="2"/>
  <c r="L29" i="2" s="1"/>
  <c r="I29" i="2"/>
  <c r="J159" i="2"/>
  <c r="L159" i="2" s="1"/>
  <c r="I159" i="2"/>
  <c r="G195" i="2"/>
  <c r="H195" i="2" s="1"/>
  <c r="G196" i="2"/>
  <c r="H196" i="2" s="1"/>
  <c r="J88" i="2"/>
  <c r="I88" i="2"/>
  <c r="J79" i="2"/>
  <c r="I79" i="2"/>
  <c r="J36" i="2"/>
  <c r="I36" i="2"/>
  <c r="I73" i="2"/>
  <c r="J73" i="2"/>
  <c r="G52" i="2"/>
  <c r="H52" i="2" s="1"/>
  <c r="G231" i="2"/>
  <c r="I21" i="2"/>
  <c r="J21" i="2" s="1"/>
  <c r="G197" i="2"/>
  <c r="H197" i="2" s="1"/>
  <c r="J122" i="2"/>
  <c r="I122" i="2"/>
  <c r="G56" i="2"/>
  <c r="H56" i="2" s="1"/>
  <c r="F187" i="2"/>
  <c r="J119" i="2"/>
  <c r="L119" i="2" s="1"/>
  <c r="I119" i="2"/>
  <c r="J97" i="2"/>
  <c r="I97" i="2"/>
  <c r="G67" i="2"/>
  <c r="I183" i="2"/>
  <c r="J183" i="2"/>
  <c r="H172" i="2"/>
  <c r="J225" i="2"/>
  <c r="I225" i="2"/>
  <c r="J209" i="2"/>
  <c r="L209" i="2" s="1"/>
  <c r="I209" i="2"/>
  <c r="J153" i="2"/>
  <c r="I153" i="2"/>
  <c r="I41" i="2"/>
  <c r="J41" i="2" s="1"/>
  <c r="I232" i="2"/>
  <c r="J232" i="2" s="1"/>
  <c r="J180" i="2"/>
  <c r="L180" i="2" s="1"/>
  <c r="I180" i="2"/>
  <c r="I164" i="2"/>
  <c r="J164" i="2" s="1"/>
  <c r="I148" i="2"/>
  <c r="J148" i="2" s="1"/>
  <c r="J104" i="2"/>
  <c r="I104" i="2"/>
  <c r="J60" i="2"/>
  <c r="I60" i="2"/>
  <c r="J27" i="2"/>
  <c r="I27" i="2"/>
  <c r="J155" i="2"/>
  <c r="I155" i="2"/>
  <c r="J123" i="2"/>
  <c r="I123" i="2"/>
  <c r="J99" i="2"/>
  <c r="I99" i="2"/>
  <c r="J59" i="2"/>
  <c r="I59" i="2"/>
  <c r="J203" i="2"/>
  <c r="I203" i="2"/>
  <c r="J219" i="2"/>
  <c r="I219" i="2"/>
  <c r="Q110" i="2"/>
  <c r="R110" i="2" s="1"/>
  <c r="T110" i="2" s="1"/>
  <c r="G58" i="2"/>
  <c r="H58" i="2" s="1"/>
  <c r="G114" i="2"/>
  <c r="H114" i="2" s="1"/>
  <c r="G192" i="2"/>
  <c r="H192" i="2" s="1"/>
  <c r="G216" i="2"/>
  <c r="H216" i="2" s="1"/>
  <c r="G20" i="2"/>
  <c r="H20" i="2" s="1"/>
  <c r="G205" i="2"/>
  <c r="H205" i="2" s="1"/>
  <c r="G140" i="2"/>
  <c r="H140" i="2" s="1"/>
  <c r="G129" i="2"/>
  <c r="H129" i="2" s="1"/>
  <c r="G121" i="2"/>
  <c r="H121" i="2" s="1"/>
  <c r="G89" i="2"/>
  <c r="H89" i="2" s="1"/>
  <c r="G65" i="2"/>
  <c r="H65" i="2" s="1"/>
  <c r="G40" i="2"/>
  <c r="H40" i="2" s="1"/>
  <c r="G71" i="2"/>
  <c r="H71" i="2" s="1"/>
  <c r="G171" i="2"/>
  <c r="H171" i="2" s="1"/>
  <c r="G182" i="2"/>
  <c r="H182" i="2" s="1"/>
  <c r="G124" i="2"/>
  <c r="H124" i="2" s="1"/>
  <c r="G109" i="2"/>
  <c r="H109" i="2" s="1"/>
  <c r="G80" i="2"/>
  <c r="H80" i="2" s="1"/>
  <c r="G64" i="2"/>
  <c r="H64" i="2" s="1"/>
  <c r="G47" i="2"/>
  <c r="H47" i="2"/>
  <c r="G167" i="2"/>
  <c r="F167" i="2"/>
  <c r="G88" i="2"/>
  <c r="H88" i="2" s="1"/>
  <c r="E24" i="2"/>
  <c r="F24" i="2" s="1"/>
  <c r="G83" i="2"/>
  <c r="H83" i="2"/>
  <c r="G201" i="2"/>
  <c r="H201" i="2" s="1"/>
  <c r="G49" i="2"/>
  <c r="H49" i="2" s="1"/>
  <c r="G93" i="2"/>
  <c r="H93" i="2" s="1"/>
  <c r="F171" i="2"/>
  <c r="F124" i="2"/>
  <c r="F40" i="2"/>
  <c r="G74" i="2"/>
  <c r="H74" i="2" s="1"/>
  <c r="G146" i="2"/>
  <c r="H146" i="2" s="1"/>
  <c r="H200" i="2"/>
  <c r="G200" i="2"/>
  <c r="G220" i="2"/>
  <c r="H220" i="2" s="1"/>
  <c r="G177" i="2"/>
  <c r="H177" i="2" s="1"/>
  <c r="G18" i="2"/>
  <c r="F18" i="2"/>
  <c r="G137" i="2"/>
  <c r="H137" i="2" s="1"/>
  <c r="G117" i="2"/>
  <c r="H117" i="2" s="1"/>
  <c r="G84" i="2"/>
  <c r="H84" i="2" s="1"/>
  <c r="G37" i="2"/>
  <c r="H37" i="2" s="1"/>
  <c r="G95" i="2"/>
  <c r="H95" i="2" s="1"/>
  <c r="G162" i="2"/>
  <c r="H162" i="2" s="1"/>
  <c r="G198" i="2"/>
  <c r="H198" i="2" s="1"/>
  <c r="G136" i="2"/>
  <c r="H136" i="2" s="1"/>
  <c r="G120" i="2"/>
  <c r="H120" i="2" s="1"/>
  <c r="G105" i="2"/>
  <c r="H105" i="2" s="1"/>
  <c r="G77" i="2"/>
  <c r="H77" i="2" s="1"/>
  <c r="G61" i="2"/>
  <c r="H61" i="2" s="1"/>
  <c r="G87" i="2"/>
  <c r="H87" i="2" s="1"/>
  <c r="G175" i="2"/>
  <c r="H175" i="2" s="1"/>
  <c r="G85" i="2"/>
  <c r="G79" i="2"/>
  <c r="G118" i="2"/>
  <c r="H118" i="2" s="1"/>
  <c r="G73" i="2"/>
  <c r="H73" i="2" s="1"/>
  <c r="G91" i="2"/>
  <c r="H91" i="2" s="1"/>
  <c r="G57" i="2"/>
  <c r="H57" i="2" s="1"/>
  <c r="G21" i="2"/>
  <c r="H21" i="2" s="1"/>
  <c r="G130" i="2"/>
  <c r="H130" i="2" s="1"/>
  <c r="F103" i="2"/>
  <c r="G103" i="2"/>
  <c r="H103" i="2" s="1"/>
  <c r="G45" i="2"/>
  <c r="H45" i="2" s="1"/>
  <c r="G161" i="2"/>
  <c r="H161" i="2" s="1"/>
  <c r="G145" i="2"/>
  <c r="H145" i="2" s="1"/>
  <c r="F135" i="2"/>
  <c r="G135" i="2"/>
  <c r="G127" i="2"/>
  <c r="H127" i="2" s="1"/>
  <c r="G119" i="2"/>
  <c r="H119" i="2" s="1"/>
  <c r="G97" i="2"/>
  <c r="H97" i="2" s="1"/>
  <c r="Q194" i="2"/>
  <c r="R194" i="2" s="1"/>
  <c r="F182" i="2"/>
  <c r="F216" i="2"/>
  <c r="F80" i="2"/>
  <c r="G34" i="2"/>
  <c r="H34" i="2" s="1"/>
  <c r="G98" i="2"/>
  <c r="H98" i="2" s="1"/>
  <c r="G154" i="2"/>
  <c r="H154" i="2" s="1"/>
  <c r="H208" i="2"/>
  <c r="G208" i="2"/>
  <c r="G224" i="2"/>
  <c r="H224" i="2" s="1"/>
  <c r="G181" i="2"/>
  <c r="H181" i="2" s="1"/>
  <c r="G133" i="2"/>
  <c r="H133" i="2" s="1"/>
  <c r="H125" i="2"/>
  <c r="G125" i="2"/>
  <c r="G96" i="2"/>
  <c r="H96" i="2" s="1"/>
  <c r="G81" i="2"/>
  <c r="H81" i="2" s="1"/>
  <c r="G48" i="2"/>
  <c r="H48" i="2" s="1"/>
  <c r="G31" i="2"/>
  <c r="H31" i="2" s="1"/>
  <c r="G151" i="2"/>
  <c r="H151" i="2" s="1"/>
  <c r="H166" i="2"/>
  <c r="G166" i="2"/>
  <c r="F71" i="2"/>
  <c r="G132" i="2"/>
  <c r="H132" i="2" s="1"/>
  <c r="G116" i="2"/>
  <c r="H116" i="2" s="1"/>
  <c r="G101" i="2"/>
  <c r="H101" i="2" s="1"/>
  <c r="G143" i="2"/>
  <c r="H143" i="2" s="1"/>
  <c r="G191" i="2"/>
  <c r="H191" i="2" s="1"/>
  <c r="F79" i="2"/>
  <c r="G36" i="2"/>
  <c r="H36" i="2" s="1"/>
  <c r="F39" i="2"/>
  <c r="G39" i="2"/>
  <c r="H39" i="2"/>
  <c r="G207" i="2"/>
  <c r="H207" i="2"/>
  <c r="G193" i="2"/>
  <c r="H193" i="2" s="1"/>
  <c r="G183" i="2"/>
  <c r="Q230" i="2"/>
  <c r="R230" i="2" s="1"/>
  <c r="T230" i="2" s="1"/>
  <c r="F114" i="2"/>
  <c r="F140" i="2"/>
  <c r="F20" i="2"/>
  <c r="F129" i="2"/>
  <c r="G50" i="2"/>
  <c r="H50" i="2" s="1"/>
  <c r="G106" i="2"/>
  <c r="H106" i="2" s="1"/>
  <c r="H188" i="2"/>
  <c r="G188" i="2"/>
  <c r="G212" i="2"/>
  <c r="H212" i="2" s="1"/>
  <c r="G228" i="2"/>
  <c r="H228" i="2" s="1"/>
  <c r="G189" i="2"/>
  <c r="H189" i="2" s="1"/>
  <c r="H92" i="2"/>
  <c r="G92" i="2"/>
  <c r="G44" i="2"/>
  <c r="H44" i="2" s="1"/>
  <c r="G55" i="2"/>
  <c r="G163" i="2"/>
  <c r="H163" i="2"/>
  <c r="G170" i="2"/>
  <c r="H170" i="2" s="1"/>
  <c r="G128" i="2"/>
  <c r="H128" i="2" s="1"/>
  <c r="H113" i="2"/>
  <c r="G113" i="2"/>
  <c r="G68" i="2"/>
  <c r="H68" i="2" s="1"/>
  <c r="G29" i="2"/>
  <c r="H29" i="2" s="1"/>
  <c r="G159" i="2"/>
  <c r="H159" i="2"/>
  <c r="G233" i="2"/>
  <c r="H233" i="2" s="1"/>
  <c r="F215" i="2"/>
  <c r="G215" i="2"/>
  <c r="H215" i="2" s="1"/>
  <c r="G134" i="2"/>
  <c r="G122" i="2"/>
  <c r="H122" i="2" s="1"/>
  <c r="G173" i="2"/>
  <c r="H173" i="2" s="1"/>
  <c r="G165" i="2"/>
  <c r="H165" i="2" s="1"/>
  <c r="G157" i="2"/>
  <c r="H157" i="2" s="1"/>
  <c r="G149" i="2"/>
  <c r="H149" i="2" s="1"/>
  <c r="K218" i="2"/>
  <c r="F218" i="2"/>
  <c r="F168" i="2"/>
  <c r="F85" i="2"/>
  <c r="F133" i="2"/>
  <c r="F181" i="2"/>
  <c r="F186" i="2"/>
  <c r="F106" i="2"/>
  <c r="F234" i="2"/>
  <c r="F90" i="2"/>
  <c r="K101" i="2"/>
  <c r="K31" i="2"/>
  <c r="F57" i="2"/>
  <c r="F122" i="2"/>
  <c r="F149" i="2"/>
  <c r="F170" i="2"/>
  <c r="F213" i="2"/>
  <c r="F108" i="2"/>
  <c r="F89" i="2"/>
  <c r="F197" i="2"/>
  <c r="F46" i="2"/>
  <c r="F97" i="2"/>
  <c r="F161" i="2"/>
  <c r="F158" i="2"/>
  <c r="F121" i="2"/>
  <c r="F74" i="2"/>
  <c r="F47" i="2"/>
  <c r="F27" i="2"/>
  <c r="F211" i="2"/>
  <c r="F58" i="2"/>
  <c r="F138" i="2"/>
  <c r="F29" i="2"/>
  <c r="F233" i="2"/>
  <c r="F101" i="2"/>
  <c r="F165" i="2"/>
  <c r="F69" i="2"/>
  <c r="F142" i="2"/>
  <c r="F64" i="2"/>
  <c r="F44" i="2"/>
  <c r="F37" i="2"/>
  <c r="F153" i="2"/>
  <c r="K197" i="2"/>
  <c r="Q197" i="2" s="1"/>
  <c r="R197" i="2" s="1"/>
  <c r="T197" i="2" s="1"/>
  <c r="K174" i="2"/>
  <c r="Q174" i="2" s="1"/>
  <c r="R174" i="2" s="1"/>
  <c r="Z21" i="2" s="1"/>
  <c r="K142" i="2"/>
  <c r="Q142" i="2" s="1"/>
  <c r="R142" i="2" s="1"/>
  <c r="T142" i="2" s="1"/>
  <c r="K185" i="2"/>
  <c r="Q185" i="2" s="1"/>
  <c r="R185" i="2" s="1"/>
  <c r="T185" i="2" s="1"/>
  <c r="K121" i="2"/>
  <c r="K37" i="2"/>
  <c r="Q37" i="2" s="1"/>
  <c r="R37" i="2" s="1"/>
  <c r="T37" i="2" s="1"/>
  <c r="F45" i="2"/>
  <c r="F77" i="2"/>
  <c r="F93" i="2"/>
  <c r="K157" i="2"/>
  <c r="F157" i="2"/>
  <c r="F189" i="2"/>
  <c r="F205" i="2"/>
  <c r="Q214" i="2"/>
  <c r="R214" i="2" s="1"/>
  <c r="T214" i="2" s="1"/>
  <c r="K173" i="2"/>
  <c r="K57" i="2"/>
  <c r="Q57" i="2" s="1"/>
  <c r="R57" i="2" s="1"/>
  <c r="T57" i="2" s="1"/>
  <c r="F65" i="2"/>
  <c r="F81" i="2"/>
  <c r="F193" i="2"/>
  <c r="F198" i="2"/>
  <c r="F73" i="2"/>
  <c r="F61" i="2"/>
  <c r="F53" i="2"/>
  <c r="F42" i="2"/>
  <c r="F118" i="2"/>
  <c r="F109" i="2"/>
  <c r="K45" i="2"/>
  <c r="K77" i="2"/>
  <c r="Q77" i="2" s="1"/>
  <c r="R77" i="2" s="1"/>
  <c r="T77" i="2" s="1"/>
  <c r="K138" i="2"/>
  <c r="Q138" i="2" s="1"/>
  <c r="R138" i="2" s="1"/>
  <c r="T138" i="2" s="1"/>
  <c r="K112" i="2"/>
  <c r="Q112" i="2" s="1"/>
  <c r="R112" i="2" s="1"/>
  <c r="T112" i="2" s="1"/>
  <c r="K102" i="2"/>
  <c r="Q102" i="2" s="1"/>
  <c r="R102" i="2" s="1"/>
  <c r="T102" i="2" s="1"/>
  <c r="K117" i="2"/>
  <c r="Q117" i="2" s="1"/>
  <c r="R117" i="2" s="1"/>
  <c r="K182" i="2"/>
  <c r="Q182" i="2" s="1"/>
  <c r="R182" i="2" s="1"/>
  <c r="T182" i="2" s="1"/>
  <c r="K177" i="2"/>
  <c r="Q177" i="2" s="1"/>
  <c r="R177" i="2" s="1"/>
  <c r="T177" i="2" s="1"/>
  <c r="K162" i="2"/>
  <c r="Q162" i="2" s="1"/>
  <c r="R162" i="2" s="1"/>
  <c r="T162" i="2" s="1"/>
  <c r="K116" i="2"/>
  <c r="K143" i="2"/>
  <c r="Q143" i="2" s="1"/>
  <c r="R143" i="2" s="1"/>
  <c r="K202" i="2"/>
  <c r="K190" i="2"/>
  <c r="K175" i="2"/>
  <c r="Q175" i="2" s="1"/>
  <c r="R175" i="2" s="1"/>
  <c r="T175" i="2" s="1"/>
  <c r="K159" i="2"/>
  <c r="Q159" i="2" s="1"/>
  <c r="R159" i="2" s="1"/>
  <c r="T159" i="2" s="1"/>
  <c r="T194" i="2"/>
  <c r="K220" i="2"/>
  <c r="K216" i="2"/>
  <c r="Q216" i="2" s="1"/>
  <c r="R216" i="2" s="1"/>
  <c r="Q226" i="2"/>
  <c r="R226" i="2" s="1"/>
  <c r="Q210" i="2"/>
  <c r="R210" i="2" s="1"/>
  <c r="K209" i="2"/>
  <c r="Q178" i="2"/>
  <c r="R178" i="2" s="1"/>
  <c r="K107" i="2"/>
  <c r="Q107" i="2" s="1"/>
  <c r="R107" i="2" s="1"/>
  <c r="K86" i="2"/>
  <c r="Q86" i="2" s="1"/>
  <c r="R86" i="2" s="1"/>
  <c r="K70" i="2"/>
  <c r="K54" i="2"/>
  <c r="Q54" i="2" s="1"/>
  <c r="R54" i="2" s="1"/>
  <c r="K25" i="2"/>
  <c r="N25" i="2" s="1"/>
  <c r="K98" i="2"/>
  <c r="K30" i="2"/>
  <c r="Q30" i="2" s="1"/>
  <c r="R30" i="2" s="1"/>
  <c r="K120" i="2"/>
  <c r="Q120" i="2" s="1"/>
  <c r="R120" i="2" s="1"/>
  <c r="K115" i="2"/>
  <c r="K46" i="2"/>
  <c r="Q46" i="2" s="1"/>
  <c r="R46" i="2" s="1"/>
  <c r="K38" i="2"/>
  <c r="Q38" i="2" s="1"/>
  <c r="R38" i="2" s="1"/>
  <c r="K20" i="2"/>
  <c r="K33" i="2"/>
  <c r="Q33" i="2" s="1"/>
  <c r="R33" i="2" s="1"/>
  <c r="K82" i="2"/>
  <c r="K234" i="2"/>
  <c r="K180" i="2"/>
  <c r="K208" i="2"/>
  <c r="Q208" i="2" s="1"/>
  <c r="R208" i="2" s="1"/>
  <c r="Q218" i="2"/>
  <c r="R218" i="2" s="1"/>
  <c r="K196" i="2"/>
  <c r="Q196" i="2" s="1"/>
  <c r="R196" i="2" s="1"/>
  <c r="K213" i="2"/>
  <c r="Q213" i="2" s="1"/>
  <c r="R213" i="2" s="1"/>
  <c r="K119" i="2"/>
  <c r="K94" i="2"/>
  <c r="Q94" i="2" s="1"/>
  <c r="R94" i="2" s="1"/>
  <c r="K78" i="2"/>
  <c r="Q78" i="2" s="1"/>
  <c r="R78" i="2" s="1"/>
  <c r="K62" i="2"/>
  <c r="K29" i="2"/>
  <c r="Q29" i="2" s="1"/>
  <c r="R29" i="2" s="1"/>
  <c r="K90" i="2"/>
  <c r="K35" i="2"/>
  <c r="K58" i="2"/>
  <c r="Q58" i="2" s="1"/>
  <c r="R58" i="2" s="1"/>
  <c r="K206" i="2"/>
  <c r="K144" i="2"/>
  <c r="K124" i="2"/>
  <c r="K127" i="2"/>
  <c r="Q127" i="2" s="1"/>
  <c r="R127" i="2" s="1"/>
  <c r="K50" i="2"/>
  <c r="K42" i="2"/>
  <c r="K66" i="2"/>
  <c r="Q66" i="2" s="1"/>
  <c r="R66" i="2" s="1"/>
  <c r="K28" i="2"/>
  <c r="H18" i="1"/>
  <c r="I18" i="1" s="1"/>
  <c r="K18" i="1" s="1"/>
  <c r="H20" i="1"/>
  <c r="I20" i="1" s="1"/>
  <c r="H22" i="1"/>
  <c r="I22" i="1" s="1"/>
  <c r="K22" i="1" s="1"/>
  <c r="H24" i="1"/>
  <c r="I24" i="1" s="1"/>
  <c r="K24" i="1" s="1"/>
  <c r="G24" i="1"/>
  <c r="L24" i="1" s="1"/>
  <c r="N24" i="1" s="1"/>
  <c r="O24" i="1" s="1"/>
  <c r="L28" i="1"/>
  <c r="N28" i="1" s="1"/>
  <c r="O28" i="1" s="1"/>
  <c r="H28" i="1"/>
  <c r="I28" i="1" s="1"/>
  <c r="K28" i="1" s="1"/>
  <c r="G28" i="1"/>
  <c r="F28" i="1"/>
  <c r="L35" i="1"/>
  <c r="N35" i="1" s="1"/>
  <c r="O35" i="1" s="1"/>
  <c r="H44" i="1"/>
  <c r="I44" i="1" s="1"/>
  <c r="K44" i="1" s="1"/>
  <c r="G44" i="1"/>
  <c r="L44" i="1" s="1"/>
  <c r="N44" i="1" s="1"/>
  <c r="O44" i="1" s="1"/>
  <c r="F44" i="1"/>
  <c r="H59" i="1"/>
  <c r="I59" i="1" s="1"/>
  <c r="G59" i="1"/>
  <c r="F59" i="1"/>
  <c r="G61" i="1"/>
  <c r="F61" i="1"/>
  <c r="L61" i="1"/>
  <c r="N61" i="1" s="1"/>
  <c r="O61" i="1" s="1"/>
  <c r="H61" i="1"/>
  <c r="I61" i="1" s="1"/>
  <c r="K61" i="1" s="1"/>
  <c r="K70" i="1"/>
  <c r="J16" i="1"/>
  <c r="K16" i="1" s="1"/>
  <c r="G17" i="1"/>
  <c r="L17" i="1"/>
  <c r="N17" i="1" s="1"/>
  <c r="O17" i="1" s="1"/>
  <c r="H19" i="1"/>
  <c r="I19" i="1" s="1"/>
  <c r="K19" i="1" s="1"/>
  <c r="J20" i="1"/>
  <c r="J22" i="1"/>
  <c r="F24" i="1"/>
  <c r="G25" i="1"/>
  <c r="L25" i="1" s="1"/>
  <c r="N25" i="1" s="1"/>
  <c r="O25" i="1" s="1"/>
  <c r="F25" i="1"/>
  <c r="H25" i="1"/>
  <c r="I25" i="1" s="1"/>
  <c r="K25" i="1" s="1"/>
  <c r="J26" i="1"/>
  <c r="E26" i="1"/>
  <c r="H32" i="1"/>
  <c r="I32" i="1" s="1"/>
  <c r="K32" i="1" s="1"/>
  <c r="G32" i="1"/>
  <c r="L32" i="1" s="1"/>
  <c r="N32" i="1" s="1"/>
  <c r="O32" i="1" s="1"/>
  <c r="F32" i="1"/>
  <c r="G49" i="1"/>
  <c r="L49" i="1" s="1"/>
  <c r="N49" i="1" s="1"/>
  <c r="O49" i="1" s="1"/>
  <c r="F49" i="1"/>
  <c r="H49" i="1"/>
  <c r="I49" i="1" s="1"/>
  <c r="K49" i="1" s="1"/>
  <c r="L56" i="1"/>
  <c r="N56" i="1" s="1"/>
  <c r="O56" i="1" s="1"/>
  <c r="H63" i="1"/>
  <c r="I63" i="1" s="1"/>
  <c r="G63" i="1"/>
  <c r="F63" i="1"/>
  <c r="L22" i="1"/>
  <c r="N22" i="1" s="1"/>
  <c r="O22" i="1" s="1"/>
  <c r="H23" i="1"/>
  <c r="I23" i="1" s="1"/>
  <c r="K23" i="1" s="1"/>
  <c r="F23" i="1"/>
  <c r="L27" i="1"/>
  <c r="N27" i="1" s="1"/>
  <c r="O27" i="1" s="1"/>
  <c r="H36" i="1"/>
  <c r="I36" i="1" s="1"/>
  <c r="K36" i="1" s="1"/>
  <c r="G36" i="1"/>
  <c r="L36" i="1" s="1"/>
  <c r="N36" i="1" s="1"/>
  <c r="O36" i="1" s="1"/>
  <c r="F36" i="1"/>
  <c r="H51" i="1"/>
  <c r="I51" i="1" s="1"/>
  <c r="G51" i="1"/>
  <c r="F51" i="1"/>
  <c r="G53" i="1"/>
  <c r="F53" i="1"/>
  <c r="L53" i="1"/>
  <c r="N53" i="1" s="1"/>
  <c r="O53" i="1" s="1"/>
  <c r="H53" i="1"/>
  <c r="I53" i="1" s="1"/>
  <c r="K53" i="1" s="1"/>
  <c r="H15" i="1"/>
  <c r="I15" i="1" s="1"/>
  <c r="K15" i="1" s="1"/>
  <c r="L15" i="1" s="1"/>
  <c r="N15" i="1" s="1"/>
  <c r="O15" i="1" s="1"/>
  <c r="Q15" i="1" s="1"/>
  <c r="G16" i="1"/>
  <c r="L16" i="1" s="1"/>
  <c r="N16" i="1" s="1"/>
  <c r="O16" i="1" s="1"/>
  <c r="F18" i="1"/>
  <c r="L18" i="1"/>
  <c r="N18" i="1" s="1"/>
  <c r="O18" i="1" s="1"/>
  <c r="G19" i="1"/>
  <c r="L19" i="1" s="1"/>
  <c r="N19" i="1" s="1"/>
  <c r="O19" i="1" s="1"/>
  <c r="F20" i="1"/>
  <c r="F21" i="1"/>
  <c r="H21" i="1"/>
  <c r="I21" i="1" s="1"/>
  <c r="K21" i="1" s="1"/>
  <c r="L21" i="1" s="1"/>
  <c r="N21" i="1" s="1"/>
  <c r="O21" i="1" s="1"/>
  <c r="F22" i="1"/>
  <c r="G23" i="1"/>
  <c r="L23" i="1" s="1"/>
  <c r="N23" i="1" s="1"/>
  <c r="O23" i="1" s="1"/>
  <c r="L31" i="1"/>
  <c r="N31" i="1" s="1"/>
  <c r="O31" i="1" s="1"/>
  <c r="L40" i="1"/>
  <c r="N40" i="1" s="1"/>
  <c r="O40" i="1" s="1"/>
  <c r="H40" i="1"/>
  <c r="I40" i="1" s="1"/>
  <c r="K40" i="1" s="1"/>
  <c r="G40" i="1"/>
  <c r="F40" i="1"/>
  <c r="L47" i="1"/>
  <c r="N47" i="1" s="1"/>
  <c r="O47" i="1" s="1"/>
  <c r="H55" i="1"/>
  <c r="I55" i="1" s="1"/>
  <c r="G55" i="1"/>
  <c r="F55" i="1"/>
  <c r="G57" i="1"/>
  <c r="F57" i="1"/>
  <c r="H57" i="1"/>
  <c r="I57" i="1" s="1"/>
  <c r="K57" i="1" s="1"/>
  <c r="L57" i="1" s="1"/>
  <c r="N57" i="1" s="1"/>
  <c r="O57" i="1" s="1"/>
  <c r="F27" i="1"/>
  <c r="H29" i="1"/>
  <c r="I29" i="1" s="1"/>
  <c r="K29" i="1" s="1"/>
  <c r="L29" i="1"/>
  <c r="N29" i="1" s="1"/>
  <c r="O29" i="1" s="1"/>
  <c r="F31" i="1"/>
  <c r="H33" i="1"/>
  <c r="I33" i="1" s="1"/>
  <c r="K33" i="1" s="1"/>
  <c r="L33" i="1"/>
  <c r="N33" i="1" s="1"/>
  <c r="O33" i="1" s="1"/>
  <c r="F35" i="1"/>
  <c r="H37" i="1"/>
  <c r="I37" i="1" s="1"/>
  <c r="K37" i="1" s="1"/>
  <c r="L37" i="1"/>
  <c r="N37" i="1" s="1"/>
  <c r="O37" i="1" s="1"/>
  <c r="F39" i="1"/>
  <c r="H41" i="1"/>
  <c r="I41" i="1" s="1"/>
  <c r="K41" i="1" s="1"/>
  <c r="L41" i="1" s="1"/>
  <c r="N41" i="1" s="1"/>
  <c r="O41" i="1" s="1"/>
  <c r="F43" i="1"/>
  <c r="H45" i="1"/>
  <c r="I45" i="1" s="1"/>
  <c r="K45" i="1" s="1"/>
  <c r="L45" i="1"/>
  <c r="N45" i="1" s="1"/>
  <c r="O45" i="1" s="1"/>
  <c r="F47" i="1"/>
  <c r="E48" i="1"/>
  <c r="G50" i="1"/>
  <c r="L50" i="1" s="1"/>
  <c r="N50" i="1" s="1"/>
  <c r="O50" i="1" s="1"/>
  <c r="J51" i="1"/>
  <c r="G54" i="1"/>
  <c r="J55" i="1"/>
  <c r="G58" i="1"/>
  <c r="J59" i="1"/>
  <c r="G62" i="1"/>
  <c r="J63" i="1"/>
  <c r="H69" i="1"/>
  <c r="I69" i="1" s="1"/>
  <c r="K69" i="1" s="1"/>
  <c r="F77" i="1"/>
  <c r="H77" i="1"/>
  <c r="I77" i="1" s="1"/>
  <c r="K77" i="1" s="1"/>
  <c r="H78" i="1"/>
  <c r="I78" i="1" s="1"/>
  <c r="K78" i="1" s="1"/>
  <c r="L78" i="1" s="1"/>
  <c r="N78" i="1" s="1"/>
  <c r="O78" i="1" s="1"/>
  <c r="H84" i="1"/>
  <c r="I84" i="1" s="1"/>
  <c r="H87" i="1"/>
  <c r="I87" i="1" s="1"/>
  <c r="K87" i="1" s="1"/>
  <c r="L87" i="1" s="1"/>
  <c r="N87" i="1" s="1"/>
  <c r="O87" i="1" s="1"/>
  <c r="F87" i="1"/>
  <c r="H88" i="1"/>
  <c r="I88" i="1" s="1"/>
  <c r="K88" i="1" s="1"/>
  <c r="F88" i="1"/>
  <c r="F90" i="1"/>
  <c r="G90" i="1"/>
  <c r="L90" i="1" s="1"/>
  <c r="N90" i="1" s="1"/>
  <c r="O90" i="1" s="1"/>
  <c r="L92" i="1"/>
  <c r="N92" i="1" s="1"/>
  <c r="O92" i="1" s="1"/>
  <c r="H92" i="1"/>
  <c r="I92" i="1" s="1"/>
  <c r="K92" i="1" s="1"/>
  <c r="F92" i="1"/>
  <c r="F94" i="1"/>
  <c r="L94" i="1"/>
  <c r="N94" i="1" s="1"/>
  <c r="O94" i="1" s="1"/>
  <c r="G94" i="1"/>
  <c r="G97" i="1"/>
  <c r="H97" i="1"/>
  <c r="I97" i="1" s="1"/>
  <c r="K97" i="1" s="1"/>
  <c r="L97" i="1"/>
  <c r="N97" i="1" s="1"/>
  <c r="O97" i="1" s="1"/>
  <c r="F97" i="1"/>
  <c r="G105" i="1"/>
  <c r="H105" i="1"/>
  <c r="I105" i="1" s="1"/>
  <c r="K105" i="1" s="1"/>
  <c r="L105" i="1"/>
  <c r="N105" i="1" s="1"/>
  <c r="O105" i="1" s="1"/>
  <c r="F105" i="1"/>
  <c r="G113" i="1"/>
  <c r="H113" i="1"/>
  <c r="I113" i="1" s="1"/>
  <c r="K113" i="1" s="1"/>
  <c r="L113" i="1"/>
  <c r="N113" i="1" s="1"/>
  <c r="O113" i="1" s="1"/>
  <c r="F113" i="1"/>
  <c r="G121" i="1"/>
  <c r="H121" i="1"/>
  <c r="I121" i="1" s="1"/>
  <c r="K121" i="1" s="1"/>
  <c r="L121" i="1"/>
  <c r="N121" i="1" s="1"/>
  <c r="O121" i="1" s="1"/>
  <c r="F121" i="1"/>
  <c r="K137" i="1"/>
  <c r="G145" i="1"/>
  <c r="L145" i="1"/>
  <c r="N145" i="1" s="1"/>
  <c r="O145" i="1" s="1"/>
  <c r="H145" i="1"/>
  <c r="I145" i="1" s="1"/>
  <c r="K145" i="1" s="1"/>
  <c r="F145" i="1"/>
  <c r="G47" i="1"/>
  <c r="H50" i="1"/>
  <c r="I50" i="1" s="1"/>
  <c r="K50" i="1" s="1"/>
  <c r="F52" i="1"/>
  <c r="H54" i="1"/>
  <c r="I54" i="1" s="1"/>
  <c r="K54" i="1" s="1"/>
  <c r="L54" i="1"/>
  <c r="N54" i="1" s="1"/>
  <c r="O54" i="1" s="1"/>
  <c r="F56" i="1"/>
  <c r="H58" i="1"/>
  <c r="I58" i="1" s="1"/>
  <c r="K58" i="1" s="1"/>
  <c r="L58" i="1"/>
  <c r="N58" i="1" s="1"/>
  <c r="O58" i="1" s="1"/>
  <c r="F60" i="1"/>
  <c r="H62" i="1"/>
  <c r="I62" i="1" s="1"/>
  <c r="K62" i="1" s="1"/>
  <c r="L62" i="1"/>
  <c r="N62" i="1" s="1"/>
  <c r="O62" i="1" s="1"/>
  <c r="F64" i="1"/>
  <c r="E65" i="1"/>
  <c r="G66" i="1"/>
  <c r="F68" i="1"/>
  <c r="L68" i="1"/>
  <c r="N68" i="1" s="1"/>
  <c r="O68" i="1" s="1"/>
  <c r="G70" i="1"/>
  <c r="L70" i="1" s="1"/>
  <c r="N70" i="1" s="1"/>
  <c r="O70" i="1" s="1"/>
  <c r="F72" i="1"/>
  <c r="L72" i="1"/>
  <c r="N72" i="1" s="1"/>
  <c r="O72" i="1" s="1"/>
  <c r="L75" i="1"/>
  <c r="N75" i="1" s="1"/>
  <c r="O75" i="1" s="1"/>
  <c r="H75" i="1"/>
  <c r="I75" i="1" s="1"/>
  <c r="K75" i="1" s="1"/>
  <c r="F75" i="1"/>
  <c r="F76" i="1"/>
  <c r="G77" i="1"/>
  <c r="L77" i="1" s="1"/>
  <c r="N77" i="1" s="1"/>
  <c r="O77" i="1" s="1"/>
  <c r="J78" i="1"/>
  <c r="F81" i="1"/>
  <c r="L81" i="1"/>
  <c r="N81" i="1" s="1"/>
  <c r="O81" i="1" s="1"/>
  <c r="H81" i="1"/>
  <c r="I81" i="1" s="1"/>
  <c r="K81" i="1" s="1"/>
  <c r="H82" i="1"/>
  <c r="I82" i="1" s="1"/>
  <c r="K82" i="1" s="1"/>
  <c r="L82" i="1" s="1"/>
  <c r="N82" i="1" s="1"/>
  <c r="O82" i="1" s="1"/>
  <c r="J84" i="1"/>
  <c r="F86" i="1"/>
  <c r="G87" i="1"/>
  <c r="G88" i="1"/>
  <c r="L88" i="1" s="1"/>
  <c r="N88" i="1" s="1"/>
  <c r="O88" i="1" s="1"/>
  <c r="H90" i="1"/>
  <c r="I90" i="1" s="1"/>
  <c r="K90" i="1" s="1"/>
  <c r="G92" i="1"/>
  <c r="H94" i="1"/>
  <c r="I94" i="1" s="1"/>
  <c r="K94" i="1" s="1"/>
  <c r="L103" i="1"/>
  <c r="N103" i="1" s="1"/>
  <c r="O103" i="1" s="1"/>
  <c r="K131" i="1"/>
  <c r="E139" i="1"/>
  <c r="J139" i="1"/>
  <c r="H27" i="1"/>
  <c r="I27" i="1" s="1"/>
  <c r="K27" i="1" s="1"/>
  <c r="F29" i="1"/>
  <c r="E30" i="1"/>
  <c r="H31" i="1"/>
  <c r="I31" i="1" s="1"/>
  <c r="K31" i="1" s="1"/>
  <c r="F33" i="1"/>
  <c r="E34" i="1"/>
  <c r="H35" i="1"/>
  <c r="I35" i="1" s="1"/>
  <c r="K35" i="1" s="1"/>
  <c r="F37" i="1"/>
  <c r="E38" i="1"/>
  <c r="H39" i="1"/>
  <c r="I39" i="1" s="1"/>
  <c r="K39" i="1" s="1"/>
  <c r="L39" i="1" s="1"/>
  <c r="N39" i="1" s="1"/>
  <c r="O39" i="1" s="1"/>
  <c r="F41" i="1"/>
  <c r="E42" i="1"/>
  <c r="H43" i="1"/>
  <c r="I43" i="1" s="1"/>
  <c r="K43" i="1" s="1"/>
  <c r="L43" i="1" s="1"/>
  <c r="N43" i="1" s="1"/>
  <c r="O43" i="1" s="1"/>
  <c r="F45" i="1"/>
  <c r="E46" i="1"/>
  <c r="H47" i="1"/>
  <c r="I47" i="1" s="1"/>
  <c r="K47" i="1" s="1"/>
  <c r="H67" i="1"/>
  <c r="I67" i="1" s="1"/>
  <c r="K67" i="1" s="1"/>
  <c r="L67" i="1" s="1"/>
  <c r="N67" i="1" s="1"/>
  <c r="O67" i="1" s="1"/>
  <c r="H71" i="1"/>
  <c r="I71" i="1" s="1"/>
  <c r="K71" i="1" s="1"/>
  <c r="L71" i="1" s="1"/>
  <c r="N71" i="1" s="1"/>
  <c r="O71" i="1" s="1"/>
  <c r="F73" i="1"/>
  <c r="L73" i="1"/>
  <c r="N73" i="1" s="1"/>
  <c r="O73" i="1" s="1"/>
  <c r="H79" i="1"/>
  <c r="I79" i="1" s="1"/>
  <c r="K79" i="1" s="1"/>
  <c r="F79" i="1"/>
  <c r="F85" i="1"/>
  <c r="L85" i="1"/>
  <c r="N85" i="1" s="1"/>
  <c r="O85" i="1" s="1"/>
  <c r="H85" i="1"/>
  <c r="I85" i="1" s="1"/>
  <c r="K85" i="1" s="1"/>
  <c r="G89" i="1"/>
  <c r="F89" i="1"/>
  <c r="G93" i="1"/>
  <c r="L93" i="1"/>
  <c r="N93" i="1" s="1"/>
  <c r="O93" i="1" s="1"/>
  <c r="F93" i="1"/>
  <c r="G101" i="1"/>
  <c r="H101" i="1"/>
  <c r="I101" i="1" s="1"/>
  <c r="K101" i="1" s="1"/>
  <c r="L101" i="1"/>
  <c r="N101" i="1" s="1"/>
  <c r="O101" i="1" s="1"/>
  <c r="F101" i="1"/>
  <c r="G109" i="1"/>
  <c r="H109" i="1"/>
  <c r="I109" i="1" s="1"/>
  <c r="K109" i="1" s="1"/>
  <c r="L109" i="1"/>
  <c r="N109" i="1" s="1"/>
  <c r="O109" i="1" s="1"/>
  <c r="F109" i="1"/>
  <c r="G117" i="1"/>
  <c r="H117" i="1"/>
  <c r="I117" i="1" s="1"/>
  <c r="K117" i="1" s="1"/>
  <c r="L117" i="1"/>
  <c r="N117" i="1" s="1"/>
  <c r="O117" i="1" s="1"/>
  <c r="F117" i="1"/>
  <c r="G125" i="1"/>
  <c r="H125" i="1"/>
  <c r="I125" i="1" s="1"/>
  <c r="K125" i="1" s="1"/>
  <c r="L125" i="1"/>
  <c r="N125" i="1" s="1"/>
  <c r="O125" i="1" s="1"/>
  <c r="F125" i="1"/>
  <c r="H52" i="1"/>
  <c r="I52" i="1" s="1"/>
  <c r="K52" i="1" s="1"/>
  <c r="L52" i="1" s="1"/>
  <c r="N52" i="1" s="1"/>
  <c r="O52" i="1" s="1"/>
  <c r="H56" i="1"/>
  <c r="I56" i="1" s="1"/>
  <c r="K56" i="1" s="1"/>
  <c r="H60" i="1"/>
  <c r="I60" i="1" s="1"/>
  <c r="K60" i="1" s="1"/>
  <c r="L60" i="1" s="1"/>
  <c r="N60" i="1" s="1"/>
  <c r="O60" i="1" s="1"/>
  <c r="H64" i="1"/>
  <c r="I64" i="1" s="1"/>
  <c r="K64" i="1" s="1"/>
  <c r="L64" i="1" s="1"/>
  <c r="N64" i="1" s="1"/>
  <c r="O64" i="1" s="1"/>
  <c r="J66" i="1"/>
  <c r="K66" i="1" s="1"/>
  <c r="L66" i="1" s="1"/>
  <c r="N66" i="1" s="1"/>
  <c r="O66" i="1" s="1"/>
  <c r="F67" i="1"/>
  <c r="G69" i="1"/>
  <c r="L69" i="1"/>
  <c r="N69" i="1" s="1"/>
  <c r="O69" i="1" s="1"/>
  <c r="J70" i="1"/>
  <c r="F71" i="1"/>
  <c r="G73" i="1"/>
  <c r="K74" i="1"/>
  <c r="L74" i="1" s="1"/>
  <c r="N74" i="1" s="1"/>
  <c r="O74" i="1" s="1"/>
  <c r="J76" i="1"/>
  <c r="K76" i="1" s="1"/>
  <c r="L76" i="1" s="1"/>
  <c r="N76" i="1" s="1"/>
  <c r="O76" i="1" s="1"/>
  <c r="F78" i="1"/>
  <c r="G79" i="1"/>
  <c r="L79" i="1" s="1"/>
  <c r="N79" i="1" s="1"/>
  <c r="O79" i="1" s="1"/>
  <c r="K80" i="1"/>
  <c r="L80" i="1" s="1"/>
  <c r="N80" i="1" s="1"/>
  <c r="O80" i="1" s="1"/>
  <c r="H83" i="1"/>
  <c r="I83" i="1" s="1"/>
  <c r="K83" i="1" s="1"/>
  <c r="L83" i="1" s="1"/>
  <c r="N83" i="1" s="1"/>
  <c r="O83" i="1" s="1"/>
  <c r="F83" i="1"/>
  <c r="F84" i="1"/>
  <c r="G85" i="1"/>
  <c r="J86" i="1"/>
  <c r="K86" i="1" s="1"/>
  <c r="L86" i="1" s="1"/>
  <c r="N86" i="1" s="1"/>
  <c r="O86" i="1" s="1"/>
  <c r="H89" i="1"/>
  <c r="I89" i="1" s="1"/>
  <c r="K89" i="1" s="1"/>
  <c r="L89" i="1" s="1"/>
  <c r="N89" i="1" s="1"/>
  <c r="O89" i="1" s="1"/>
  <c r="H93" i="1"/>
  <c r="I93" i="1" s="1"/>
  <c r="K93" i="1" s="1"/>
  <c r="L115" i="1"/>
  <c r="N115" i="1" s="1"/>
  <c r="O115" i="1" s="1"/>
  <c r="G129" i="1"/>
  <c r="H129" i="1"/>
  <c r="I129" i="1" s="1"/>
  <c r="K129" i="1" s="1"/>
  <c r="L129" i="1"/>
  <c r="N129" i="1" s="1"/>
  <c r="O129" i="1" s="1"/>
  <c r="F129" i="1"/>
  <c r="J91" i="1"/>
  <c r="K91" i="1" s="1"/>
  <c r="J95" i="1"/>
  <c r="K95" i="1" s="1"/>
  <c r="L95" i="1" s="1"/>
  <c r="N95" i="1" s="1"/>
  <c r="O95" i="1" s="1"/>
  <c r="G98" i="1"/>
  <c r="L98" i="1" s="1"/>
  <c r="N98" i="1" s="1"/>
  <c r="O98" i="1" s="1"/>
  <c r="J99" i="1"/>
  <c r="K99" i="1" s="1"/>
  <c r="G102" i="1"/>
  <c r="L102" i="1"/>
  <c r="N102" i="1" s="1"/>
  <c r="O102" i="1" s="1"/>
  <c r="J103" i="1"/>
  <c r="K103" i="1" s="1"/>
  <c r="G106" i="1"/>
  <c r="L106" i="1"/>
  <c r="N106" i="1" s="1"/>
  <c r="O106" i="1" s="1"/>
  <c r="J107" i="1"/>
  <c r="K107" i="1" s="1"/>
  <c r="G110" i="1"/>
  <c r="L110" i="1"/>
  <c r="N110" i="1" s="1"/>
  <c r="O110" i="1" s="1"/>
  <c r="J111" i="1"/>
  <c r="K111" i="1" s="1"/>
  <c r="G114" i="1"/>
  <c r="L114" i="1" s="1"/>
  <c r="N114" i="1" s="1"/>
  <c r="O114" i="1" s="1"/>
  <c r="J115" i="1"/>
  <c r="K115" i="1" s="1"/>
  <c r="G118" i="1"/>
  <c r="L118" i="1"/>
  <c r="N118" i="1" s="1"/>
  <c r="O118" i="1" s="1"/>
  <c r="J119" i="1"/>
  <c r="K119" i="1" s="1"/>
  <c r="G122" i="1"/>
  <c r="L122" i="1"/>
  <c r="N122" i="1" s="1"/>
  <c r="O122" i="1" s="1"/>
  <c r="J123" i="1"/>
  <c r="K123" i="1" s="1"/>
  <c r="G126" i="1"/>
  <c r="L126" i="1"/>
  <c r="N126" i="1" s="1"/>
  <c r="O126" i="1" s="1"/>
  <c r="J127" i="1"/>
  <c r="K127" i="1" s="1"/>
  <c r="L127" i="1" s="1"/>
  <c r="N127" i="1" s="1"/>
  <c r="O127" i="1" s="1"/>
  <c r="H132" i="1"/>
  <c r="I132" i="1" s="1"/>
  <c r="K132" i="1" s="1"/>
  <c r="G133" i="1"/>
  <c r="L133" i="1"/>
  <c r="N133" i="1" s="1"/>
  <c r="O133" i="1" s="1"/>
  <c r="F133" i="1"/>
  <c r="H136" i="1"/>
  <c r="I136" i="1" s="1"/>
  <c r="K136" i="1" s="1"/>
  <c r="G137" i="1"/>
  <c r="L137" i="1" s="1"/>
  <c r="N137" i="1" s="1"/>
  <c r="O137" i="1" s="1"/>
  <c r="F137" i="1"/>
  <c r="F138" i="1"/>
  <c r="L138" i="1"/>
  <c r="N138" i="1" s="1"/>
  <c r="O138" i="1" s="1"/>
  <c r="H138" i="1"/>
  <c r="I138" i="1" s="1"/>
  <c r="K138" i="1" s="1"/>
  <c r="G141" i="1"/>
  <c r="H141" i="1"/>
  <c r="I141" i="1" s="1"/>
  <c r="K141" i="1" s="1"/>
  <c r="L141" i="1" s="1"/>
  <c r="N141" i="1" s="1"/>
  <c r="O141" i="1" s="1"/>
  <c r="G91" i="1"/>
  <c r="L91" i="1" s="1"/>
  <c r="N91" i="1" s="1"/>
  <c r="O91" i="1" s="1"/>
  <c r="G95" i="1"/>
  <c r="G99" i="1"/>
  <c r="L99" i="1" s="1"/>
  <c r="N99" i="1" s="1"/>
  <c r="O99" i="1" s="1"/>
  <c r="G103" i="1"/>
  <c r="G107" i="1"/>
  <c r="L107" i="1" s="1"/>
  <c r="N107" i="1" s="1"/>
  <c r="O107" i="1" s="1"/>
  <c r="G111" i="1"/>
  <c r="L111" i="1" s="1"/>
  <c r="N111" i="1" s="1"/>
  <c r="O111" i="1" s="1"/>
  <c r="G115" i="1"/>
  <c r="G119" i="1"/>
  <c r="L119" i="1" s="1"/>
  <c r="N119" i="1" s="1"/>
  <c r="O119" i="1" s="1"/>
  <c r="G123" i="1"/>
  <c r="L123" i="1" s="1"/>
  <c r="N123" i="1" s="1"/>
  <c r="O123" i="1" s="1"/>
  <c r="G127" i="1"/>
  <c r="J131" i="1"/>
  <c r="G132" i="1"/>
  <c r="L132" i="1" s="1"/>
  <c r="N132" i="1" s="1"/>
  <c r="O132" i="1" s="1"/>
  <c r="H134" i="1"/>
  <c r="I134" i="1" s="1"/>
  <c r="K134" i="1" s="1"/>
  <c r="L134" i="1" s="1"/>
  <c r="N134" i="1" s="1"/>
  <c r="O134" i="1" s="1"/>
  <c r="G136" i="1"/>
  <c r="L136" i="1" s="1"/>
  <c r="N136" i="1" s="1"/>
  <c r="O136" i="1" s="1"/>
  <c r="F142" i="1"/>
  <c r="L142" i="1"/>
  <c r="N142" i="1" s="1"/>
  <c r="O142" i="1" s="1"/>
  <c r="H142" i="1"/>
  <c r="I142" i="1" s="1"/>
  <c r="K142" i="1" s="1"/>
  <c r="E147" i="1"/>
  <c r="J147" i="1"/>
  <c r="L96" i="1"/>
  <c r="N96" i="1" s="1"/>
  <c r="O96" i="1" s="1"/>
  <c r="H96" i="1"/>
  <c r="I96" i="1" s="1"/>
  <c r="K96" i="1" s="1"/>
  <c r="H100" i="1"/>
  <c r="I100" i="1" s="1"/>
  <c r="K100" i="1" s="1"/>
  <c r="L100" i="1" s="1"/>
  <c r="N100" i="1" s="1"/>
  <c r="O100" i="1" s="1"/>
  <c r="L104" i="1"/>
  <c r="N104" i="1" s="1"/>
  <c r="O104" i="1" s="1"/>
  <c r="H104" i="1"/>
  <c r="I104" i="1" s="1"/>
  <c r="K104" i="1" s="1"/>
  <c r="H108" i="1"/>
  <c r="I108" i="1" s="1"/>
  <c r="K108" i="1" s="1"/>
  <c r="L108" i="1" s="1"/>
  <c r="N108" i="1" s="1"/>
  <c r="O108" i="1" s="1"/>
  <c r="L112" i="1"/>
  <c r="N112" i="1" s="1"/>
  <c r="O112" i="1" s="1"/>
  <c r="H112" i="1"/>
  <c r="I112" i="1" s="1"/>
  <c r="K112" i="1" s="1"/>
  <c r="H116" i="1"/>
  <c r="I116" i="1" s="1"/>
  <c r="K116" i="1" s="1"/>
  <c r="L116" i="1" s="1"/>
  <c r="N116" i="1" s="1"/>
  <c r="O116" i="1" s="1"/>
  <c r="L120" i="1"/>
  <c r="N120" i="1" s="1"/>
  <c r="O120" i="1" s="1"/>
  <c r="H120" i="1"/>
  <c r="I120" i="1" s="1"/>
  <c r="K120" i="1" s="1"/>
  <c r="H124" i="1"/>
  <c r="I124" i="1" s="1"/>
  <c r="K124" i="1" s="1"/>
  <c r="L124" i="1" s="1"/>
  <c r="N124" i="1" s="1"/>
  <c r="O124" i="1" s="1"/>
  <c r="L128" i="1"/>
  <c r="N128" i="1" s="1"/>
  <c r="O128" i="1" s="1"/>
  <c r="H128" i="1"/>
  <c r="I128" i="1" s="1"/>
  <c r="K128" i="1" s="1"/>
  <c r="G131" i="1"/>
  <c r="L131" i="1" s="1"/>
  <c r="N131" i="1" s="1"/>
  <c r="O131" i="1" s="1"/>
  <c r="L135" i="1"/>
  <c r="N135" i="1" s="1"/>
  <c r="O135" i="1" s="1"/>
  <c r="G135" i="1"/>
  <c r="H140" i="1"/>
  <c r="I140" i="1" s="1"/>
  <c r="K140" i="1" s="1"/>
  <c r="L140" i="1" s="1"/>
  <c r="N140" i="1" s="1"/>
  <c r="O140" i="1" s="1"/>
  <c r="F140" i="1"/>
  <c r="G140" i="1"/>
  <c r="G142" i="1"/>
  <c r="K150" i="1"/>
  <c r="L150" i="1" s="1"/>
  <c r="N150" i="1" s="1"/>
  <c r="O150" i="1" s="1"/>
  <c r="L143" i="1"/>
  <c r="N143" i="1" s="1"/>
  <c r="O143" i="1" s="1"/>
  <c r="L151" i="1"/>
  <c r="N151" i="1" s="1"/>
  <c r="O151" i="1" s="1"/>
  <c r="H151" i="1"/>
  <c r="I151" i="1" s="1"/>
  <c r="K151" i="1" s="1"/>
  <c r="F151" i="1"/>
  <c r="G151" i="1"/>
  <c r="L159" i="1"/>
  <c r="N159" i="1" s="1"/>
  <c r="O159" i="1" s="1"/>
  <c r="H165" i="1"/>
  <c r="I165" i="1" s="1"/>
  <c r="K165" i="1" s="1"/>
  <c r="G165" i="1"/>
  <c r="L165" i="1" s="1"/>
  <c r="N165" i="1" s="1"/>
  <c r="O165" i="1" s="1"/>
  <c r="F165" i="1"/>
  <c r="F188" i="1"/>
  <c r="L188" i="1"/>
  <c r="N188" i="1" s="1"/>
  <c r="O188" i="1" s="1"/>
  <c r="H188" i="1"/>
  <c r="I188" i="1" s="1"/>
  <c r="K188" i="1" s="1"/>
  <c r="G188" i="1"/>
  <c r="L170" i="1"/>
  <c r="N170" i="1" s="1"/>
  <c r="O170" i="1" s="1"/>
  <c r="E179" i="1"/>
  <c r="J179" i="1"/>
  <c r="F146" i="1"/>
  <c r="H146" i="1"/>
  <c r="I146" i="1" s="1"/>
  <c r="K146" i="1" s="1"/>
  <c r="L146" i="1" s="1"/>
  <c r="N146" i="1" s="1"/>
  <c r="O146" i="1" s="1"/>
  <c r="G146" i="1"/>
  <c r="H161" i="1"/>
  <c r="I161" i="1" s="1"/>
  <c r="K161" i="1" s="1"/>
  <c r="G161" i="1"/>
  <c r="L161" i="1" s="1"/>
  <c r="N161" i="1" s="1"/>
  <c r="O161" i="1" s="1"/>
  <c r="F161" i="1"/>
  <c r="J181" i="1"/>
  <c r="E181" i="1"/>
  <c r="F149" i="1"/>
  <c r="G149" i="1"/>
  <c r="L149" i="1" s="1"/>
  <c r="N149" i="1" s="1"/>
  <c r="O149" i="1" s="1"/>
  <c r="H149" i="1"/>
  <c r="I149" i="1" s="1"/>
  <c r="K149" i="1" s="1"/>
  <c r="G157" i="1"/>
  <c r="F157" i="1"/>
  <c r="H157" i="1"/>
  <c r="I157" i="1" s="1"/>
  <c r="K157" i="1" s="1"/>
  <c r="L157" i="1"/>
  <c r="N157" i="1" s="1"/>
  <c r="O157" i="1" s="1"/>
  <c r="J158" i="1"/>
  <c r="E158" i="1"/>
  <c r="H171" i="1"/>
  <c r="I171" i="1" s="1"/>
  <c r="K171" i="1" s="1"/>
  <c r="L171" i="1"/>
  <c r="N171" i="1" s="1"/>
  <c r="O171" i="1" s="1"/>
  <c r="G171" i="1"/>
  <c r="F171" i="1"/>
  <c r="J173" i="1"/>
  <c r="E173" i="1"/>
  <c r="E189" i="1"/>
  <c r="J189" i="1"/>
  <c r="H197" i="1"/>
  <c r="I197" i="1" s="1"/>
  <c r="G197" i="1"/>
  <c r="F197" i="1"/>
  <c r="G199" i="1"/>
  <c r="L199" i="1" s="1"/>
  <c r="N199" i="1" s="1"/>
  <c r="O199" i="1" s="1"/>
  <c r="F199" i="1"/>
  <c r="H199" i="1"/>
  <c r="I199" i="1" s="1"/>
  <c r="K199" i="1" s="1"/>
  <c r="F144" i="1"/>
  <c r="F148" i="1"/>
  <c r="L148" i="1"/>
  <c r="N148" i="1" s="1"/>
  <c r="O148" i="1" s="1"/>
  <c r="F152" i="1"/>
  <c r="L152" i="1"/>
  <c r="N152" i="1" s="1"/>
  <c r="O152" i="1" s="1"/>
  <c r="E153" i="1"/>
  <c r="J162" i="1"/>
  <c r="E162" i="1"/>
  <c r="J166" i="1"/>
  <c r="E166" i="1"/>
  <c r="J169" i="1"/>
  <c r="E169" i="1"/>
  <c r="J171" i="1"/>
  <c r="H183" i="1"/>
  <c r="I183" i="1" s="1"/>
  <c r="K183" i="1" s="1"/>
  <c r="G183" i="1"/>
  <c r="L183" i="1" s="1"/>
  <c r="N183" i="1" s="1"/>
  <c r="O183" i="1" s="1"/>
  <c r="F183" i="1"/>
  <c r="G185" i="1"/>
  <c r="L185" i="1" s="1"/>
  <c r="N185" i="1" s="1"/>
  <c r="O185" i="1" s="1"/>
  <c r="H185" i="1"/>
  <c r="I185" i="1" s="1"/>
  <c r="K185" i="1" s="1"/>
  <c r="F185" i="1"/>
  <c r="H144" i="1"/>
  <c r="I144" i="1" s="1"/>
  <c r="K144" i="1" s="1"/>
  <c r="L144" i="1" s="1"/>
  <c r="N144" i="1" s="1"/>
  <c r="O144" i="1" s="1"/>
  <c r="J150" i="1"/>
  <c r="J154" i="1"/>
  <c r="E154" i="1"/>
  <c r="H156" i="1"/>
  <c r="I156" i="1" s="1"/>
  <c r="K156" i="1" s="1"/>
  <c r="L156" i="1" s="1"/>
  <c r="N156" i="1" s="1"/>
  <c r="O156" i="1" s="1"/>
  <c r="G156" i="1"/>
  <c r="H175" i="1"/>
  <c r="I175" i="1" s="1"/>
  <c r="K175" i="1" s="1"/>
  <c r="G175" i="1"/>
  <c r="L175" i="1" s="1"/>
  <c r="N175" i="1" s="1"/>
  <c r="O175" i="1" s="1"/>
  <c r="F175" i="1"/>
  <c r="J177" i="1"/>
  <c r="E177" i="1"/>
  <c r="H155" i="1"/>
  <c r="I155" i="1" s="1"/>
  <c r="K155" i="1" s="1"/>
  <c r="L155" i="1" s="1"/>
  <c r="N155" i="1" s="1"/>
  <c r="O155" i="1" s="1"/>
  <c r="H159" i="1"/>
  <c r="I159" i="1" s="1"/>
  <c r="K159" i="1" s="1"/>
  <c r="G160" i="1"/>
  <c r="L160" i="1" s="1"/>
  <c r="N160" i="1" s="1"/>
  <c r="O160" i="1" s="1"/>
  <c r="H163" i="1"/>
  <c r="I163" i="1" s="1"/>
  <c r="K163" i="1" s="1"/>
  <c r="L163" i="1" s="1"/>
  <c r="N163" i="1" s="1"/>
  <c r="O163" i="1" s="1"/>
  <c r="G164" i="1"/>
  <c r="L164" i="1" s="1"/>
  <c r="N164" i="1" s="1"/>
  <c r="O164" i="1" s="1"/>
  <c r="H167" i="1"/>
  <c r="I167" i="1" s="1"/>
  <c r="K167" i="1" s="1"/>
  <c r="L167" i="1" s="1"/>
  <c r="N167" i="1" s="1"/>
  <c r="O167" i="1" s="1"/>
  <c r="H170" i="1"/>
  <c r="I170" i="1" s="1"/>
  <c r="K170" i="1" s="1"/>
  <c r="H174" i="1"/>
  <c r="I174" i="1" s="1"/>
  <c r="K174" i="1" s="1"/>
  <c r="L174" i="1" s="1"/>
  <c r="N174" i="1" s="1"/>
  <c r="O174" i="1" s="1"/>
  <c r="H178" i="1"/>
  <c r="I178" i="1" s="1"/>
  <c r="K178" i="1" s="1"/>
  <c r="L178" i="1" s="1"/>
  <c r="N178" i="1" s="1"/>
  <c r="O178" i="1" s="1"/>
  <c r="H182" i="1"/>
  <c r="I182" i="1" s="1"/>
  <c r="K182" i="1" s="1"/>
  <c r="L182" i="1" s="1"/>
  <c r="N182" i="1" s="1"/>
  <c r="O182" i="1" s="1"/>
  <c r="H186" i="1"/>
  <c r="I186" i="1" s="1"/>
  <c r="K186" i="1" s="1"/>
  <c r="F186" i="1"/>
  <c r="G191" i="1"/>
  <c r="H191" i="1"/>
  <c r="I191" i="1" s="1"/>
  <c r="K191" i="1" s="1"/>
  <c r="L191" i="1" s="1"/>
  <c r="N191" i="1" s="1"/>
  <c r="O191" i="1" s="1"/>
  <c r="H201" i="1"/>
  <c r="I201" i="1" s="1"/>
  <c r="K201" i="1" s="1"/>
  <c r="G201" i="1"/>
  <c r="L201" i="1" s="1"/>
  <c r="N201" i="1" s="1"/>
  <c r="O201" i="1" s="1"/>
  <c r="F201" i="1"/>
  <c r="G203" i="1"/>
  <c r="F203" i="1"/>
  <c r="L203" i="1"/>
  <c r="N203" i="1" s="1"/>
  <c r="O203" i="1" s="1"/>
  <c r="H203" i="1"/>
  <c r="I203" i="1" s="1"/>
  <c r="K203" i="1" s="1"/>
  <c r="H160" i="1"/>
  <c r="I160" i="1" s="1"/>
  <c r="K160" i="1" s="1"/>
  <c r="H164" i="1"/>
  <c r="I164" i="1" s="1"/>
  <c r="K164" i="1" s="1"/>
  <c r="G186" i="1"/>
  <c r="L186" i="1" s="1"/>
  <c r="N186" i="1" s="1"/>
  <c r="O186" i="1" s="1"/>
  <c r="F191" i="1"/>
  <c r="F192" i="1"/>
  <c r="H192" i="1"/>
  <c r="I192" i="1" s="1"/>
  <c r="K192" i="1" s="1"/>
  <c r="L192" i="1" s="1"/>
  <c r="N192" i="1" s="1"/>
  <c r="O192" i="1" s="1"/>
  <c r="G192" i="1"/>
  <c r="E193" i="1"/>
  <c r="J193" i="1"/>
  <c r="L198" i="1"/>
  <c r="N198" i="1" s="1"/>
  <c r="O198" i="1" s="1"/>
  <c r="H168" i="1"/>
  <c r="I168" i="1" s="1"/>
  <c r="K168" i="1" s="1"/>
  <c r="L168" i="1" s="1"/>
  <c r="N168" i="1" s="1"/>
  <c r="O168" i="1" s="1"/>
  <c r="H172" i="1"/>
  <c r="I172" i="1" s="1"/>
  <c r="K172" i="1" s="1"/>
  <c r="L172" i="1" s="1"/>
  <c r="N172" i="1" s="1"/>
  <c r="O172" i="1" s="1"/>
  <c r="H176" i="1"/>
  <c r="I176" i="1" s="1"/>
  <c r="K176" i="1" s="1"/>
  <c r="L176" i="1" s="1"/>
  <c r="N176" i="1" s="1"/>
  <c r="O176" i="1" s="1"/>
  <c r="H180" i="1"/>
  <c r="I180" i="1" s="1"/>
  <c r="K180" i="1" s="1"/>
  <c r="L180" i="1" s="1"/>
  <c r="N180" i="1" s="1"/>
  <c r="O180" i="1" s="1"/>
  <c r="H184" i="1"/>
  <c r="I184" i="1" s="1"/>
  <c r="K184" i="1" s="1"/>
  <c r="L184" i="1" s="1"/>
  <c r="N184" i="1" s="1"/>
  <c r="O184" i="1" s="1"/>
  <c r="G187" i="1"/>
  <c r="L187" i="1"/>
  <c r="N187" i="1" s="1"/>
  <c r="O187" i="1" s="1"/>
  <c r="H187" i="1"/>
  <c r="I187" i="1" s="1"/>
  <c r="K187" i="1" s="1"/>
  <c r="G195" i="1"/>
  <c r="F195" i="1"/>
  <c r="L195" i="1"/>
  <c r="N195" i="1" s="1"/>
  <c r="O195" i="1" s="1"/>
  <c r="H195" i="1"/>
  <c r="I195" i="1" s="1"/>
  <c r="K195" i="1" s="1"/>
  <c r="G196" i="1"/>
  <c r="L196" i="1" s="1"/>
  <c r="N196" i="1" s="1"/>
  <c r="O196" i="1" s="1"/>
  <c r="J197" i="1"/>
  <c r="G200" i="1"/>
  <c r="J201" i="1"/>
  <c r="G207" i="1"/>
  <c r="H211" i="1"/>
  <c r="I211" i="1" s="1"/>
  <c r="K211" i="1" s="1"/>
  <c r="L211" i="1" s="1"/>
  <c r="N211" i="1" s="1"/>
  <c r="O211" i="1" s="1"/>
  <c r="H212" i="1"/>
  <c r="I212" i="1" s="1"/>
  <c r="K212" i="1" s="1"/>
  <c r="L212" i="1" s="1"/>
  <c r="N212" i="1" s="1"/>
  <c r="O212" i="1" s="1"/>
  <c r="G212" i="1"/>
  <c r="H215" i="1"/>
  <c r="I215" i="1" s="1"/>
  <c r="K215" i="1" s="1"/>
  <c r="L215" i="1" s="1"/>
  <c r="N215" i="1" s="1"/>
  <c r="O215" i="1" s="1"/>
  <c r="L216" i="1"/>
  <c r="N216" i="1" s="1"/>
  <c r="O216" i="1" s="1"/>
  <c r="H216" i="1"/>
  <c r="I216" i="1" s="1"/>
  <c r="K216" i="1" s="1"/>
  <c r="G216" i="1"/>
  <c r="H219" i="1"/>
  <c r="I219" i="1" s="1"/>
  <c r="K219" i="1" s="1"/>
  <c r="L219" i="1" s="1"/>
  <c r="N219" i="1" s="1"/>
  <c r="O219" i="1" s="1"/>
  <c r="H220" i="1"/>
  <c r="I220" i="1" s="1"/>
  <c r="K220" i="1" s="1"/>
  <c r="G220" i="1"/>
  <c r="L220" i="1" s="1"/>
  <c r="N220" i="1" s="1"/>
  <c r="O220" i="1" s="1"/>
  <c r="L223" i="1"/>
  <c r="N223" i="1" s="1"/>
  <c r="O223" i="1" s="1"/>
  <c r="H223" i="1"/>
  <c r="I223" i="1" s="1"/>
  <c r="K223" i="1" s="1"/>
  <c r="H224" i="1"/>
  <c r="I224" i="1" s="1"/>
  <c r="K224" i="1" s="1"/>
  <c r="G224" i="1"/>
  <c r="L224" i="1" s="1"/>
  <c r="N224" i="1" s="1"/>
  <c r="O224" i="1" s="1"/>
  <c r="H227" i="1"/>
  <c r="I227" i="1" s="1"/>
  <c r="K227" i="1" s="1"/>
  <c r="L227" i="1" s="1"/>
  <c r="N227" i="1" s="1"/>
  <c r="O227" i="1" s="1"/>
  <c r="H228" i="1"/>
  <c r="I228" i="1" s="1"/>
  <c r="K228" i="1" s="1"/>
  <c r="L228" i="1" s="1"/>
  <c r="N228" i="1" s="1"/>
  <c r="O228" i="1" s="1"/>
  <c r="G228" i="1"/>
  <c r="F190" i="1"/>
  <c r="F194" i="1"/>
  <c r="H196" i="1"/>
  <c r="I196" i="1" s="1"/>
  <c r="K196" i="1" s="1"/>
  <c r="F198" i="1"/>
  <c r="H200" i="1"/>
  <c r="I200" i="1" s="1"/>
  <c r="K200" i="1" s="1"/>
  <c r="L200" i="1"/>
  <c r="N200" i="1" s="1"/>
  <c r="O200" i="1" s="1"/>
  <c r="F202" i="1"/>
  <c r="H204" i="1"/>
  <c r="I204" i="1" s="1"/>
  <c r="K204" i="1" s="1"/>
  <c r="L204" i="1" s="1"/>
  <c r="N204" i="1" s="1"/>
  <c r="O204" i="1" s="1"/>
  <c r="E206" i="1"/>
  <c r="H207" i="1"/>
  <c r="I207" i="1" s="1"/>
  <c r="H208" i="1"/>
  <c r="I208" i="1" s="1"/>
  <c r="K208" i="1" s="1"/>
  <c r="L208" i="1" s="1"/>
  <c r="N208" i="1" s="1"/>
  <c r="O208" i="1" s="1"/>
  <c r="E210" i="1"/>
  <c r="F211" i="1"/>
  <c r="F212" i="1"/>
  <c r="J214" i="1"/>
  <c r="E214" i="1"/>
  <c r="F215" i="1"/>
  <c r="F216" i="1"/>
  <c r="J218" i="1"/>
  <c r="E218" i="1"/>
  <c r="F219" i="1"/>
  <c r="F220" i="1"/>
  <c r="J222" i="1"/>
  <c r="E222" i="1"/>
  <c r="F223" i="1"/>
  <c r="F224" i="1"/>
  <c r="J226" i="1"/>
  <c r="E226" i="1"/>
  <c r="F227" i="1"/>
  <c r="F228" i="1"/>
  <c r="J207" i="1"/>
  <c r="H190" i="1"/>
  <c r="I190" i="1" s="1"/>
  <c r="K190" i="1" s="1"/>
  <c r="L190" i="1" s="1"/>
  <c r="N190" i="1" s="1"/>
  <c r="O190" i="1" s="1"/>
  <c r="H194" i="1"/>
  <c r="I194" i="1" s="1"/>
  <c r="K194" i="1" s="1"/>
  <c r="L194" i="1" s="1"/>
  <c r="N194" i="1" s="1"/>
  <c r="O194" i="1" s="1"/>
  <c r="H198" i="1"/>
  <c r="I198" i="1" s="1"/>
  <c r="K198" i="1" s="1"/>
  <c r="H202" i="1"/>
  <c r="I202" i="1" s="1"/>
  <c r="K202" i="1" s="1"/>
  <c r="L202" i="1" s="1"/>
  <c r="N202" i="1" s="1"/>
  <c r="O202" i="1" s="1"/>
  <c r="E205" i="1"/>
  <c r="E209" i="1"/>
  <c r="E213" i="1"/>
  <c r="E217" i="1"/>
  <c r="E221" i="1"/>
  <c r="E225" i="1"/>
  <c r="H229" i="1"/>
  <c r="I229" i="1" s="1"/>
  <c r="K229" i="1" s="1"/>
  <c r="G229" i="1"/>
  <c r="L229" i="1" s="1"/>
  <c r="N229" i="1" s="1"/>
  <c r="O229" i="1" s="1"/>
  <c r="F229" i="1"/>
  <c r="E230" i="1"/>
  <c r="E231" i="1"/>
  <c r="L21" i="2" l="1"/>
  <c r="K21" i="2"/>
  <c r="M22" i="2"/>
  <c r="M24" i="2"/>
  <c r="M20" i="2"/>
  <c r="N20" i="2" s="1"/>
  <c r="O20" i="2" s="1"/>
  <c r="Q20" i="2" s="1"/>
  <c r="R20" i="2" s="1"/>
  <c r="M21" i="2"/>
  <c r="H55" i="2"/>
  <c r="L133" i="2"/>
  <c r="K133" i="2"/>
  <c r="Q133" i="2" s="1"/>
  <c r="R133" i="2" s="1"/>
  <c r="T133" i="2" s="1"/>
  <c r="L63" i="2"/>
  <c r="K63" i="2"/>
  <c r="Q63" i="2" s="1"/>
  <c r="R63" i="2" s="1"/>
  <c r="T63" i="2" s="1"/>
  <c r="L108" i="2"/>
  <c r="K108" i="2"/>
  <c r="Q108" i="2" s="1"/>
  <c r="R108" i="2" s="1"/>
  <c r="T108" i="2" s="1"/>
  <c r="L229" i="2"/>
  <c r="K229" i="2"/>
  <c r="L91" i="2"/>
  <c r="K91" i="2"/>
  <c r="Q91" i="2" s="1"/>
  <c r="R91" i="2" s="1"/>
  <c r="T91" i="2" s="1"/>
  <c r="L113" i="2"/>
  <c r="K113" i="2"/>
  <c r="Q113" i="2" s="1"/>
  <c r="R113" i="2" s="1"/>
  <c r="U112" i="2" s="1"/>
  <c r="L189" i="2"/>
  <c r="K189" i="2"/>
  <c r="Q189" i="2" s="1"/>
  <c r="R189" i="2" s="1"/>
  <c r="T189" i="2" s="1"/>
  <c r="L231" i="2"/>
  <c r="K231" i="2"/>
  <c r="L187" i="2"/>
  <c r="K187" i="2"/>
  <c r="Q187" i="2" s="1"/>
  <c r="R187" i="2" s="1"/>
  <c r="T187" i="2" s="1"/>
  <c r="L193" i="2"/>
  <c r="K193" i="2"/>
  <c r="L87" i="2"/>
  <c r="K87" i="2"/>
  <c r="Q87" i="2" s="1"/>
  <c r="R87" i="2" s="1"/>
  <c r="T87" i="2" s="1"/>
  <c r="L221" i="2"/>
  <c r="K221" i="2"/>
  <c r="Q221" i="2" s="1"/>
  <c r="R221" i="2" s="1"/>
  <c r="K160" i="2"/>
  <c r="Q220" i="2"/>
  <c r="R220" i="2" s="1"/>
  <c r="L219" i="2"/>
  <c r="K219" i="2"/>
  <c r="L59" i="2"/>
  <c r="K59" i="2"/>
  <c r="L123" i="2"/>
  <c r="K123" i="2"/>
  <c r="L27" i="2"/>
  <c r="K27" i="2"/>
  <c r="L104" i="2"/>
  <c r="K104" i="2"/>
  <c r="L153" i="2"/>
  <c r="K153" i="2"/>
  <c r="L225" i="2"/>
  <c r="K225" i="2"/>
  <c r="L122" i="2"/>
  <c r="K122" i="2"/>
  <c r="H231" i="2"/>
  <c r="Q231" i="2"/>
  <c r="R231" i="2" s="1"/>
  <c r="T231" i="2" s="1"/>
  <c r="L79" i="2"/>
  <c r="K79" i="2"/>
  <c r="L109" i="2"/>
  <c r="K109" i="2"/>
  <c r="L170" i="2"/>
  <c r="K170" i="2"/>
  <c r="L84" i="2"/>
  <c r="K84" i="2"/>
  <c r="L51" i="2"/>
  <c r="K51" i="2"/>
  <c r="L100" i="2"/>
  <c r="K100" i="2"/>
  <c r="L141" i="2"/>
  <c r="K141" i="2"/>
  <c r="L165" i="2"/>
  <c r="K165" i="2"/>
  <c r="L233" i="2"/>
  <c r="K233" i="2"/>
  <c r="L136" i="2"/>
  <c r="K136" i="2"/>
  <c r="L96" i="2"/>
  <c r="K96" i="2"/>
  <c r="L74" i="2"/>
  <c r="K74" i="2"/>
  <c r="L152" i="2"/>
  <c r="K152" i="2"/>
  <c r="L215" i="2"/>
  <c r="K215" i="2"/>
  <c r="L128" i="2"/>
  <c r="K128" i="2"/>
  <c r="L48" i="2"/>
  <c r="K48" i="2"/>
  <c r="L228" i="2"/>
  <c r="K228" i="2"/>
  <c r="L224" i="2"/>
  <c r="K224" i="2"/>
  <c r="L105" i="2"/>
  <c r="K105" i="2"/>
  <c r="L81" i="2"/>
  <c r="K81" i="2"/>
  <c r="L146" i="2"/>
  <c r="K146" i="2"/>
  <c r="L69" i="2"/>
  <c r="K69" i="2"/>
  <c r="L217" i="2"/>
  <c r="K217" i="2"/>
  <c r="L64" i="2"/>
  <c r="K64" i="2"/>
  <c r="L95" i="2"/>
  <c r="K95" i="2"/>
  <c r="L207" i="2"/>
  <c r="K207" i="2"/>
  <c r="L200" i="2"/>
  <c r="K200" i="2"/>
  <c r="L44" i="2"/>
  <c r="K44" i="2"/>
  <c r="L114" i="2"/>
  <c r="K114" i="2"/>
  <c r="L19" i="2"/>
  <c r="K19" i="2"/>
  <c r="L131" i="2"/>
  <c r="K131" i="2"/>
  <c r="L169" i="2"/>
  <c r="K169" i="2"/>
  <c r="L106" i="2"/>
  <c r="K106" i="2"/>
  <c r="L43" i="2"/>
  <c r="K43" i="2"/>
  <c r="L111" i="2"/>
  <c r="K111" i="2"/>
  <c r="L76" i="2"/>
  <c r="K76" i="2"/>
  <c r="L172" i="2"/>
  <c r="K172" i="2"/>
  <c r="L198" i="2"/>
  <c r="K198" i="2"/>
  <c r="L154" i="2"/>
  <c r="K154" i="2"/>
  <c r="L85" i="2"/>
  <c r="K85" i="2"/>
  <c r="H85" i="2"/>
  <c r="L148" i="2"/>
  <c r="K148" i="2"/>
  <c r="L232" i="2"/>
  <c r="K232" i="2"/>
  <c r="L163" i="2"/>
  <c r="K163" i="2"/>
  <c r="L205" i="2"/>
  <c r="K205" i="2"/>
  <c r="L192" i="2"/>
  <c r="K192" i="2"/>
  <c r="L34" i="2"/>
  <c r="K34" i="2"/>
  <c r="L223" i="2"/>
  <c r="K223" i="2"/>
  <c r="L168" i="2"/>
  <c r="K168" i="2"/>
  <c r="L53" i="2"/>
  <c r="K53" i="2"/>
  <c r="L61" i="2"/>
  <c r="K61" i="2"/>
  <c r="L166" i="2"/>
  <c r="K166" i="2"/>
  <c r="L89" i="2"/>
  <c r="K89" i="2"/>
  <c r="L137" i="2"/>
  <c r="K137" i="2"/>
  <c r="L212" i="2"/>
  <c r="K212" i="2"/>
  <c r="L176" i="2"/>
  <c r="K176" i="2"/>
  <c r="L49" i="2"/>
  <c r="K49" i="2"/>
  <c r="L92" i="2"/>
  <c r="K92" i="2"/>
  <c r="L199" i="2"/>
  <c r="K199" i="2"/>
  <c r="L47" i="2"/>
  <c r="K47" i="2"/>
  <c r="H183" i="2"/>
  <c r="L132" i="2"/>
  <c r="K132" i="2"/>
  <c r="L32" i="2"/>
  <c r="K32" i="2"/>
  <c r="L130" i="2"/>
  <c r="K130" i="2"/>
  <c r="K125" i="2"/>
  <c r="Q125" i="2" s="1"/>
  <c r="R125" i="2" s="1"/>
  <c r="T125" i="2" s="1"/>
  <c r="L164" i="2"/>
  <c r="K164" i="2"/>
  <c r="L41" i="2"/>
  <c r="K41" i="2"/>
  <c r="Q41" i="2" s="1"/>
  <c r="R41" i="2" s="1"/>
  <c r="T41" i="2" s="1"/>
  <c r="L55" i="2"/>
  <c r="K55" i="2"/>
  <c r="Q55" i="2" s="1"/>
  <c r="R55" i="2" s="1"/>
  <c r="L140" i="2"/>
  <c r="K140" i="2"/>
  <c r="Q140" i="2" s="1"/>
  <c r="R140" i="2" s="1"/>
  <c r="T140" i="2" s="1"/>
  <c r="L184" i="2"/>
  <c r="K184" i="2"/>
  <c r="Q184" i="2" s="1"/>
  <c r="R184" i="2" s="1"/>
  <c r="T184" i="2" s="1"/>
  <c r="L191" i="2"/>
  <c r="K191" i="2"/>
  <c r="Q191" i="2" s="1"/>
  <c r="R191" i="2" s="1"/>
  <c r="T191" i="2" s="1"/>
  <c r="L80" i="2"/>
  <c r="K80" i="2"/>
  <c r="Q80" i="2" s="1"/>
  <c r="R80" i="2" s="1"/>
  <c r="L151" i="2"/>
  <c r="K151" i="2"/>
  <c r="Q151" i="2" s="1"/>
  <c r="R151" i="2" s="1"/>
  <c r="T151" i="2" s="1"/>
  <c r="L188" i="2"/>
  <c r="K188" i="2"/>
  <c r="Q188" i="2" s="1"/>
  <c r="R188" i="2" s="1"/>
  <c r="T188" i="2" s="1"/>
  <c r="L211" i="2"/>
  <c r="K211" i="2"/>
  <c r="Q211" i="2" s="1"/>
  <c r="R211" i="2" s="1"/>
  <c r="T211" i="2" s="1"/>
  <c r="L156" i="2"/>
  <c r="K156" i="2"/>
  <c r="Q156" i="2" s="1"/>
  <c r="R156" i="2" s="1"/>
  <c r="L93" i="2"/>
  <c r="K93" i="2"/>
  <c r="Q93" i="2" s="1"/>
  <c r="R93" i="2" s="1"/>
  <c r="T93" i="2" s="1"/>
  <c r="L145" i="2"/>
  <c r="K145" i="2"/>
  <c r="Q145" i="2" s="1"/>
  <c r="R145" i="2" s="1"/>
  <c r="T145" i="2" s="1"/>
  <c r="L134" i="2"/>
  <c r="K134" i="2"/>
  <c r="Q134" i="2" s="1"/>
  <c r="R134" i="2" s="1"/>
  <c r="T134" i="2" s="1"/>
  <c r="L181" i="2"/>
  <c r="K181" i="2"/>
  <c r="Q181" i="2" s="1"/>
  <c r="R181" i="2" s="1"/>
  <c r="T181" i="2" s="1"/>
  <c r="L227" i="2"/>
  <c r="K227" i="2"/>
  <c r="Q227" i="2" s="1"/>
  <c r="R227" i="2" s="1"/>
  <c r="T227" i="2" s="1"/>
  <c r="L149" i="2"/>
  <c r="K149" i="2"/>
  <c r="Q149" i="2" s="1"/>
  <c r="R149" i="2" s="1"/>
  <c r="L103" i="2"/>
  <c r="K103" i="2"/>
  <c r="Q103" i="2" s="1"/>
  <c r="R103" i="2" s="1"/>
  <c r="L171" i="2"/>
  <c r="K171" i="2"/>
  <c r="Q171" i="2" s="1"/>
  <c r="R171" i="2" s="1"/>
  <c r="T171" i="2" s="1"/>
  <c r="L129" i="2"/>
  <c r="K129" i="2"/>
  <c r="Q129" i="2" s="1"/>
  <c r="R129" i="2" s="1"/>
  <c r="T129" i="2" s="1"/>
  <c r="Q150" i="2"/>
  <c r="R150" i="2" s="1"/>
  <c r="T150" i="2" s="1"/>
  <c r="Q26" i="2"/>
  <c r="R26" i="2" s="1"/>
  <c r="T26" i="2" s="1"/>
  <c r="L203" i="2"/>
  <c r="K203" i="2"/>
  <c r="L99" i="2"/>
  <c r="K99" i="2"/>
  <c r="L155" i="2"/>
  <c r="K155" i="2"/>
  <c r="L60" i="2"/>
  <c r="K60" i="2"/>
  <c r="L183" i="2"/>
  <c r="K183" i="2"/>
  <c r="L97" i="2"/>
  <c r="K97" i="2"/>
  <c r="L73" i="2"/>
  <c r="K73" i="2"/>
  <c r="L36" i="2"/>
  <c r="K36" i="2"/>
  <c r="L88" i="2"/>
  <c r="K88" i="2"/>
  <c r="L147" i="2"/>
  <c r="K147" i="2"/>
  <c r="L204" i="2"/>
  <c r="K204" i="2"/>
  <c r="L118" i="2"/>
  <c r="K118" i="2"/>
  <c r="L68" i="2"/>
  <c r="K68" i="2"/>
  <c r="L71" i="2"/>
  <c r="K71" i="2"/>
  <c r="L179" i="2"/>
  <c r="K179" i="2"/>
  <c r="L72" i="2"/>
  <c r="K72" i="2"/>
  <c r="L135" i="2"/>
  <c r="K135" i="2"/>
  <c r="L39" i="2"/>
  <c r="K39" i="2"/>
  <c r="L65" i="2"/>
  <c r="K65" i="2"/>
  <c r="L75" i="2"/>
  <c r="K75" i="2"/>
  <c r="L56" i="2"/>
  <c r="K56" i="2"/>
  <c r="L167" i="2"/>
  <c r="K167" i="2"/>
  <c r="L18" i="2"/>
  <c r="K18" i="2"/>
  <c r="L195" i="2"/>
  <c r="K195" i="2"/>
  <c r="L23" i="2"/>
  <c r="K23" i="2"/>
  <c r="L67" i="2"/>
  <c r="K67" i="2"/>
  <c r="L139" i="2"/>
  <c r="K139" i="2"/>
  <c r="L52" i="2"/>
  <c r="K52" i="2"/>
  <c r="L161" i="2"/>
  <c r="K161" i="2"/>
  <c r="L83" i="2"/>
  <c r="K83" i="2"/>
  <c r="L22" i="2"/>
  <c r="K22" i="2"/>
  <c r="L201" i="2"/>
  <c r="K201" i="2"/>
  <c r="L40" i="2"/>
  <c r="K40" i="2"/>
  <c r="Q121" i="2"/>
  <c r="R121" i="2" s="1"/>
  <c r="T121" i="2" s="1"/>
  <c r="I24" i="2"/>
  <c r="J24" i="2" s="1"/>
  <c r="Q158" i="2"/>
  <c r="R158" i="2" s="1"/>
  <c r="T158" i="2" s="1"/>
  <c r="U149" i="2"/>
  <c r="H135" i="2"/>
  <c r="H79" i="2"/>
  <c r="H167" i="2"/>
  <c r="Q101" i="2"/>
  <c r="R101" i="2" s="1"/>
  <c r="T101" i="2" s="1"/>
  <c r="H134" i="2"/>
  <c r="G24" i="2"/>
  <c r="U142" i="2"/>
  <c r="Q173" i="2"/>
  <c r="R173" i="2" s="1"/>
  <c r="T173" i="2" s="1"/>
  <c r="Q193" i="2"/>
  <c r="R193" i="2" s="1"/>
  <c r="T193" i="2" s="1"/>
  <c r="T117" i="2"/>
  <c r="Q202" i="2"/>
  <c r="R202" i="2" s="1"/>
  <c r="T202" i="2" s="1"/>
  <c r="Q45" i="2"/>
  <c r="R45" i="2" s="1"/>
  <c r="T45" i="2" s="1"/>
  <c r="Q31" i="2"/>
  <c r="R31" i="2" s="1"/>
  <c r="T31" i="2" s="1"/>
  <c r="Q157" i="2"/>
  <c r="R157" i="2" s="1"/>
  <c r="Z20" i="2"/>
  <c r="AD20" i="2" s="1"/>
  <c r="T149" i="2"/>
  <c r="Q186" i="2"/>
  <c r="R186" i="2" s="1"/>
  <c r="T113" i="2"/>
  <c r="T143" i="2"/>
  <c r="Q190" i="2"/>
  <c r="R190" i="2" s="1"/>
  <c r="Q126" i="2"/>
  <c r="R126" i="2" s="1"/>
  <c r="T126" i="2" s="1"/>
  <c r="Q116" i="2"/>
  <c r="R116" i="2" s="1"/>
  <c r="T116" i="2" s="1"/>
  <c r="U230" i="2"/>
  <c r="T80" i="2"/>
  <c r="T174" i="2"/>
  <c r="U158" i="2"/>
  <c r="Q234" i="2"/>
  <c r="R234" i="2" s="1"/>
  <c r="Q98" i="2"/>
  <c r="R98" i="2" s="1"/>
  <c r="T98" i="2" s="1"/>
  <c r="Q229" i="2"/>
  <c r="R229" i="2" s="1"/>
  <c r="U229" i="2" s="1"/>
  <c r="U174" i="2"/>
  <c r="AE21" i="2" s="1"/>
  <c r="Q115" i="2"/>
  <c r="R115" i="2" s="1"/>
  <c r="T115" i="2" s="1"/>
  <c r="Q209" i="2"/>
  <c r="R209" i="2" s="1"/>
  <c r="U208" i="2" s="1"/>
  <c r="Q164" i="2"/>
  <c r="R164" i="2" s="1"/>
  <c r="Q90" i="2"/>
  <c r="R90" i="2" s="1"/>
  <c r="Q62" i="2"/>
  <c r="R62" i="2" s="1"/>
  <c r="U62" i="2" s="1"/>
  <c r="Q180" i="2"/>
  <c r="R180" i="2" s="1"/>
  <c r="T180" i="2" s="1"/>
  <c r="Q82" i="2"/>
  <c r="R82" i="2" s="1"/>
  <c r="T82" i="2" s="1"/>
  <c r="Q70" i="2"/>
  <c r="R70" i="2" s="1"/>
  <c r="Q42" i="2"/>
  <c r="R42" i="2" s="1"/>
  <c r="Q28" i="2"/>
  <c r="R28" i="2" s="1"/>
  <c r="T28" i="2" s="1"/>
  <c r="Q50" i="2"/>
  <c r="R50" i="2" s="1"/>
  <c r="Q124" i="2"/>
  <c r="R124" i="2" s="1"/>
  <c r="Q144" i="2"/>
  <c r="R144" i="2" s="1"/>
  <c r="U143" i="2" s="1"/>
  <c r="Q160" i="2"/>
  <c r="R160" i="2" s="1"/>
  <c r="Q206" i="2"/>
  <c r="R206" i="2" s="1"/>
  <c r="Q35" i="2"/>
  <c r="R35" i="2" s="1"/>
  <c r="Q119" i="2"/>
  <c r="R119" i="2" s="1"/>
  <c r="U119" i="2" s="1"/>
  <c r="Q25" i="2"/>
  <c r="R25" i="2" s="1"/>
  <c r="T25" i="2" s="1"/>
  <c r="U184" i="2"/>
  <c r="T33" i="2"/>
  <c r="T107" i="2"/>
  <c r="T216" i="2"/>
  <c r="T156" i="2"/>
  <c r="U220" i="2"/>
  <c r="T221" i="2"/>
  <c r="T94" i="2"/>
  <c r="T213" i="2"/>
  <c r="U213" i="2"/>
  <c r="T196" i="2"/>
  <c r="U196" i="2"/>
  <c r="T208" i="2"/>
  <c r="T66" i="2"/>
  <c r="Z19" i="2"/>
  <c r="T127" i="2"/>
  <c r="T29" i="2"/>
  <c r="T78" i="2"/>
  <c r="U77" i="2"/>
  <c r="T120" i="2"/>
  <c r="U120" i="2"/>
  <c r="U181" i="2"/>
  <c r="U177" i="2"/>
  <c r="T178" i="2"/>
  <c r="T210" i="2"/>
  <c r="T222" i="2"/>
  <c r="U221" i="2"/>
  <c r="T58" i="2"/>
  <c r="U57" i="2"/>
  <c r="T226" i="2"/>
  <c r="T218" i="2"/>
  <c r="U37" i="2"/>
  <c r="T38" i="2"/>
  <c r="T46" i="2"/>
  <c r="T30" i="2"/>
  <c r="U29" i="2"/>
  <c r="T54" i="2"/>
  <c r="T86" i="2"/>
  <c r="T220" i="2"/>
  <c r="AB21" i="2"/>
  <c r="AA21" i="2"/>
  <c r="AC21" i="2" s="1"/>
  <c r="AD21" i="2"/>
  <c r="K20" i="1"/>
  <c r="L20" i="1" s="1"/>
  <c r="N20" i="1" s="1"/>
  <c r="O20" i="1" s="1"/>
  <c r="Q20" i="1" s="1"/>
  <c r="Q194" i="1"/>
  <c r="Q212" i="1"/>
  <c r="R211" i="1"/>
  <c r="Q156" i="1"/>
  <c r="R155" i="1"/>
  <c r="Q132" i="1"/>
  <c r="R131" i="1"/>
  <c r="R126" i="1"/>
  <c r="Q127" i="1"/>
  <c r="Q64" i="1"/>
  <c r="Q202" i="1"/>
  <c r="R201" i="1"/>
  <c r="Q228" i="1"/>
  <c r="R227" i="1"/>
  <c r="Q219" i="1"/>
  <c r="Q227" i="1"/>
  <c r="Q180" i="1"/>
  <c r="Q192" i="1"/>
  <c r="R191" i="1"/>
  <c r="Q160" i="1"/>
  <c r="R159" i="1"/>
  <c r="Q185" i="1"/>
  <c r="R184" i="1"/>
  <c r="Q165" i="1"/>
  <c r="R164" i="1"/>
  <c r="Q150" i="1"/>
  <c r="R149" i="1"/>
  <c r="Q140" i="1"/>
  <c r="Q108" i="1"/>
  <c r="R107" i="1"/>
  <c r="Q134" i="1"/>
  <c r="R133" i="1"/>
  <c r="R122" i="1"/>
  <c r="Q123" i="1"/>
  <c r="R106" i="1"/>
  <c r="Q107" i="1"/>
  <c r="Q91" i="1"/>
  <c r="R90" i="1"/>
  <c r="Q86" i="1"/>
  <c r="R85" i="1"/>
  <c r="Q83" i="1"/>
  <c r="R82" i="1"/>
  <c r="Q76" i="1"/>
  <c r="R75" i="1"/>
  <c r="Q66" i="1"/>
  <c r="Q52" i="1"/>
  <c r="Q50" i="1"/>
  <c r="R49" i="1"/>
  <c r="Q44" i="1"/>
  <c r="R43" i="1"/>
  <c r="Q224" i="1"/>
  <c r="R223" i="1"/>
  <c r="Q191" i="1"/>
  <c r="R190" i="1"/>
  <c r="R143" i="1"/>
  <c r="Q144" i="1"/>
  <c r="Q116" i="1"/>
  <c r="R115" i="1"/>
  <c r="R118" i="1"/>
  <c r="Q119" i="1"/>
  <c r="Q80" i="1"/>
  <c r="R79" i="1"/>
  <c r="Q71" i="1"/>
  <c r="R70" i="1"/>
  <c r="Q57" i="1"/>
  <c r="R56" i="1"/>
  <c r="R15" i="1"/>
  <c r="Q16" i="1"/>
  <c r="Q190" i="1"/>
  <c r="R203" i="1"/>
  <c r="Q204" i="1"/>
  <c r="Q211" i="1"/>
  <c r="Q172" i="1"/>
  <c r="R171" i="1"/>
  <c r="AB18" i="1" s="1"/>
  <c r="Q178" i="1"/>
  <c r="Q164" i="1"/>
  <c r="R163" i="1"/>
  <c r="Q155" i="1"/>
  <c r="R174" i="1"/>
  <c r="Q175" i="1"/>
  <c r="R182" i="1"/>
  <c r="Q183" i="1"/>
  <c r="Q149" i="1"/>
  <c r="R148" i="1"/>
  <c r="Q146" i="1"/>
  <c r="R145" i="1"/>
  <c r="Q124" i="1"/>
  <c r="R123" i="1"/>
  <c r="R98" i="1"/>
  <c r="Q99" i="1"/>
  <c r="W17" i="1"/>
  <c r="Q98" i="1"/>
  <c r="R97" i="1"/>
  <c r="Q79" i="1"/>
  <c r="R78" i="1"/>
  <c r="Q60" i="1"/>
  <c r="Q67" i="1"/>
  <c r="R66" i="1"/>
  <c r="Q43" i="1"/>
  <c r="R87" i="1"/>
  <c r="Q88" i="1"/>
  <c r="Q82" i="1"/>
  <c r="R81" i="1"/>
  <c r="Q70" i="1"/>
  <c r="R69" i="1"/>
  <c r="Q90" i="1"/>
  <c r="R89" i="1"/>
  <c r="Q41" i="1"/>
  <c r="R40" i="1"/>
  <c r="R18" i="1"/>
  <c r="Q19" i="1"/>
  <c r="Q220" i="1"/>
  <c r="R219" i="1"/>
  <c r="Q176" i="1"/>
  <c r="R175" i="1"/>
  <c r="Q167" i="1"/>
  <c r="Q141" i="1"/>
  <c r="R140" i="1"/>
  <c r="Q74" i="1"/>
  <c r="R73" i="1"/>
  <c r="Q39" i="1"/>
  <c r="R38" i="1"/>
  <c r="W15" i="1"/>
  <c r="Q78" i="1"/>
  <c r="R77" i="1"/>
  <c r="Q23" i="1"/>
  <c r="R22" i="1"/>
  <c r="Q32" i="1"/>
  <c r="R31" i="1"/>
  <c r="Q229" i="1"/>
  <c r="R228" i="1"/>
  <c r="Q208" i="1"/>
  <c r="Q215" i="1"/>
  <c r="Q196" i="1"/>
  <c r="R195" i="1"/>
  <c r="Q184" i="1"/>
  <c r="R183" i="1"/>
  <c r="Q168" i="1"/>
  <c r="R167" i="1"/>
  <c r="R185" i="1"/>
  <c r="Q186" i="1"/>
  <c r="Q201" i="1"/>
  <c r="R200" i="1"/>
  <c r="Q163" i="1"/>
  <c r="Q199" i="1"/>
  <c r="R198" i="1"/>
  <c r="Q161" i="1"/>
  <c r="R160" i="1"/>
  <c r="R130" i="1"/>
  <c r="Q131" i="1"/>
  <c r="Q100" i="1"/>
  <c r="R99" i="1"/>
  <c r="AB17" i="1" s="1"/>
  <c r="Q136" i="1"/>
  <c r="R135" i="1"/>
  <c r="R110" i="1"/>
  <c r="Q111" i="1"/>
  <c r="Q137" i="1"/>
  <c r="R136" i="1"/>
  <c r="Q114" i="1"/>
  <c r="R113" i="1"/>
  <c r="Q95" i="1"/>
  <c r="R94" i="1"/>
  <c r="Q89" i="1"/>
  <c r="R88" i="1"/>
  <c r="R76" i="1"/>
  <c r="Q77" i="1"/>
  <c r="Q87" i="1"/>
  <c r="R86" i="1"/>
  <c r="Q21" i="1"/>
  <c r="Q36" i="1"/>
  <c r="R35" i="1"/>
  <c r="Q49" i="1"/>
  <c r="Q25" i="1"/>
  <c r="R24" i="1"/>
  <c r="Q24" i="1"/>
  <c r="R23" i="1"/>
  <c r="G205" i="1"/>
  <c r="L205" i="1" s="1"/>
  <c r="N205" i="1" s="1"/>
  <c r="O205" i="1" s="1"/>
  <c r="H205" i="1"/>
  <c r="I205" i="1" s="1"/>
  <c r="K205" i="1" s="1"/>
  <c r="F205" i="1"/>
  <c r="F226" i="1"/>
  <c r="H226" i="1"/>
  <c r="I226" i="1" s="1"/>
  <c r="K226" i="1" s="1"/>
  <c r="L226" i="1" s="1"/>
  <c r="N226" i="1" s="1"/>
  <c r="O226" i="1" s="1"/>
  <c r="G226" i="1"/>
  <c r="F218" i="1"/>
  <c r="H218" i="1"/>
  <c r="I218" i="1" s="1"/>
  <c r="K218" i="1" s="1"/>
  <c r="L218" i="1" s="1"/>
  <c r="N218" i="1" s="1"/>
  <c r="O218" i="1" s="1"/>
  <c r="G218" i="1"/>
  <c r="F206" i="1"/>
  <c r="H206" i="1"/>
  <c r="I206" i="1" s="1"/>
  <c r="K206" i="1" s="1"/>
  <c r="G206" i="1"/>
  <c r="L206" i="1" s="1"/>
  <c r="N206" i="1" s="1"/>
  <c r="O206" i="1" s="1"/>
  <c r="Q216" i="1"/>
  <c r="R215" i="1"/>
  <c r="Q198" i="1"/>
  <c r="R202" i="1"/>
  <c r="Q203" i="1"/>
  <c r="G173" i="1"/>
  <c r="H173" i="1"/>
  <c r="I173" i="1" s="1"/>
  <c r="K173" i="1" s="1"/>
  <c r="L173" i="1"/>
  <c r="N173" i="1" s="1"/>
  <c r="O173" i="1" s="1"/>
  <c r="F173" i="1"/>
  <c r="Q188" i="1"/>
  <c r="R187" i="1"/>
  <c r="R150" i="1"/>
  <c r="Q151" i="1"/>
  <c r="Q120" i="1"/>
  <c r="R119" i="1"/>
  <c r="Q96" i="1"/>
  <c r="R95" i="1"/>
  <c r="R137" i="1"/>
  <c r="Q138" i="1"/>
  <c r="R80" i="1"/>
  <c r="Q81" i="1"/>
  <c r="Q121" i="1"/>
  <c r="R120" i="1"/>
  <c r="Q97" i="1"/>
  <c r="R96" i="1"/>
  <c r="Q29" i="1"/>
  <c r="R28" i="1"/>
  <c r="Q40" i="1"/>
  <c r="R39" i="1"/>
  <c r="AB15" i="1" s="1"/>
  <c r="Q27" i="1"/>
  <c r="Q22" i="1"/>
  <c r="R21" i="1"/>
  <c r="Q28" i="1"/>
  <c r="R27" i="1"/>
  <c r="G231" i="1"/>
  <c r="L231" i="1" s="1"/>
  <c r="N231" i="1" s="1"/>
  <c r="O231" i="1" s="1"/>
  <c r="F231" i="1"/>
  <c r="H231" i="1"/>
  <c r="I231" i="1" s="1"/>
  <c r="K231" i="1" s="1"/>
  <c r="G177" i="1"/>
  <c r="L177" i="1" s="1"/>
  <c r="N177" i="1" s="1"/>
  <c r="O177" i="1" s="1"/>
  <c r="H177" i="1"/>
  <c r="I177" i="1" s="1"/>
  <c r="K177" i="1" s="1"/>
  <c r="F177" i="1"/>
  <c r="G162" i="1"/>
  <c r="L162" i="1" s="1"/>
  <c r="N162" i="1" s="1"/>
  <c r="O162" i="1" s="1"/>
  <c r="F162" i="1"/>
  <c r="H162" i="1"/>
  <c r="I162" i="1" s="1"/>
  <c r="K162" i="1" s="1"/>
  <c r="Q117" i="1"/>
  <c r="R116" i="1"/>
  <c r="Q93" i="1"/>
  <c r="R92" i="1"/>
  <c r="Q58" i="1"/>
  <c r="R57" i="1"/>
  <c r="K51" i="1"/>
  <c r="L51" i="1" s="1"/>
  <c r="N51" i="1" s="1"/>
  <c r="O51" i="1" s="1"/>
  <c r="G193" i="1"/>
  <c r="L193" i="1" s="1"/>
  <c r="N193" i="1" s="1"/>
  <c r="O193" i="1" s="1"/>
  <c r="F193" i="1"/>
  <c r="H193" i="1"/>
  <c r="I193" i="1" s="1"/>
  <c r="K193" i="1" s="1"/>
  <c r="G166" i="1"/>
  <c r="F166" i="1"/>
  <c r="L166" i="1"/>
  <c r="N166" i="1" s="1"/>
  <c r="O166" i="1" s="1"/>
  <c r="R166" i="1" s="1"/>
  <c r="H166" i="1"/>
  <c r="I166" i="1" s="1"/>
  <c r="K166" i="1" s="1"/>
  <c r="F42" i="1"/>
  <c r="L42" i="1"/>
  <c r="N42" i="1" s="1"/>
  <c r="O42" i="1" s="1"/>
  <c r="H42" i="1"/>
  <c r="I42" i="1" s="1"/>
  <c r="K42" i="1" s="1"/>
  <c r="G42" i="1"/>
  <c r="Q72" i="1"/>
  <c r="R71" i="1"/>
  <c r="Q62" i="1"/>
  <c r="R61" i="1"/>
  <c r="H48" i="1"/>
  <c r="I48" i="1" s="1"/>
  <c r="K48" i="1" s="1"/>
  <c r="G48" i="1"/>
  <c r="L48" i="1" s="1"/>
  <c r="N48" i="1" s="1"/>
  <c r="O48" i="1" s="1"/>
  <c r="F48" i="1"/>
  <c r="Q37" i="1"/>
  <c r="R36" i="1"/>
  <c r="K55" i="1"/>
  <c r="L55" i="1" s="1"/>
  <c r="N55" i="1" s="1"/>
  <c r="O55" i="1" s="1"/>
  <c r="Q17" i="1"/>
  <c r="R16" i="1"/>
  <c r="G221" i="1"/>
  <c r="L221" i="1" s="1"/>
  <c r="N221" i="1" s="1"/>
  <c r="O221" i="1" s="1"/>
  <c r="F221" i="1"/>
  <c r="H221" i="1"/>
  <c r="I221" i="1" s="1"/>
  <c r="K221" i="1" s="1"/>
  <c r="F222" i="1"/>
  <c r="H222" i="1"/>
  <c r="I222" i="1" s="1"/>
  <c r="K222" i="1" s="1"/>
  <c r="L222" i="1" s="1"/>
  <c r="N222" i="1" s="1"/>
  <c r="O222" i="1" s="1"/>
  <c r="G222" i="1"/>
  <c r="F214" i="1"/>
  <c r="H214" i="1"/>
  <c r="I214" i="1" s="1"/>
  <c r="K214" i="1" s="1"/>
  <c r="L214" i="1" s="1"/>
  <c r="N214" i="1" s="1"/>
  <c r="O214" i="1" s="1"/>
  <c r="G214" i="1"/>
  <c r="F210" i="1"/>
  <c r="H210" i="1"/>
  <c r="I210" i="1" s="1"/>
  <c r="K210" i="1" s="1"/>
  <c r="L210" i="1" s="1"/>
  <c r="N210" i="1" s="1"/>
  <c r="O210" i="1" s="1"/>
  <c r="G210" i="1"/>
  <c r="Q200" i="1"/>
  <c r="R199" i="1"/>
  <c r="Q223" i="1"/>
  <c r="Q195" i="1"/>
  <c r="R194" i="1"/>
  <c r="Q187" i="1"/>
  <c r="R186" i="1"/>
  <c r="G169" i="1"/>
  <c r="L169" i="1" s="1"/>
  <c r="N169" i="1" s="1"/>
  <c r="O169" i="1" s="1"/>
  <c r="H169" i="1"/>
  <c r="I169" i="1" s="1"/>
  <c r="K169" i="1" s="1"/>
  <c r="F169" i="1"/>
  <c r="G153" i="1"/>
  <c r="L153" i="1" s="1"/>
  <c r="N153" i="1" s="1"/>
  <c r="O153" i="1" s="1"/>
  <c r="F153" i="1"/>
  <c r="H153" i="1"/>
  <c r="I153" i="1" s="1"/>
  <c r="K153" i="1" s="1"/>
  <c r="K197" i="1"/>
  <c r="L197" i="1" s="1"/>
  <c r="N197" i="1" s="1"/>
  <c r="O197" i="1" s="1"/>
  <c r="R170" i="1"/>
  <c r="Q171" i="1"/>
  <c r="W18" i="1"/>
  <c r="Q157" i="1"/>
  <c r="R156" i="1"/>
  <c r="G181" i="1"/>
  <c r="H181" i="1"/>
  <c r="I181" i="1" s="1"/>
  <c r="K181" i="1" s="1"/>
  <c r="L181" i="1"/>
  <c r="N181" i="1" s="1"/>
  <c r="O181" i="1" s="1"/>
  <c r="R181" i="1" s="1"/>
  <c r="F181" i="1"/>
  <c r="H179" i="1"/>
  <c r="I179" i="1" s="1"/>
  <c r="K179" i="1" s="1"/>
  <c r="G179" i="1"/>
  <c r="L179" i="1" s="1"/>
  <c r="N179" i="1" s="1"/>
  <c r="O179" i="1" s="1"/>
  <c r="F179" i="1"/>
  <c r="Q159" i="1"/>
  <c r="R134" i="1"/>
  <c r="Q135" i="1"/>
  <c r="Q128" i="1"/>
  <c r="R127" i="1"/>
  <c r="Q112" i="1"/>
  <c r="R111" i="1"/>
  <c r="Q104" i="1"/>
  <c r="R103" i="1"/>
  <c r="R141" i="1"/>
  <c r="Q142" i="1"/>
  <c r="Q118" i="1"/>
  <c r="R117" i="1"/>
  <c r="Q102" i="1"/>
  <c r="R101" i="1"/>
  <c r="Q129" i="1"/>
  <c r="R128" i="1"/>
  <c r="R114" i="1"/>
  <c r="Q115" i="1"/>
  <c r="Q69" i="1"/>
  <c r="R68" i="1"/>
  <c r="Q85" i="1"/>
  <c r="Q73" i="1"/>
  <c r="R72" i="1"/>
  <c r="F34" i="1"/>
  <c r="L34" i="1"/>
  <c r="N34" i="1" s="1"/>
  <c r="O34" i="1" s="1"/>
  <c r="H34" i="1"/>
  <c r="I34" i="1" s="1"/>
  <c r="K34" i="1" s="1"/>
  <c r="G34" i="1"/>
  <c r="R102" i="1"/>
  <c r="Q103" i="1"/>
  <c r="Q75" i="1"/>
  <c r="R74" i="1"/>
  <c r="L65" i="1"/>
  <c r="N65" i="1" s="1"/>
  <c r="O65" i="1" s="1"/>
  <c r="R65" i="1" s="1"/>
  <c r="G65" i="1"/>
  <c r="F65" i="1"/>
  <c r="H65" i="1"/>
  <c r="I65" i="1" s="1"/>
  <c r="K65" i="1" s="1"/>
  <c r="Q54" i="1"/>
  <c r="R53" i="1"/>
  <c r="Q145" i="1"/>
  <c r="R144" i="1"/>
  <c r="Q113" i="1"/>
  <c r="R112" i="1"/>
  <c r="Q105" i="1"/>
  <c r="R104" i="1"/>
  <c r="Q94" i="1"/>
  <c r="R93" i="1"/>
  <c r="R91" i="1"/>
  <c r="Q92" i="1"/>
  <c r="Q45" i="1"/>
  <c r="R44" i="1"/>
  <c r="Q47" i="1"/>
  <c r="Q53" i="1"/>
  <c r="R52" i="1"/>
  <c r="Q61" i="1"/>
  <c r="R60" i="1"/>
  <c r="Q35" i="1"/>
  <c r="R34" i="1"/>
  <c r="G217" i="1"/>
  <c r="F217" i="1"/>
  <c r="L217" i="1"/>
  <c r="N217" i="1" s="1"/>
  <c r="O217" i="1" s="1"/>
  <c r="H217" i="1"/>
  <c r="I217" i="1" s="1"/>
  <c r="K217" i="1" s="1"/>
  <c r="Q174" i="1"/>
  <c r="Q152" i="1"/>
  <c r="R151" i="1"/>
  <c r="Q170" i="1"/>
  <c r="Q133" i="1"/>
  <c r="R132" i="1"/>
  <c r="Q122" i="1"/>
  <c r="R121" i="1"/>
  <c r="Q106" i="1"/>
  <c r="R105" i="1"/>
  <c r="Q125" i="1"/>
  <c r="R124" i="1"/>
  <c r="Q109" i="1"/>
  <c r="R108" i="1"/>
  <c r="Q101" i="1"/>
  <c r="R100" i="1"/>
  <c r="F38" i="1"/>
  <c r="L38" i="1"/>
  <c r="N38" i="1" s="1"/>
  <c r="O38" i="1" s="1"/>
  <c r="H38" i="1"/>
  <c r="I38" i="1" s="1"/>
  <c r="K38" i="1" s="1"/>
  <c r="G38" i="1"/>
  <c r="R129" i="1"/>
  <c r="Q68" i="1"/>
  <c r="R67" i="1"/>
  <c r="Q33" i="1"/>
  <c r="R32" i="1"/>
  <c r="Q31" i="1"/>
  <c r="Q18" i="1"/>
  <c r="R17" i="1"/>
  <c r="Q56" i="1"/>
  <c r="K59" i="1"/>
  <c r="L59" i="1" s="1"/>
  <c r="N59" i="1" s="1"/>
  <c r="O59" i="1" s="1"/>
  <c r="L230" i="1"/>
  <c r="N230" i="1" s="1"/>
  <c r="O230" i="1" s="1"/>
  <c r="H230" i="1"/>
  <c r="I230" i="1" s="1"/>
  <c r="K230" i="1" s="1"/>
  <c r="G230" i="1"/>
  <c r="F230" i="1"/>
  <c r="G213" i="1"/>
  <c r="L213" i="1" s="1"/>
  <c r="N213" i="1" s="1"/>
  <c r="O213" i="1" s="1"/>
  <c r="F213" i="1"/>
  <c r="H213" i="1"/>
  <c r="I213" i="1" s="1"/>
  <c r="K213" i="1" s="1"/>
  <c r="F158" i="1"/>
  <c r="L158" i="1"/>
  <c r="N158" i="1" s="1"/>
  <c r="O158" i="1" s="1"/>
  <c r="G158" i="1"/>
  <c r="H158" i="1"/>
  <c r="I158" i="1" s="1"/>
  <c r="K158" i="1" s="1"/>
  <c r="G147" i="1"/>
  <c r="L147" i="1" s="1"/>
  <c r="N147" i="1" s="1"/>
  <c r="O147" i="1" s="1"/>
  <c r="F147" i="1"/>
  <c r="H147" i="1"/>
  <c r="I147" i="1" s="1"/>
  <c r="K147" i="1" s="1"/>
  <c r="Q126" i="1"/>
  <c r="R125" i="1"/>
  <c r="Q110" i="1"/>
  <c r="R109" i="1"/>
  <c r="G225" i="1"/>
  <c r="L225" i="1" s="1"/>
  <c r="N225" i="1" s="1"/>
  <c r="O225" i="1" s="1"/>
  <c r="F225" i="1"/>
  <c r="H225" i="1"/>
  <c r="I225" i="1" s="1"/>
  <c r="K225" i="1" s="1"/>
  <c r="G209" i="1"/>
  <c r="L209" i="1" s="1"/>
  <c r="N209" i="1" s="1"/>
  <c r="O209" i="1" s="1"/>
  <c r="H209" i="1"/>
  <c r="I209" i="1" s="1"/>
  <c r="K209" i="1" s="1"/>
  <c r="F209" i="1"/>
  <c r="K207" i="1"/>
  <c r="L207" i="1" s="1"/>
  <c r="N207" i="1" s="1"/>
  <c r="O207" i="1" s="1"/>
  <c r="Q182" i="1"/>
  <c r="F154" i="1"/>
  <c r="L154" i="1"/>
  <c r="N154" i="1" s="1"/>
  <c r="O154" i="1" s="1"/>
  <c r="H154" i="1"/>
  <c r="I154" i="1" s="1"/>
  <c r="K154" i="1" s="1"/>
  <c r="G154" i="1"/>
  <c r="Q148" i="1"/>
  <c r="G189" i="1"/>
  <c r="L189" i="1" s="1"/>
  <c r="N189" i="1" s="1"/>
  <c r="O189" i="1" s="1"/>
  <c r="F189" i="1"/>
  <c r="H189" i="1"/>
  <c r="I189" i="1" s="1"/>
  <c r="K189" i="1" s="1"/>
  <c r="Q143" i="1"/>
  <c r="R142" i="1"/>
  <c r="F46" i="1"/>
  <c r="L46" i="1"/>
  <c r="N46" i="1" s="1"/>
  <c r="O46" i="1" s="1"/>
  <c r="H46" i="1"/>
  <c r="I46" i="1" s="1"/>
  <c r="K46" i="1" s="1"/>
  <c r="G46" i="1"/>
  <c r="F30" i="1"/>
  <c r="H30" i="1"/>
  <c r="I30" i="1" s="1"/>
  <c r="K30" i="1" s="1"/>
  <c r="L30" i="1" s="1"/>
  <c r="N30" i="1" s="1"/>
  <c r="O30" i="1" s="1"/>
  <c r="G30" i="1"/>
  <c r="G139" i="1"/>
  <c r="L139" i="1" s="1"/>
  <c r="N139" i="1" s="1"/>
  <c r="O139" i="1" s="1"/>
  <c r="F139" i="1"/>
  <c r="H139" i="1"/>
  <c r="I139" i="1" s="1"/>
  <c r="K139" i="1" s="1"/>
  <c r="K84" i="1"/>
  <c r="L84" i="1" s="1"/>
  <c r="N84" i="1" s="1"/>
  <c r="O84" i="1" s="1"/>
  <c r="K63" i="1"/>
  <c r="L63" i="1" s="1"/>
  <c r="N63" i="1" s="1"/>
  <c r="O63" i="1" s="1"/>
  <c r="R63" i="1" s="1"/>
  <c r="AB16" i="1" s="1"/>
  <c r="F26" i="1"/>
  <c r="G26" i="1"/>
  <c r="H26" i="1"/>
  <c r="I26" i="1" s="1"/>
  <c r="K26" i="1" s="1"/>
  <c r="L26" i="1" s="1"/>
  <c r="N26" i="1" s="1"/>
  <c r="O26" i="1" s="1"/>
  <c r="N22" i="2" l="1"/>
  <c r="O22" i="2" s="1"/>
  <c r="Q22" i="2" s="1"/>
  <c r="R22" i="2" s="1"/>
  <c r="N23" i="2"/>
  <c r="O23" i="2" s="1"/>
  <c r="N21" i="2"/>
  <c r="O21" i="2" s="1"/>
  <c r="Q21" i="2" s="1"/>
  <c r="R21" i="2" s="1"/>
  <c r="T20" i="2"/>
  <c r="U188" i="2"/>
  <c r="U173" i="2"/>
  <c r="L24" i="2"/>
  <c r="K24" i="2"/>
  <c r="T55" i="2"/>
  <c r="U54" i="2"/>
  <c r="Q40" i="2"/>
  <c r="R40" i="2" s="1"/>
  <c r="Q161" i="2"/>
  <c r="R161" i="2" s="1"/>
  <c r="Q139" i="2"/>
  <c r="R139" i="2" s="1"/>
  <c r="Q23" i="2"/>
  <c r="R23" i="2" s="1"/>
  <c r="T23" i="2" s="1"/>
  <c r="Q18" i="2"/>
  <c r="R18" i="2" s="1"/>
  <c r="T18" i="2" s="1"/>
  <c r="Q56" i="2"/>
  <c r="R56" i="2" s="1"/>
  <c r="Q65" i="2"/>
  <c r="R65" i="2" s="1"/>
  <c r="T65" i="2" s="1"/>
  <c r="Q135" i="2"/>
  <c r="R135" i="2" s="1"/>
  <c r="T135" i="2" s="1"/>
  <c r="Q179" i="2"/>
  <c r="R179" i="2" s="1"/>
  <c r="T179" i="2" s="1"/>
  <c r="Q68" i="2"/>
  <c r="R68" i="2" s="1"/>
  <c r="Q204" i="2"/>
  <c r="R204" i="2" s="1"/>
  <c r="Q88" i="2"/>
  <c r="R88" i="2" s="1"/>
  <c r="T88" i="2" s="1"/>
  <c r="Q73" i="2"/>
  <c r="R73" i="2" s="1"/>
  <c r="Q183" i="2"/>
  <c r="R183" i="2" s="1"/>
  <c r="Q155" i="2"/>
  <c r="R155" i="2" s="1"/>
  <c r="Q203" i="2"/>
  <c r="R203" i="2" s="1"/>
  <c r="T203" i="2" s="1"/>
  <c r="Q130" i="2"/>
  <c r="R130" i="2" s="1"/>
  <c r="T130" i="2" s="1"/>
  <c r="Q132" i="2"/>
  <c r="R132" i="2" s="1"/>
  <c r="T132" i="2" s="1"/>
  <c r="Q47" i="2"/>
  <c r="R47" i="2" s="1"/>
  <c r="Q92" i="2"/>
  <c r="R92" i="2" s="1"/>
  <c r="T92" i="2" s="1"/>
  <c r="Q176" i="2"/>
  <c r="R176" i="2" s="1"/>
  <c r="Q137" i="2"/>
  <c r="R137" i="2" s="1"/>
  <c r="Q166" i="2"/>
  <c r="R166" i="2" s="1"/>
  <c r="Q53" i="2"/>
  <c r="R53" i="2" s="1"/>
  <c r="Q223" i="2"/>
  <c r="R223" i="2" s="1"/>
  <c r="Q192" i="2"/>
  <c r="R192" i="2" s="1"/>
  <c r="U192" i="2" s="1"/>
  <c r="Q163" i="2"/>
  <c r="R163" i="2" s="1"/>
  <c r="Q148" i="2"/>
  <c r="R148" i="2" s="1"/>
  <c r="U148" i="2" s="1"/>
  <c r="Q85" i="2"/>
  <c r="R85" i="2" s="1"/>
  <c r="Q198" i="2"/>
  <c r="R198" i="2" s="1"/>
  <c r="T198" i="2" s="1"/>
  <c r="Q76" i="2"/>
  <c r="R76" i="2" s="1"/>
  <c r="Q43" i="2"/>
  <c r="R43" i="2" s="1"/>
  <c r="T43" i="2" s="1"/>
  <c r="Q169" i="2"/>
  <c r="R169" i="2" s="1"/>
  <c r="T169" i="2" s="1"/>
  <c r="Q19" i="2"/>
  <c r="R19" i="2" s="1"/>
  <c r="Q44" i="2"/>
  <c r="R44" i="2" s="1"/>
  <c r="Q207" i="2"/>
  <c r="R207" i="2" s="1"/>
  <c r="U206" i="2" s="1"/>
  <c r="Q64" i="2"/>
  <c r="R64" i="2" s="1"/>
  <c r="Q69" i="2"/>
  <c r="R69" i="2" s="1"/>
  <c r="U69" i="2" s="1"/>
  <c r="Q81" i="2"/>
  <c r="R81" i="2" s="1"/>
  <c r="T81" i="2" s="1"/>
  <c r="Q224" i="2"/>
  <c r="R224" i="2" s="1"/>
  <c r="Q48" i="2"/>
  <c r="R48" i="2" s="1"/>
  <c r="Q215" i="2"/>
  <c r="R215" i="2" s="1"/>
  <c r="U215" i="2" s="1"/>
  <c r="Q74" i="2"/>
  <c r="R74" i="2" s="1"/>
  <c r="T74" i="2" s="1"/>
  <c r="Q136" i="2"/>
  <c r="R136" i="2" s="1"/>
  <c r="Q165" i="2"/>
  <c r="R165" i="2" s="1"/>
  <c r="T165" i="2" s="1"/>
  <c r="Q100" i="2"/>
  <c r="R100" i="2" s="1"/>
  <c r="U100" i="2" s="1"/>
  <c r="Q84" i="2"/>
  <c r="R84" i="2" s="1"/>
  <c r="Q109" i="2"/>
  <c r="R109" i="2" s="1"/>
  <c r="Q225" i="2"/>
  <c r="R225" i="2" s="1"/>
  <c r="Q104" i="2"/>
  <c r="R104" i="2" s="1"/>
  <c r="T104" i="2" s="1"/>
  <c r="Q123" i="2"/>
  <c r="R123" i="2" s="1"/>
  <c r="U123" i="2" s="1"/>
  <c r="Q219" i="2"/>
  <c r="R219" i="2" s="1"/>
  <c r="U187" i="2"/>
  <c r="U160" i="2"/>
  <c r="U163" i="2"/>
  <c r="U210" i="2"/>
  <c r="U107" i="2"/>
  <c r="U41" i="2"/>
  <c r="U186" i="2"/>
  <c r="Q201" i="2"/>
  <c r="R201" i="2" s="1"/>
  <c r="Q83" i="2"/>
  <c r="R83" i="2" s="1"/>
  <c r="T83" i="2" s="1"/>
  <c r="Q52" i="2"/>
  <c r="R52" i="2" s="1"/>
  <c r="Q67" i="2"/>
  <c r="R67" i="2" s="1"/>
  <c r="Q195" i="2"/>
  <c r="R195" i="2" s="1"/>
  <c r="Q167" i="2"/>
  <c r="R167" i="2" s="1"/>
  <c r="Q75" i="2"/>
  <c r="R75" i="2" s="1"/>
  <c r="Q39" i="2"/>
  <c r="R39" i="2" s="1"/>
  <c r="Q72" i="2"/>
  <c r="R72" i="2" s="1"/>
  <c r="Q71" i="2"/>
  <c r="R71" i="2" s="1"/>
  <c r="T71" i="2" s="1"/>
  <c r="Q118" i="2"/>
  <c r="R118" i="2" s="1"/>
  <c r="U118" i="2" s="1"/>
  <c r="Q147" i="2"/>
  <c r="R147" i="2" s="1"/>
  <c r="Q36" i="2"/>
  <c r="R36" i="2" s="1"/>
  <c r="Q97" i="2"/>
  <c r="R97" i="2" s="1"/>
  <c r="Q60" i="2"/>
  <c r="R60" i="2" s="1"/>
  <c r="Q99" i="2"/>
  <c r="R99" i="2" s="1"/>
  <c r="T99" i="2" s="1"/>
  <c r="U226" i="2"/>
  <c r="Q32" i="2"/>
  <c r="R32" i="2" s="1"/>
  <c r="U31" i="2" s="1"/>
  <c r="Q199" i="2"/>
  <c r="R199" i="2" s="1"/>
  <c r="T199" i="2" s="1"/>
  <c r="Q49" i="2"/>
  <c r="R49" i="2" s="1"/>
  <c r="T49" i="2" s="1"/>
  <c r="Q212" i="2"/>
  <c r="R212" i="2" s="1"/>
  <c r="Q89" i="2"/>
  <c r="R89" i="2" s="1"/>
  <c r="U89" i="2" s="1"/>
  <c r="Q61" i="2"/>
  <c r="R61" i="2" s="1"/>
  <c r="Q168" i="2"/>
  <c r="R168" i="2" s="1"/>
  <c r="T168" i="2" s="1"/>
  <c r="Q34" i="2"/>
  <c r="R34" i="2" s="1"/>
  <c r="U34" i="2" s="1"/>
  <c r="Q205" i="2"/>
  <c r="R205" i="2" s="1"/>
  <c r="U205" i="2" s="1"/>
  <c r="Q232" i="2"/>
  <c r="R232" i="2" s="1"/>
  <c r="T232" i="2" s="1"/>
  <c r="Q154" i="2"/>
  <c r="R154" i="2" s="1"/>
  <c r="T154" i="2" s="1"/>
  <c r="Q172" i="2"/>
  <c r="R172" i="2" s="1"/>
  <c r="Q111" i="2"/>
  <c r="R111" i="2" s="1"/>
  <c r="Q106" i="2"/>
  <c r="R106" i="2" s="1"/>
  <c r="Q131" i="2"/>
  <c r="R131" i="2" s="1"/>
  <c r="T131" i="2" s="1"/>
  <c r="Q114" i="2"/>
  <c r="R114" i="2" s="1"/>
  <c r="Q200" i="2"/>
  <c r="R200" i="2" s="1"/>
  <c r="Q95" i="2"/>
  <c r="R95" i="2" s="1"/>
  <c r="Q217" i="2"/>
  <c r="R217" i="2" s="1"/>
  <c r="Q146" i="2"/>
  <c r="R146" i="2" s="1"/>
  <c r="Q105" i="2"/>
  <c r="R105" i="2" s="1"/>
  <c r="Q228" i="2"/>
  <c r="R228" i="2" s="1"/>
  <c r="U227" i="2" s="1"/>
  <c r="Q128" i="2"/>
  <c r="R128" i="2" s="1"/>
  <c r="Q152" i="2"/>
  <c r="R152" i="2" s="1"/>
  <c r="U151" i="2" s="1"/>
  <c r="Q96" i="2"/>
  <c r="R96" i="2" s="1"/>
  <c r="Q233" i="2"/>
  <c r="R233" i="2" s="1"/>
  <c r="T233" i="2" s="1"/>
  <c r="Q141" i="2"/>
  <c r="R141" i="2" s="1"/>
  <c r="U140" i="2" s="1"/>
  <c r="Q51" i="2"/>
  <c r="R51" i="2" s="1"/>
  <c r="T51" i="2" s="1"/>
  <c r="Q170" i="2"/>
  <c r="R170" i="2" s="1"/>
  <c r="U170" i="2" s="1"/>
  <c r="Q79" i="2"/>
  <c r="R79" i="2" s="1"/>
  <c r="Q122" i="2"/>
  <c r="R122" i="2" s="1"/>
  <c r="Q153" i="2"/>
  <c r="R153" i="2" s="1"/>
  <c r="T153" i="2" s="1"/>
  <c r="Q27" i="2"/>
  <c r="R27" i="2" s="1"/>
  <c r="U27" i="2" s="1"/>
  <c r="Q59" i="2"/>
  <c r="R59" i="2" s="1"/>
  <c r="U101" i="2"/>
  <c r="U80" i="2"/>
  <c r="AA20" i="2"/>
  <c r="AC20" i="2" s="1"/>
  <c r="U133" i="2"/>
  <c r="H24" i="2"/>
  <c r="U86" i="2"/>
  <c r="U93" i="2"/>
  <c r="U150" i="2"/>
  <c r="U193" i="2"/>
  <c r="U30" i="2"/>
  <c r="U45" i="2"/>
  <c r="T228" i="2"/>
  <c r="AB20" i="2"/>
  <c r="U44" i="2"/>
  <c r="U198" i="2"/>
  <c r="U197" i="2"/>
  <c r="T144" i="2"/>
  <c r="T157" i="2"/>
  <c r="U157" i="2"/>
  <c r="U156" i="2"/>
  <c r="U125" i="2"/>
  <c r="T186" i="2"/>
  <c r="U126" i="2"/>
  <c r="U185" i="2"/>
  <c r="T124" i="2"/>
  <c r="U209" i="2"/>
  <c r="T209" i="2"/>
  <c r="U232" i="2"/>
  <c r="U231" i="2"/>
  <c r="T35" i="2"/>
  <c r="T215" i="2"/>
  <c r="U61" i="2"/>
  <c r="T70" i="2"/>
  <c r="U115" i="2"/>
  <c r="U124" i="2"/>
  <c r="T62" i="2"/>
  <c r="T190" i="2"/>
  <c r="U190" i="2"/>
  <c r="U116" i="2"/>
  <c r="U189" i="2"/>
  <c r="T234" i="2"/>
  <c r="U180" i="2"/>
  <c r="U82" i="2"/>
  <c r="U28" i="2"/>
  <c r="U152" i="2"/>
  <c r="T229" i="2"/>
  <c r="U159" i="2"/>
  <c r="U81" i="2"/>
  <c r="T160" i="2"/>
  <c r="T164" i="2"/>
  <c r="U132" i="2"/>
  <c r="U102" i="2"/>
  <c r="AE20" i="2" s="1"/>
  <c r="Z18" i="2"/>
  <c r="AD18" i="2" s="1"/>
  <c r="T90" i="2"/>
  <c r="T148" i="2"/>
  <c r="U179" i="2"/>
  <c r="U97" i="2"/>
  <c r="T119" i="2"/>
  <c r="U144" i="2"/>
  <c r="U70" i="2"/>
  <c r="T42" i="2"/>
  <c r="T206" i="2"/>
  <c r="T50" i="2"/>
  <c r="T103" i="2"/>
  <c r="U25" i="2"/>
  <c r="U90" i="2"/>
  <c r="AD19" i="2"/>
  <c r="AB19" i="2"/>
  <c r="AA19" i="2"/>
  <c r="AC19" i="2" s="1"/>
  <c r="R20" i="1"/>
  <c r="R19" i="1"/>
  <c r="Q30" i="1"/>
  <c r="R29" i="1"/>
  <c r="R30" i="1"/>
  <c r="R209" i="1"/>
  <c r="Q210" i="1"/>
  <c r="R210" i="1"/>
  <c r="Q218" i="1"/>
  <c r="R217" i="1"/>
  <c r="R218" i="1"/>
  <c r="Q213" i="1"/>
  <c r="R212" i="1"/>
  <c r="Q26" i="1"/>
  <c r="R25" i="1"/>
  <c r="R26" i="1"/>
  <c r="Q225" i="1"/>
  <c r="R224" i="1"/>
  <c r="Q169" i="1"/>
  <c r="R168" i="1"/>
  <c r="R169" i="1"/>
  <c r="Q214" i="1"/>
  <c r="R213" i="1"/>
  <c r="R214" i="1"/>
  <c r="Q162" i="1"/>
  <c r="R161" i="1"/>
  <c r="R162" i="1"/>
  <c r="Q226" i="1"/>
  <c r="R225" i="1"/>
  <c r="R226" i="1"/>
  <c r="Q205" i="1"/>
  <c r="R204" i="1"/>
  <c r="Q209" i="1"/>
  <c r="R208" i="1"/>
  <c r="Q55" i="1"/>
  <c r="R54" i="1"/>
  <c r="R55" i="1"/>
  <c r="Q48" i="1"/>
  <c r="R47" i="1"/>
  <c r="R48" i="1"/>
  <c r="Q193" i="1"/>
  <c r="R192" i="1"/>
  <c r="R193" i="1"/>
  <c r="Q231" i="1"/>
  <c r="R230" i="1"/>
  <c r="Q153" i="1"/>
  <c r="R152" i="1"/>
  <c r="R205" i="1"/>
  <c r="Q206" i="1"/>
  <c r="Q139" i="1"/>
  <c r="R138" i="1"/>
  <c r="R139" i="1"/>
  <c r="Q189" i="1"/>
  <c r="R188" i="1"/>
  <c r="R189" i="1"/>
  <c r="Q147" i="1"/>
  <c r="R146" i="1"/>
  <c r="R147" i="1"/>
  <c r="Q59" i="1"/>
  <c r="R58" i="1"/>
  <c r="R59" i="1"/>
  <c r="R178" i="1"/>
  <c r="Q179" i="1"/>
  <c r="R179" i="1"/>
  <c r="Q222" i="1"/>
  <c r="R221" i="1"/>
  <c r="R222" i="1"/>
  <c r="Q221" i="1"/>
  <c r="R220" i="1"/>
  <c r="Q51" i="1"/>
  <c r="R50" i="1"/>
  <c r="R51" i="1"/>
  <c r="Q177" i="1"/>
  <c r="R176" i="1"/>
  <c r="R177" i="1"/>
  <c r="Q207" i="1"/>
  <c r="R206" i="1"/>
  <c r="Q217" i="1"/>
  <c r="R216" i="1"/>
  <c r="Q197" i="1"/>
  <c r="R196" i="1"/>
  <c r="Q42" i="1"/>
  <c r="R41" i="1"/>
  <c r="Q84" i="1"/>
  <c r="R83" i="1"/>
  <c r="R207" i="1"/>
  <c r="R42" i="1"/>
  <c r="W16" i="1"/>
  <c r="Q63" i="1"/>
  <c r="R62" i="1"/>
  <c r="Q46" i="1"/>
  <c r="R45" i="1"/>
  <c r="Q154" i="1"/>
  <c r="R153" i="1"/>
  <c r="Q230" i="1"/>
  <c r="R229" i="1"/>
  <c r="R64" i="1"/>
  <c r="Q65" i="1"/>
  <c r="Q158" i="1"/>
  <c r="R157" i="1"/>
  <c r="Q38" i="1"/>
  <c r="R37" i="1"/>
  <c r="Q34" i="1"/>
  <c r="R33" i="1"/>
  <c r="R84" i="1"/>
  <c r="Q166" i="1"/>
  <c r="R165" i="1"/>
  <c r="AB19" i="1"/>
  <c r="AA15" i="1"/>
  <c r="Y15" i="1"/>
  <c r="X15" i="1"/>
  <c r="Z15" i="1" s="1"/>
  <c r="W19" i="1"/>
  <c r="Q181" i="1"/>
  <c r="R180" i="1"/>
  <c r="Q173" i="1"/>
  <c r="R172" i="1"/>
  <c r="X17" i="1"/>
  <c r="Z17" i="1" s="1"/>
  <c r="Y17" i="1"/>
  <c r="AA17" i="1"/>
  <c r="R173" i="1"/>
  <c r="R46" i="1"/>
  <c r="R158" i="1"/>
  <c r="Y18" i="1"/>
  <c r="AA18" i="1"/>
  <c r="X18" i="1"/>
  <c r="Z18" i="1" s="1"/>
  <c r="R197" i="1"/>
  <c r="R154" i="1"/>
  <c r="O24" i="2" l="1"/>
  <c r="T21" i="2"/>
  <c r="U20" i="2"/>
  <c r="N24" i="2"/>
  <c r="U228" i="2"/>
  <c r="U214" i="2"/>
  <c r="U130" i="2"/>
  <c r="T141" i="2"/>
  <c r="U233" i="2"/>
  <c r="U65" i="2"/>
  <c r="U136" i="2"/>
  <c r="U141" i="2"/>
  <c r="U92" i="2"/>
  <c r="U202" i="2"/>
  <c r="U91" i="2"/>
  <c r="U98" i="2"/>
  <c r="U49" i="2"/>
  <c r="U131" i="2"/>
  <c r="U135" i="2"/>
  <c r="U87" i="2"/>
  <c r="U42" i="2"/>
  <c r="AE18" i="2" s="1"/>
  <c r="AE22" i="2" s="1"/>
  <c r="T136" i="2"/>
  <c r="U167" i="2"/>
  <c r="T170" i="2"/>
  <c r="U134" i="2"/>
  <c r="U224" i="2"/>
  <c r="T172" i="2"/>
  <c r="U171" i="2"/>
  <c r="U36" i="2"/>
  <c r="T36" i="2"/>
  <c r="T201" i="2"/>
  <c r="U200" i="2"/>
  <c r="U63" i="2"/>
  <c r="T64" i="2"/>
  <c r="T223" i="2"/>
  <c r="U222" i="2"/>
  <c r="T73" i="2"/>
  <c r="U72" i="2"/>
  <c r="U22" i="2"/>
  <c r="U21" i="2"/>
  <c r="T22" i="2"/>
  <c r="U168" i="2"/>
  <c r="T152" i="2"/>
  <c r="U129" i="2"/>
  <c r="U153" i="2"/>
  <c r="U64" i="2"/>
  <c r="T122" i="2"/>
  <c r="U121" i="2"/>
  <c r="U127" i="2"/>
  <c r="U128" i="2"/>
  <c r="T128" i="2"/>
  <c r="U216" i="2"/>
  <c r="U217" i="2"/>
  <c r="T217" i="2"/>
  <c r="T147" i="2"/>
  <c r="U146" i="2"/>
  <c r="T39" i="2"/>
  <c r="U38" i="2"/>
  <c r="T67" i="2"/>
  <c r="U66" i="2"/>
  <c r="AE19" i="2" s="1"/>
  <c r="T219" i="2"/>
  <c r="U219" i="2"/>
  <c r="U218" i="2"/>
  <c r="U108" i="2"/>
  <c r="T109" i="2"/>
  <c r="U109" i="2"/>
  <c r="U223" i="2"/>
  <c r="T224" i="2"/>
  <c r="T207" i="2"/>
  <c r="U207" i="2"/>
  <c r="U147" i="2"/>
  <c r="T53" i="2"/>
  <c r="U53" i="2"/>
  <c r="U52" i="2"/>
  <c r="U39" i="2"/>
  <c r="U40" i="2"/>
  <c r="T40" i="2"/>
  <c r="Q24" i="2"/>
  <c r="R24" i="2" s="1"/>
  <c r="U113" i="2"/>
  <c r="T114" i="2"/>
  <c r="U211" i="2"/>
  <c r="U212" i="2"/>
  <c r="T212" i="2"/>
  <c r="U194" i="2"/>
  <c r="T195" i="2"/>
  <c r="U195" i="2"/>
  <c r="U176" i="2"/>
  <c r="T176" i="2"/>
  <c r="U175" i="2"/>
  <c r="U73" i="2"/>
  <c r="U178" i="2"/>
  <c r="U169" i="2"/>
  <c r="T59" i="2"/>
  <c r="U58" i="2"/>
  <c r="T95" i="2"/>
  <c r="U94" i="2"/>
  <c r="T106" i="2"/>
  <c r="U105" i="2"/>
  <c r="U106" i="2"/>
  <c r="T61" i="2"/>
  <c r="U60" i="2"/>
  <c r="T60" i="2"/>
  <c r="U59" i="2"/>
  <c r="T118" i="2"/>
  <c r="U117" i="2"/>
  <c r="T75" i="2"/>
  <c r="U74" i="2"/>
  <c r="U51" i="2"/>
  <c r="T52" i="2"/>
  <c r="U122" i="2"/>
  <c r="T123" i="2"/>
  <c r="T84" i="2"/>
  <c r="U83" i="2"/>
  <c r="T44" i="2"/>
  <c r="U43" i="2"/>
  <c r="T76" i="2"/>
  <c r="U75" i="2"/>
  <c r="U76" i="2"/>
  <c r="T163" i="2"/>
  <c r="U162" i="2"/>
  <c r="T166" i="2"/>
  <c r="U165" i="2"/>
  <c r="T47" i="2"/>
  <c r="U46" i="2"/>
  <c r="U155" i="2"/>
  <c r="T155" i="2"/>
  <c r="T204" i="2"/>
  <c r="U203" i="2"/>
  <c r="T139" i="2"/>
  <c r="U139" i="2"/>
  <c r="U138" i="2"/>
  <c r="U35" i="2"/>
  <c r="T146" i="2"/>
  <c r="U145" i="2"/>
  <c r="T34" i="2"/>
  <c r="U33" i="2"/>
  <c r="T72" i="2"/>
  <c r="U71" i="2"/>
  <c r="T48" i="2"/>
  <c r="U47" i="2"/>
  <c r="T85" i="2"/>
  <c r="U85" i="2"/>
  <c r="U84" i="2"/>
  <c r="U114" i="2"/>
  <c r="U201" i="2"/>
  <c r="T79" i="2"/>
  <c r="U79" i="2"/>
  <c r="U78" i="2"/>
  <c r="U48" i="2"/>
  <c r="T225" i="2"/>
  <c r="U164" i="2"/>
  <c r="U225" i="2"/>
  <c r="U154" i="2"/>
  <c r="U172" i="2"/>
  <c r="T27" i="2"/>
  <c r="U26" i="2"/>
  <c r="T96" i="2"/>
  <c r="U95" i="2"/>
  <c r="T105" i="2"/>
  <c r="U104" i="2"/>
  <c r="T200" i="2"/>
  <c r="U199" i="2"/>
  <c r="U111" i="2"/>
  <c r="U110" i="2"/>
  <c r="T111" i="2"/>
  <c r="T205" i="2"/>
  <c r="U204" i="2"/>
  <c r="T89" i="2"/>
  <c r="U88" i="2"/>
  <c r="T32" i="2"/>
  <c r="U32" i="2"/>
  <c r="U96" i="2"/>
  <c r="T97" i="2"/>
  <c r="T167" i="2"/>
  <c r="U166" i="2"/>
  <c r="U99" i="2"/>
  <c r="T100" i="2"/>
  <c r="T69" i="2"/>
  <c r="U68" i="2"/>
  <c r="T19" i="2"/>
  <c r="U18" i="2"/>
  <c r="U19" i="2"/>
  <c r="T192" i="2"/>
  <c r="U191" i="2"/>
  <c r="T137" i="2"/>
  <c r="U137" i="2"/>
  <c r="T183" i="2"/>
  <c r="U182" i="2"/>
  <c r="U183" i="2"/>
  <c r="T68" i="2"/>
  <c r="U67" i="2"/>
  <c r="T56" i="2"/>
  <c r="U56" i="2"/>
  <c r="U55" i="2"/>
  <c r="T161" i="2"/>
  <c r="U161" i="2"/>
  <c r="U50" i="2"/>
  <c r="U103" i="2"/>
  <c r="AA18" i="2"/>
  <c r="AC18" i="2" s="1"/>
  <c r="Z22" i="2"/>
  <c r="AB23" i="2" s="1"/>
  <c r="AB18" i="2"/>
  <c r="Y20" i="1"/>
  <c r="AA19" i="1"/>
  <c r="X19" i="1"/>
  <c r="Z20" i="1" s="1"/>
  <c r="AA16" i="1"/>
  <c r="X16" i="1"/>
  <c r="Z16" i="1" s="1"/>
  <c r="Y16" i="1"/>
  <c r="U23" i="2" l="1"/>
  <c r="U24" i="2"/>
  <c r="T24" i="2"/>
  <c r="AA22" i="2"/>
  <c r="AC23" i="2" s="1"/>
  <c r="AD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14" authorId="0" shapeId="0" xr:uid="{00000000-0006-0000-0000-000001000000}">
      <text>
        <r>
          <rPr>
            <sz val="11"/>
            <color rgb="FF000000"/>
            <rFont val="Calibri"/>
            <family val="2"/>
            <charset val="238"/>
            <scheme val="minor"/>
          </rPr>
          <t>Marginal labour taxation calculated as additional tax when LC increase by Euro 1000.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E17" authorId="0" shapeId="0" xr:uid="{4049E70F-353C-4AF1-8062-D1F1B4FF961F}">
      <text>
        <r>
          <rPr>
            <sz val="11"/>
            <color rgb="FF000000"/>
            <rFont val="Calibri"/>
            <family val="2"/>
            <charset val="238"/>
            <scheme val="minor"/>
          </rPr>
          <t>Marginal labour taxation calculated as additional tax when LC increase by Euro 1000.</t>
        </r>
      </text>
    </comment>
  </commentList>
</comments>
</file>

<file path=xl/sharedStrings.xml><?xml version="1.0" encoding="utf-8"?>
<sst xmlns="http://schemas.openxmlformats.org/spreadsheetml/2006/main" count="161" uniqueCount="82">
  <si>
    <t>pswd:</t>
  </si>
  <si>
    <t>vef2</t>
  </si>
  <si>
    <t>Poland</t>
  </si>
  <si>
    <t>Tax</t>
  </si>
  <si>
    <t>range from</t>
  </si>
  <si>
    <t>range till</t>
  </si>
  <si>
    <t>amount</t>
  </si>
  <si>
    <t>Average wage</t>
  </si>
  <si>
    <t>AW</t>
  </si>
  <si>
    <t>1.1.1.</t>
  </si>
  <si>
    <t>tax unit</t>
  </si>
  <si>
    <t>individual</t>
  </si>
  <si>
    <t>from</t>
  </si>
  <si>
    <t>to</t>
  </si>
  <si>
    <t>rate</t>
  </si>
  <si>
    <t>Exchange rate (p.662)</t>
  </si>
  <si>
    <t>ER</t>
  </si>
  <si>
    <t>1.1.2.1.</t>
  </si>
  <si>
    <t>stand. rel.</t>
  </si>
  <si>
    <t>SSC(ee) not deductible</t>
  </si>
  <si>
    <t>1.1.2.3.</t>
  </si>
  <si>
    <t>none</t>
  </si>
  <si>
    <t>14540 PLN</t>
  </si>
  <si>
    <t>32% on surplus over pln 85520</t>
  </si>
  <si>
    <t>+</t>
  </si>
  <si>
    <t>ceiling</t>
  </si>
  <si>
    <t>SSC(ee)</t>
  </si>
  <si>
    <t>SSC(er)</t>
  </si>
  <si>
    <t>LC Euro</t>
  </si>
  <si>
    <t>1.+13.</t>
  </si>
  <si>
    <t>1.</t>
  </si>
  <si>
    <t>13.</t>
  </si>
  <si>
    <t>9.</t>
  </si>
  <si>
    <t>4.</t>
  </si>
  <si>
    <t>5.</t>
  </si>
  <si>
    <t>6.</t>
  </si>
  <si>
    <t>7.</t>
  </si>
  <si>
    <t>12.</t>
  </si>
  <si>
    <t>NW Euro</t>
  </si>
  <si>
    <t>LT Euro</t>
  </si>
  <si>
    <t>LT/LC</t>
  </si>
  <si>
    <t>ΔLT/ΔLC</t>
  </si>
  <si>
    <t>LC</t>
  </si>
  <si>
    <t>GW</t>
  </si>
  <si>
    <t>PIT base</t>
  </si>
  <si>
    <t>PIT bef cr</t>
  </si>
  <si>
    <t>credits</t>
  </si>
  <si>
    <t>PIT</t>
  </si>
  <si>
    <t>NW</t>
  </si>
  <si>
    <t>Category</t>
  </si>
  <si>
    <t>N of employees</t>
  </si>
  <si>
    <t>LT</t>
  </si>
  <si>
    <t>ΣLT</t>
  </si>
  <si>
    <t>ΣNW</t>
  </si>
  <si>
    <t>Category A</t>
  </si>
  <si>
    <t>Category B</t>
  </si>
  <si>
    <t>Category C</t>
  </si>
  <si>
    <t>Category D</t>
  </si>
  <si>
    <t>Average</t>
  </si>
  <si>
    <t>SUM</t>
  </si>
  <si>
    <t>pension</t>
  </si>
  <si>
    <t>pension ZUS+OPF</t>
  </si>
  <si>
    <t>disability</t>
  </si>
  <si>
    <t>sickness/maternity</t>
  </si>
  <si>
    <t>2.1 SSC(ee)</t>
  </si>
  <si>
    <t>Health</t>
  </si>
  <si>
    <t>!</t>
  </si>
  <si>
    <t>2.2 SSC(er)</t>
  </si>
  <si>
    <t>payroll</t>
  </si>
  <si>
    <t>accident</t>
  </si>
  <si>
    <t>tax base</t>
  </si>
  <si>
    <t>9.a</t>
  </si>
  <si>
    <t>9.b</t>
  </si>
  <si>
    <t>healht care</t>
  </si>
  <si>
    <t>tax allowance</t>
  </si>
  <si>
    <t>SSC</t>
  </si>
  <si>
    <t>work-related exp</t>
  </si>
  <si>
    <t>2</t>
  </si>
  <si>
    <t>tax allowances</t>
  </si>
  <si>
    <t>tax credit</t>
  </si>
  <si>
    <t>6.a</t>
  </si>
  <si>
    <t>6.d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</si>
</sst>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rgb="FF000000"/>
      <name val="Calibri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14" fontId="1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2" fontId="1" fillId="0" borderId="0" xfId="0" applyNumberFormat="1" applyFont="1"/>
    <xf numFmtId="9" fontId="1" fillId="0" borderId="0" xfId="0" applyNumberFormat="1" applyFont="1"/>
    <xf numFmtId="0" fontId="5" fillId="0" borderId="0" xfId="0" applyFont="1"/>
    <xf numFmtId="0" fontId="5" fillId="2" borderId="6" xfId="0" applyFont="1" applyFill="1" applyBorder="1"/>
    <xf numFmtId="0" fontId="1" fillId="2" borderId="6" xfId="0" applyFont="1" applyFill="1" applyBorder="1"/>
    <xf numFmtId="0" fontId="6" fillId="0" borderId="0" xfId="0" applyFont="1"/>
    <xf numFmtId="0" fontId="7" fillId="0" borderId="0" xfId="0" applyFont="1"/>
    <xf numFmtId="0" fontId="6" fillId="0" borderId="5" xfId="0" applyFont="1" applyBorder="1"/>
    <xf numFmtId="0" fontId="1" fillId="0" borderId="7" xfId="0" applyFont="1" applyBorder="1"/>
    <xf numFmtId="0" fontId="7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3" fontId="1" fillId="0" borderId="9" xfId="0" applyNumberFormat="1" applyFont="1" applyBorder="1"/>
    <xf numFmtId="164" fontId="1" fillId="0" borderId="0" xfId="0" applyNumberFormat="1" applyFont="1"/>
    <xf numFmtId="0" fontId="8" fillId="0" borderId="0" xfId="0" applyFont="1"/>
    <xf numFmtId="0" fontId="1" fillId="0" borderId="10" xfId="0" applyFont="1" applyBorder="1"/>
    <xf numFmtId="0" fontId="6" fillId="0" borderId="10" xfId="0" applyFont="1" applyBorder="1"/>
    <xf numFmtId="164" fontId="1" fillId="0" borderId="10" xfId="0" applyNumberFormat="1" applyFont="1" applyBorder="1"/>
    <xf numFmtId="0" fontId="5" fillId="0" borderId="10" xfId="0" applyFont="1" applyBorder="1"/>
    <xf numFmtId="49" fontId="1" fillId="0" borderId="0" xfId="0" applyNumberFormat="1" applyFont="1" applyAlignment="1">
      <alignment horizontal="center"/>
    </xf>
    <xf numFmtId="0" fontId="1" fillId="0" borderId="11" xfId="0" applyFont="1" applyBorder="1"/>
    <xf numFmtId="0" fontId="9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49" fontId="1" fillId="0" borderId="15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3" fontId="5" fillId="0" borderId="0" xfId="0" applyNumberFormat="1" applyFont="1"/>
    <xf numFmtId="164" fontId="5" fillId="0" borderId="0" xfId="0" applyNumberFormat="1" applyFont="1"/>
    <xf numFmtId="3" fontId="1" fillId="0" borderId="12" xfId="0" applyNumberFormat="1" applyFont="1" applyBorder="1"/>
    <xf numFmtId="9" fontId="1" fillId="0" borderId="12" xfId="0" applyNumberFormat="1" applyFont="1" applyBorder="1"/>
    <xf numFmtId="164" fontId="1" fillId="0" borderId="13" xfId="0" applyNumberFormat="1" applyFont="1" applyBorder="1"/>
    <xf numFmtId="0" fontId="1" fillId="0" borderId="14" xfId="0" applyFont="1" applyBorder="1"/>
    <xf numFmtId="164" fontId="1" fillId="0" borderId="15" xfId="0" applyNumberFormat="1" applyFont="1" applyBorder="1"/>
    <xf numFmtId="0" fontId="1" fillId="0" borderId="16" xfId="0" applyFont="1" applyBorder="1"/>
    <xf numFmtId="3" fontId="1" fillId="0" borderId="10" xfId="0" applyNumberFormat="1" applyFont="1" applyBorder="1"/>
    <xf numFmtId="9" fontId="1" fillId="0" borderId="10" xfId="0" applyNumberFormat="1" applyFont="1" applyBorder="1"/>
    <xf numFmtId="164" fontId="1" fillId="0" borderId="17" xfId="0" applyNumberFormat="1" applyFont="1" applyBorder="1"/>
    <xf numFmtId="0" fontId="1" fillId="0" borderId="17" xfId="0" applyFont="1" applyBorder="1"/>
    <xf numFmtId="3" fontId="5" fillId="2" borderId="18" xfId="0" applyNumberFormat="1" applyFont="1" applyFill="1" applyBorder="1"/>
    <xf numFmtId="0" fontId="1" fillId="2" borderId="19" xfId="0" applyFont="1" applyFill="1" applyBorder="1"/>
    <xf numFmtId="3" fontId="1" fillId="2" borderId="19" xfId="0" applyNumberFormat="1" applyFont="1" applyFill="1" applyBorder="1"/>
    <xf numFmtId="3" fontId="5" fillId="2" borderId="19" xfId="0" applyNumberFormat="1" applyFont="1" applyFill="1" applyBorder="1"/>
    <xf numFmtId="164" fontId="5" fillId="2" borderId="19" xfId="0" applyNumberFormat="1" applyFont="1" applyFill="1" applyBorder="1"/>
    <xf numFmtId="164" fontId="5" fillId="2" borderId="20" xfId="0" applyNumberFormat="1" applyFont="1" applyFill="1" applyBorder="1"/>
    <xf numFmtId="3" fontId="1" fillId="3" borderId="0" xfId="0" applyNumberFormat="1" applyFont="1" applyFill="1"/>
    <xf numFmtId="10" fontId="1" fillId="0" borderId="0" xfId="1" applyNumberFormat="1" applyFont="1"/>
    <xf numFmtId="10" fontId="1" fillId="0" borderId="0" xfId="0" applyNumberFormat="1" applyFont="1"/>
    <xf numFmtId="10" fontId="0" fillId="0" borderId="0" xfId="0" applyNumberFormat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0" borderId="6" xfId="0" applyFont="1" applyBorder="1"/>
    <xf numFmtId="0" fontId="7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3" fontId="1" fillId="0" borderId="6" xfId="0" applyNumberFormat="1" applyFont="1" applyBorder="1"/>
    <xf numFmtId="0" fontId="1" fillId="3" borderId="4" xfId="0" applyFont="1" applyFill="1" applyBorder="1"/>
    <xf numFmtId="0" fontId="6" fillId="3" borderId="0" xfId="0" applyFont="1" applyFill="1"/>
    <xf numFmtId="0" fontId="6" fillId="3" borderId="5" xfId="0" applyFont="1" applyFill="1" applyBorder="1"/>
    <xf numFmtId="10" fontId="1" fillId="3" borderId="0" xfId="0" applyNumberFormat="1" applyFont="1" applyFill="1"/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49" fontId="12" fillId="0" borderId="0" xfId="0" applyNumberFormat="1" applyFont="1" applyAlignment="1">
      <alignment horizontal="center"/>
    </xf>
    <xf numFmtId="3" fontId="12" fillId="0" borderId="0" xfId="0" applyNumberFormat="1" applyFont="1"/>
    <xf numFmtId="3" fontId="1" fillId="0" borderId="0" xfId="0" applyNumberFormat="1" applyFon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workbookViewId="0">
      <selection activeCell="C31" sqref="C31"/>
    </sheetView>
  </sheetViews>
  <sheetFormatPr defaultColWidth="14.42578125" defaultRowHeight="15" customHeight="1" x14ac:dyDescent="0.25"/>
  <cols>
    <col min="1" max="6" width="8.42578125" customWidth="1"/>
    <col min="7" max="7" width="10.85546875" customWidth="1"/>
    <col min="8" max="9" width="8.42578125" customWidth="1"/>
    <col min="10" max="10" width="7.7109375" customWidth="1"/>
    <col min="11" max="14" width="8.42578125" customWidth="1"/>
    <col min="15" max="15" width="9.28515625" customWidth="1"/>
    <col min="16" max="19" width="11.140625" customWidth="1"/>
    <col min="20" max="20" width="10.42578125" customWidth="1"/>
    <col min="21" max="21" width="8.42578125" customWidth="1"/>
    <col min="22" max="22" width="10.85546875" customWidth="1"/>
    <col min="23" max="28" width="8.42578125" customWidth="1"/>
  </cols>
  <sheetData>
    <row r="1" spans="1:28" ht="14.25" customHeight="1" x14ac:dyDescent="0.3">
      <c r="A1" s="1" t="s">
        <v>0</v>
      </c>
      <c r="B1" s="2" t="s">
        <v>1</v>
      </c>
      <c r="C1" s="1"/>
      <c r="D1" s="1"/>
      <c r="E1" s="1"/>
      <c r="F1" s="3" t="s">
        <v>2</v>
      </c>
      <c r="G1" s="1"/>
      <c r="H1" s="1"/>
      <c r="I1" s="1"/>
      <c r="J1" s="1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 t="s">
        <v>3</v>
      </c>
      <c r="R2" s="6" t="s">
        <v>4</v>
      </c>
      <c r="S2" s="6" t="s">
        <v>5</v>
      </c>
      <c r="T2" s="6" t="s">
        <v>6</v>
      </c>
      <c r="U2" s="7"/>
      <c r="V2" s="1"/>
      <c r="W2" s="1"/>
      <c r="X2" s="1"/>
      <c r="Y2" s="1"/>
      <c r="Z2" s="1"/>
      <c r="AA2" s="1"/>
      <c r="AB2" s="1"/>
    </row>
    <row r="3" spans="1:28" ht="13.5" customHeight="1" x14ac:dyDescent="0.25">
      <c r="A3" s="1" t="s">
        <v>7</v>
      </c>
      <c r="B3" s="1"/>
      <c r="C3" s="8" t="s">
        <v>8</v>
      </c>
      <c r="D3" s="9">
        <v>64093</v>
      </c>
      <c r="E3" s="1"/>
      <c r="F3" s="10" t="s">
        <v>9</v>
      </c>
      <c r="G3" s="1" t="s">
        <v>10</v>
      </c>
      <c r="H3" s="1" t="s">
        <v>11</v>
      </c>
      <c r="I3" s="1"/>
      <c r="J3" s="1"/>
      <c r="K3" s="1"/>
      <c r="L3" s="1" t="s">
        <v>12</v>
      </c>
      <c r="M3" s="1" t="s">
        <v>13</v>
      </c>
      <c r="N3" s="1" t="s">
        <v>14</v>
      </c>
      <c r="O3" s="1"/>
      <c r="P3" s="1"/>
      <c r="Q3" s="11">
        <v>1360</v>
      </c>
      <c r="R3" s="1">
        <v>0</v>
      </c>
      <c r="S3" s="1">
        <v>8000</v>
      </c>
      <c r="T3" s="1">
        <v>9000</v>
      </c>
      <c r="U3" s="12">
        <v>835</v>
      </c>
      <c r="V3" s="1">
        <f>IF(T3&lt;=$S$3,$Q$3,IF(T3&lt;=$S$4,$Q$3-($U$3*T3/$U$4),IF(T3&lt;=$S$5,$Q$5,IF(T3&gt;=$S$5,$Q$5-($Q$5*T3/$U$5)))))</f>
        <v>-143</v>
      </c>
      <c r="W3" s="1"/>
      <c r="X3" s="1"/>
      <c r="Y3" s="1"/>
      <c r="Z3" s="1"/>
      <c r="AA3" s="1"/>
      <c r="AB3" s="1"/>
    </row>
    <row r="4" spans="1:28" ht="13.5" customHeight="1" x14ac:dyDescent="0.25">
      <c r="A4" s="1" t="s">
        <v>15</v>
      </c>
      <c r="B4" s="1"/>
      <c r="C4" s="8" t="s">
        <v>16</v>
      </c>
      <c r="D4" s="13">
        <v>4.5</v>
      </c>
      <c r="E4" s="1"/>
      <c r="F4" s="1" t="s">
        <v>17</v>
      </c>
      <c r="G4" s="1" t="s">
        <v>18</v>
      </c>
      <c r="H4" s="1" t="s">
        <v>19</v>
      </c>
      <c r="I4" s="1"/>
      <c r="J4" s="1"/>
      <c r="K4" s="1" t="s">
        <v>20</v>
      </c>
      <c r="L4" s="1">
        <v>0</v>
      </c>
      <c r="M4" s="9">
        <v>85520</v>
      </c>
      <c r="N4" s="14">
        <v>0.17</v>
      </c>
      <c r="O4" s="15"/>
      <c r="P4" s="1"/>
      <c r="Q4" s="11">
        <f>1360-(834.88*T3/5000)</f>
        <v>-142.78400000000011</v>
      </c>
      <c r="R4" s="1">
        <v>8000</v>
      </c>
      <c r="S4" s="1">
        <v>13000</v>
      </c>
      <c r="T4" s="1"/>
      <c r="U4" s="12">
        <v>5000</v>
      </c>
      <c r="V4" s="1"/>
      <c r="W4" s="1"/>
      <c r="X4" s="1"/>
      <c r="Y4" s="1"/>
      <c r="Z4" s="1"/>
      <c r="AA4" s="1"/>
      <c r="AB4" s="1"/>
    </row>
    <row r="5" spans="1:28" ht="13.5" customHeight="1" x14ac:dyDescent="0.25">
      <c r="A5" s="1"/>
      <c r="B5" s="1"/>
      <c r="C5" s="1"/>
      <c r="D5" s="1"/>
      <c r="E5" s="1"/>
      <c r="F5" s="1"/>
      <c r="G5" s="1"/>
      <c r="H5" s="1" t="s">
        <v>21</v>
      </c>
      <c r="I5" s="1"/>
      <c r="J5" s="1"/>
      <c r="K5" s="15"/>
      <c r="L5" s="9">
        <f>M4</f>
        <v>85520</v>
      </c>
      <c r="M5" s="1"/>
      <c r="N5" s="14">
        <v>0.32</v>
      </c>
      <c r="O5" s="16" t="s">
        <v>22</v>
      </c>
      <c r="P5" s="17" t="s">
        <v>23</v>
      </c>
      <c r="Q5" s="11">
        <v>525</v>
      </c>
      <c r="R5" s="1">
        <v>13000</v>
      </c>
      <c r="S5" s="18">
        <v>85000</v>
      </c>
      <c r="T5" s="19">
        <v>100000</v>
      </c>
      <c r="U5" s="20">
        <v>41500</v>
      </c>
      <c r="V5" s="1"/>
      <c r="W5" s="1"/>
      <c r="X5" s="1"/>
      <c r="Y5" s="1"/>
      <c r="Z5" s="1"/>
      <c r="AA5" s="1"/>
      <c r="AB5" s="1"/>
    </row>
    <row r="6" spans="1:28" ht="13.5" customHeight="1" x14ac:dyDescent="0.25">
      <c r="A6" s="1"/>
      <c r="B6" s="1"/>
      <c r="C6" s="1"/>
      <c r="D6" s="1"/>
      <c r="E6" s="1"/>
      <c r="F6" s="1"/>
      <c r="G6" s="1"/>
      <c r="H6" s="9"/>
      <c r="I6" s="1"/>
      <c r="J6" s="1"/>
      <c r="K6" s="1"/>
      <c r="L6" s="1"/>
      <c r="M6" s="1"/>
      <c r="N6" s="1"/>
      <c r="O6" s="1"/>
      <c r="P6" s="1"/>
      <c r="Q6" s="21">
        <f>Q5-(Q5*T5/U5)</f>
        <v>-740.06024096385545</v>
      </c>
      <c r="R6" s="22">
        <v>85000</v>
      </c>
      <c r="S6" s="23" t="s">
        <v>24</v>
      </c>
      <c r="T6" s="24"/>
      <c r="U6" s="25">
        <f>IF((1+$R$3+$S$3)&lt;=$Q$3,(1+$R$4+$S$4),(T6-$Q$4*$S$5)/(1+$R$4))</f>
        <v>1516.8903887014135</v>
      </c>
      <c r="V6" s="1"/>
      <c r="W6" s="1"/>
      <c r="X6" s="1"/>
      <c r="Y6" s="1"/>
      <c r="Z6" s="1"/>
      <c r="AA6" s="1"/>
      <c r="AB6" s="1"/>
    </row>
    <row r="7" spans="1:28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14</v>
      </c>
      <c r="N7" s="1" t="s">
        <v>25</v>
      </c>
      <c r="O7" s="1"/>
      <c r="P7" s="1"/>
      <c r="Q7" s="19"/>
      <c r="R7" s="18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>
        <v>2.1</v>
      </c>
      <c r="L8" s="1" t="s">
        <v>26</v>
      </c>
      <c r="M8" s="26">
        <v>0.1371</v>
      </c>
      <c r="N8" s="9">
        <v>157770</v>
      </c>
      <c r="O8" s="27"/>
      <c r="P8" s="27"/>
      <c r="Q8" s="27"/>
      <c r="R8" s="15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6"/>
      <c r="N9" s="1"/>
      <c r="O9" s="15"/>
      <c r="P9" s="1"/>
      <c r="Q9" s="1"/>
      <c r="R9" s="15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1"/>
      <c r="G10" s="18"/>
      <c r="H10" s="18"/>
      <c r="I10" s="1"/>
      <c r="J10" s="1"/>
      <c r="K10" s="1">
        <v>2.2000000000000002</v>
      </c>
      <c r="L10" s="1" t="s">
        <v>27</v>
      </c>
      <c r="M10" s="61">
        <v>0.2001</v>
      </c>
      <c r="N10" s="9">
        <v>157770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25">
      <c r="A11" s="28"/>
      <c r="B11" s="28"/>
      <c r="C11" s="28"/>
      <c r="D11" s="28"/>
      <c r="E11" s="28"/>
      <c r="F11" s="28"/>
      <c r="G11" s="29"/>
      <c r="H11" s="29"/>
      <c r="I11" s="28"/>
      <c r="J11" s="28"/>
      <c r="K11" s="28"/>
      <c r="L11" s="28"/>
      <c r="M11" s="30"/>
      <c r="N11" s="28"/>
      <c r="O11" s="31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35">
      <c r="A13" s="32"/>
      <c r="B13" s="32" t="s">
        <v>28</v>
      </c>
      <c r="C13" s="32"/>
      <c r="D13" s="32" t="s">
        <v>29</v>
      </c>
      <c r="E13" s="32" t="s">
        <v>30</v>
      </c>
      <c r="F13" s="32" t="s">
        <v>31</v>
      </c>
      <c r="G13" s="32" t="s">
        <v>32</v>
      </c>
      <c r="H13" s="32" t="s">
        <v>33</v>
      </c>
      <c r="I13" s="32" t="s">
        <v>34</v>
      </c>
      <c r="J13" s="32" t="s">
        <v>35</v>
      </c>
      <c r="K13" s="32" t="s">
        <v>36</v>
      </c>
      <c r="L13" s="32" t="s">
        <v>37</v>
      </c>
      <c r="M13" s="32"/>
      <c r="N13" s="32" t="s">
        <v>38</v>
      </c>
      <c r="O13" s="32" t="s">
        <v>39</v>
      </c>
      <c r="P13" s="32"/>
      <c r="Q13" s="32" t="s">
        <v>40</v>
      </c>
      <c r="R13" s="32" t="s">
        <v>41</v>
      </c>
      <c r="S13" s="32"/>
      <c r="T13" s="33"/>
      <c r="U13" s="34" t="s">
        <v>2</v>
      </c>
      <c r="V13" s="35"/>
      <c r="W13" s="35"/>
      <c r="X13" s="35"/>
      <c r="Y13" s="35"/>
      <c r="Z13" s="35"/>
      <c r="AA13" s="35"/>
      <c r="AB13" s="36"/>
    </row>
    <row r="14" spans="1:28" ht="14.25" customHeight="1" x14ac:dyDescent="0.25">
      <c r="A14" s="1"/>
      <c r="B14" s="1"/>
      <c r="C14" s="1"/>
      <c r="D14" s="1" t="s">
        <v>42</v>
      </c>
      <c r="E14" s="1" t="s">
        <v>43</v>
      </c>
      <c r="F14" s="1" t="s">
        <v>27</v>
      </c>
      <c r="G14" s="1" t="s">
        <v>26</v>
      </c>
      <c r="H14" s="1" t="s">
        <v>44</v>
      </c>
      <c r="I14" s="1" t="s">
        <v>45</v>
      </c>
      <c r="J14" s="1" t="s">
        <v>46</v>
      </c>
      <c r="K14" s="1" t="s">
        <v>47</v>
      </c>
      <c r="L14" s="1" t="s">
        <v>48</v>
      </c>
      <c r="M14" s="26"/>
      <c r="N14" s="1"/>
      <c r="O14" s="1"/>
      <c r="P14" s="1"/>
      <c r="Q14" s="1"/>
      <c r="R14" s="1"/>
      <c r="S14" s="1"/>
      <c r="T14" s="37" t="s">
        <v>49</v>
      </c>
      <c r="U14" s="8" t="s">
        <v>42</v>
      </c>
      <c r="V14" s="38" t="s">
        <v>50</v>
      </c>
      <c r="W14" s="8" t="s">
        <v>51</v>
      </c>
      <c r="X14" s="8" t="s">
        <v>48</v>
      </c>
      <c r="Y14" s="8" t="s">
        <v>52</v>
      </c>
      <c r="Z14" s="8" t="s">
        <v>53</v>
      </c>
      <c r="AA14" s="8" t="s">
        <v>40</v>
      </c>
      <c r="AB14" s="39" t="s">
        <v>41</v>
      </c>
    </row>
    <row r="15" spans="1:28" ht="14.25" customHeight="1" x14ac:dyDescent="0.25">
      <c r="A15" s="40"/>
      <c r="B15" s="41">
        <v>24000</v>
      </c>
      <c r="C15" s="40"/>
      <c r="D15" s="9">
        <f t="shared" ref="D15:D231" si="0">B15*$D$4</f>
        <v>108000</v>
      </c>
      <c r="E15" s="9">
        <f>IF(D15/(1+$M$10)&lt;=$N$10,D15/(1+$M$10),(D15-$N$10)/(1+$M$10))</f>
        <v>89992.500624947919</v>
      </c>
      <c r="F15" s="9">
        <f>E15*($M$10)</f>
        <v>18007.499375052077</v>
      </c>
      <c r="G15" s="9">
        <f>E15*($M$8)</f>
        <v>12337.971835680361</v>
      </c>
      <c r="H15" s="9">
        <f t="shared" ref="H15:H231" si="1">E15</f>
        <v>89992.500624947919</v>
      </c>
      <c r="I15" s="9">
        <f t="shared" ref="I15:I231" si="2">H15*$N$4+MAX(0,H15-$M$4)*($N$5-$N$4)</f>
        <v>15969.600199983335</v>
      </c>
      <c r="J15" s="9">
        <f t="shared" ref="J15:J231" si="3">IF(D15&lt;=$S$3,$Q$3,IF(D15&lt;=$S$4,$Q$3-($U$3*D15/$U$4),IF(D15&lt;=$S$5,$Q$5,IF(D15&gt;=$S$5,$Q$5-($Q$5*D15/$U$5)))))</f>
        <v>-841.26506024096375</v>
      </c>
      <c r="K15" s="9">
        <f t="shared" ref="K15:K231" si="4">I15-J15</f>
        <v>16810.865260224298</v>
      </c>
      <c r="L15" s="9">
        <f t="shared" ref="L15:L231" si="5">E15-G15-K15</f>
        <v>60843.66352904326</v>
      </c>
      <c r="M15" s="1"/>
      <c r="N15" s="41">
        <f t="shared" ref="N15:N231" si="6">L15/$D$4</f>
        <v>13520.814117565169</v>
      </c>
      <c r="O15" s="41">
        <f t="shared" ref="O15:O231" si="7">B15-N15</f>
        <v>10479.185882434831</v>
      </c>
      <c r="P15" s="1"/>
      <c r="Q15" s="42">
        <f t="shared" ref="Q15:Q231" si="8">O15/B15</f>
        <v>0.43663274510145128</v>
      </c>
      <c r="R15" s="42">
        <f t="shared" ref="R15:R230" si="9">(O16-O15)/(B16-B15)</f>
        <v>0.56027163399033997</v>
      </c>
      <c r="S15" s="1"/>
      <c r="T15" s="33" t="s">
        <v>54</v>
      </c>
      <c r="U15" s="43">
        <v>48000</v>
      </c>
      <c r="V15" s="43">
        <v>75</v>
      </c>
      <c r="W15" s="43">
        <f>O39</f>
        <v>23925.705098202994</v>
      </c>
      <c r="X15" s="43">
        <f t="shared" ref="X15:X19" si="10">U15-W15</f>
        <v>24074.294901797006</v>
      </c>
      <c r="Y15" s="43">
        <f t="shared" ref="Y15:Y18" si="11">W15*V15</f>
        <v>1794427.8823652247</v>
      </c>
      <c r="Z15" s="43">
        <f t="shared" ref="Z15:Z18" si="12">X15*V15</f>
        <v>1805572.1176347753</v>
      </c>
      <c r="AA15" s="44">
        <f t="shared" ref="AA15:AA19" si="13">W15/U15</f>
        <v>0.49845218954589571</v>
      </c>
      <c r="AB15" s="45">
        <f>R39</f>
        <v>0.56027163399033819</v>
      </c>
    </row>
    <row r="16" spans="1:28" ht="14.25" customHeight="1" x14ac:dyDescent="0.25">
      <c r="A16" s="1"/>
      <c r="B16" s="41">
        <v>25000</v>
      </c>
      <c r="C16" s="1"/>
      <c r="D16" s="9">
        <f t="shared" si="0"/>
        <v>112500</v>
      </c>
      <c r="E16" s="9">
        <f t="shared" ref="E16:E231" si="14">IF(D16/(1+$M$10+$M$11)&lt;=$N$10,D16/(1+$M$10+$M$11),(D16-$N$10*$M$11)/(1+$M$10))</f>
        <v>93742.188150987422</v>
      </c>
      <c r="F16" s="9">
        <f t="shared" ref="F16:F231" si="15">E16*($M$10+$M$11)</f>
        <v>18757.811849012582</v>
      </c>
      <c r="G16" s="9">
        <f t="shared" ref="G16:G231" si="16">E16*($M$8+$M$9)</f>
        <v>12852.053995500375</v>
      </c>
      <c r="H16" s="9">
        <f t="shared" si="1"/>
        <v>93742.188150987422</v>
      </c>
      <c r="I16" s="9">
        <f t="shared" si="2"/>
        <v>17169.500208315978</v>
      </c>
      <c r="J16" s="9">
        <f t="shared" si="3"/>
        <v>-898.19277108433744</v>
      </c>
      <c r="K16" s="9">
        <f t="shared" si="4"/>
        <v>18067.692979400315</v>
      </c>
      <c r="L16" s="9">
        <f t="shared" si="5"/>
        <v>62822.44117608673</v>
      </c>
      <c r="M16" s="1"/>
      <c r="N16" s="41">
        <f t="shared" si="6"/>
        <v>13960.542483574829</v>
      </c>
      <c r="O16" s="41">
        <f t="shared" si="7"/>
        <v>11039.457516425171</v>
      </c>
      <c r="P16" s="1"/>
      <c r="Q16" s="42">
        <f t="shared" si="8"/>
        <v>0.44157830065700682</v>
      </c>
      <c r="R16" s="42">
        <f t="shared" si="9"/>
        <v>0.56027163399033819</v>
      </c>
      <c r="S16" s="1"/>
      <c r="T16" s="46" t="s">
        <v>55</v>
      </c>
      <c r="U16" s="9">
        <v>72000</v>
      </c>
      <c r="V16" s="9">
        <v>25</v>
      </c>
      <c r="W16" s="9">
        <f>O63</f>
        <v>37372.224313971157</v>
      </c>
      <c r="X16" s="9">
        <f t="shared" si="10"/>
        <v>34627.775686028843</v>
      </c>
      <c r="Y16" s="9">
        <f t="shared" si="11"/>
        <v>934305.60784927895</v>
      </c>
      <c r="Z16" s="9">
        <f t="shared" si="12"/>
        <v>865694.39215072105</v>
      </c>
      <c r="AA16" s="14">
        <f t="shared" si="13"/>
        <v>0.51905867102737724</v>
      </c>
      <c r="AB16" s="47">
        <f>R63</f>
        <v>0.56027163399034174</v>
      </c>
    </row>
    <row r="17" spans="1:28" ht="14.25" customHeight="1" x14ac:dyDescent="0.25">
      <c r="A17" s="1"/>
      <c r="B17" s="41">
        <v>26000</v>
      </c>
      <c r="C17" s="1"/>
      <c r="D17" s="9">
        <f t="shared" si="0"/>
        <v>117000</v>
      </c>
      <c r="E17" s="9">
        <f t="shared" si="14"/>
        <v>97491.875677026925</v>
      </c>
      <c r="F17" s="9">
        <f t="shared" si="15"/>
        <v>19508.124322973086</v>
      </c>
      <c r="G17" s="9">
        <f t="shared" si="16"/>
        <v>13366.136155320391</v>
      </c>
      <c r="H17" s="9">
        <f t="shared" si="1"/>
        <v>97491.875677026925</v>
      </c>
      <c r="I17" s="9">
        <f t="shared" si="2"/>
        <v>18369.400216648617</v>
      </c>
      <c r="J17" s="9">
        <f t="shared" si="3"/>
        <v>-955.1204819277109</v>
      </c>
      <c r="K17" s="9">
        <f t="shared" si="4"/>
        <v>19324.520698576329</v>
      </c>
      <c r="L17" s="9">
        <f t="shared" si="5"/>
        <v>64801.218823130206</v>
      </c>
      <c r="M17" s="1"/>
      <c r="N17" s="41">
        <f t="shared" si="6"/>
        <v>14400.270849584491</v>
      </c>
      <c r="O17" s="41">
        <f t="shared" si="7"/>
        <v>11599.729150415509</v>
      </c>
      <c r="P17" s="1"/>
      <c r="Q17" s="42">
        <f t="shared" si="8"/>
        <v>0.44614342886213498</v>
      </c>
      <c r="R17" s="42">
        <f t="shared" si="9"/>
        <v>0.56027163399033997</v>
      </c>
      <c r="S17" s="1"/>
      <c r="T17" s="46" t="s">
        <v>56</v>
      </c>
      <c r="U17" s="9">
        <v>108000</v>
      </c>
      <c r="V17" s="9">
        <v>15</v>
      </c>
      <c r="W17" s="9">
        <f>O99</f>
        <v>57542.003137623404</v>
      </c>
      <c r="X17" s="9">
        <f t="shared" si="10"/>
        <v>50457.996862376596</v>
      </c>
      <c r="Y17" s="9">
        <f t="shared" si="11"/>
        <v>863130.04706435103</v>
      </c>
      <c r="Z17" s="9">
        <f t="shared" si="12"/>
        <v>756869.95293564897</v>
      </c>
      <c r="AA17" s="14">
        <f t="shared" si="13"/>
        <v>0.53279632534836485</v>
      </c>
      <c r="AB17" s="47">
        <f>R99</f>
        <v>0.56027163399033453</v>
      </c>
    </row>
    <row r="18" spans="1:28" ht="14.25" customHeight="1" x14ac:dyDescent="0.25">
      <c r="A18" s="1"/>
      <c r="B18" s="41">
        <v>27000</v>
      </c>
      <c r="C18" s="1"/>
      <c r="D18" s="9">
        <f t="shared" si="0"/>
        <v>121500</v>
      </c>
      <c r="E18" s="9">
        <f t="shared" si="14"/>
        <v>101241.56320306641</v>
      </c>
      <c r="F18" s="9">
        <f t="shared" si="15"/>
        <v>20258.436796933591</v>
      </c>
      <c r="G18" s="9">
        <f t="shared" si="16"/>
        <v>13880.218315140406</v>
      </c>
      <c r="H18" s="9">
        <f t="shared" si="1"/>
        <v>101241.56320306641</v>
      </c>
      <c r="I18" s="9">
        <f t="shared" si="2"/>
        <v>19569.300224981256</v>
      </c>
      <c r="J18" s="9">
        <f t="shared" si="3"/>
        <v>-1012.0481927710844</v>
      </c>
      <c r="K18" s="9">
        <f t="shared" si="4"/>
        <v>20581.348417752342</v>
      </c>
      <c r="L18" s="9">
        <f t="shared" si="5"/>
        <v>66779.996470173675</v>
      </c>
      <c r="M18" s="1"/>
      <c r="N18" s="41">
        <f t="shared" si="6"/>
        <v>14839.999215594151</v>
      </c>
      <c r="O18" s="41">
        <f t="shared" si="7"/>
        <v>12160.000784405849</v>
      </c>
      <c r="P18" s="1"/>
      <c r="Q18" s="42">
        <f t="shared" si="8"/>
        <v>0.45037039942243884</v>
      </c>
      <c r="R18" s="42">
        <f t="shared" si="9"/>
        <v>0.56027163399033997</v>
      </c>
      <c r="S18" s="1"/>
      <c r="T18" s="48" t="s">
        <v>57</v>
      </c>
      <c r="U18" s="49">
        <v>180000</v>
      </c>
      <c r="V18" s="49">
        <v>5</v>
      </c>
      <c r="W18" s="49">
        <f>O171</f>
        <v>97881.560784927904</v>
      </c>
      <c r="X18" s="49">
        <f t="shared" si="10"/>
        <v>82118.439215072096</v>
      </c>
      <c r="Y18" s="49">
        <f t="shared" si="11"/>
        <v>489407.80392463953</v>
      </c>
      <c r="Z18" s="49">
        <f t="shared" si="12"/>
        <v>410592.19607536047</v>
      </c>
      <c r="AA18" s="50">
        <f t="shared" si="13"/>
        <v>0.54378644880515503</v>
      </c>
      <c r="AB18" s="51">
        <f>R171</f>
        <v>0.56027163399031266</v>
      </c>
    </row>
    <row r="19" spans="1:28" ht="14.25" customHeight="1" x14ac:dyDescent="0.25">
      <c r="A19" s="1"/>
      <c r="B19" s="41">
        <v>28000</v>
      </c>
      <c r="C19" s="1"/>
      <c r="D19" s="9">
        <f t="shared" si="0"/>
        <v>126000</v>
      </c>
      <c r="E19" s="9">
        <f t="shared" si="14"/>
        <v>104991.25072910592</v>
      </c>
      <c r="F19" s="9">
        <f t="shared" si="15"/>
        <v>21008.749270894095</v>
      </c>
      <c r="G19" s="9">
        <f t="shared" si="16"/>
        <v>14394.300474960421</v>
      </c>
      <c r="H19" s="9">
        <f t="shared" si="1"/>
        <v>104991.25072910592</v>
      </c>
      <c r="I19" s="9">
        <f t="shared" si="2"/>
        <v>20769.200233313895</v>
      </c>
      <c r="J19" s="9">
        <f t="shared" si="3"/>
        <v>-1068.9759036144578</v>
      </c>
      <c r="K19" s="9">
        <f t="shared" si="4"/>
        <v>21838.176136928352</v>
      </c>
      <c r="L19" s="9">
        <f t="shared" si="5"/>
        <v>68758.774117217152</v>
      </c>
      <c r="M19" s="1"/>
      <c r="N19" s="41">
        <f t="shared" si="6"/>
        <v>15279.727581603811</v>
      </c>
      <c r="O19" s="41">
        <f t="shared" si="7"/>
        <v>12720.272418396189</v>
      </c>
      <c r="P19" s="1"/>
      <c r="Q19" s="42">
        <f t="shared" si="8"/>
        <v>0.45429544351414963</v>
      </c>
      <c r="R19" s="42">
        <f t="shared" si="9"/>
        <v>1.1420811209284547</v>
      </c>
      <c r="S19" s="1"/>
      <c r="T19" s="46" t="s">
        <v>58</v>
      </c>
      <c r="U19" s="9">
        <f>(U15*V15+U16*V16+U17*V17+U18*V18)/V19</f>
        <v>66000</v>
      </c>
      <c r="V19" s="9">
        <f>SUM(V15:V18)</f>
        <v>120</v>
      </c>
      <c r="W19" s="9">
        <f>(W15*V15+W16*V16+W17*V17+W18*V18)/V19</f>
        <v>34010.594510029114</v>
      </c>
      <c r="X19" s="9">
        <f t="shared" si="10"/>
        <v>31989.405489970886</v>
      </c>
      <c r="Y19" s="1"/>
      <c r="Z19" s="1"/>
      <c r="AA19" s="14">
        <f t="shared" si="13"/>
        <v>0.5153120380307441</v>
      </c>
      <c r="AB19" s="47">
        <f>(AB15*V15+AB16*V16+AB17*V17+AB18*V18)/V19</f>
        <v>0.56027163399033753</v>
      </c>
    </row>
    <row r="20" spans="1:28" ht="14.25" customHeight="1" x14ac:dyDescent="0.25">
      <c r="A20" s="1"/>
      <c r="B20" s="41">
        <v>29000</v>
      </c>
      <c r="C20" s="1"/>
      <c r="D20" s="59">
        <f>107035+17511</f>
        <v>124546</v>
      </c>
      <c r="E20" s="9">
        <f t="shared" si="14"/>
        <v>103779.68502624781</v>
      </c>
      <c r="F20" s="9">
        <f t="shared" si="15"/>
        <v>20766.314973752185</v>
      </c>
      <c r="G20" s="9">
        <f t="shared" si="16"/>
        <v>14228.194817098574</v>
      </c>
      <c r="H20" s="9">
        <f t="shared" si="1"/>
        <v>103779.68502624781</v>
      </c>
      <c r="I20" s="9">
        <f t="shared" si="2"/>
        <v>20381.499208399298</v>
      </c>
      <c r="J20" s="9">
        <f t="shared" si="3"/>
        <v>-1050.5819277108433</v>
      </c>
      <c r="K20" s="9">
        <f t="shared" si="4"/>
        <v>21432.081136110141</v>
      </c>
      <c r="L20" s="9">
        <f t="shared" si="5"/>
        <v>68119.409073039104</v>
      </c>
      <c r="M20" s="1"/>
      <c r="N20" s="41">
        <f t="shared" si="6"/>
        <v>15137.646460675356</v>
      </c>
      <c r="O20" s="41">
        <f t="shared" si="7"/>
        <v>13862.353539324644</v>
      </c>
      <c r="P20" s="1"/>
      <c r="Q20" s="42">
        <f t="shared" si="8"/>
        <v>0.47801219101119463</v>
      </c>
      <c r="R20" s="42">
        <f t="shared" si="9"/>
        <v>0.60726433349999021</v>
      </c>
      <c r="S20" s="1"/>
      <c r="T20" s="48" t="s">
        <v>59</v>
      </c>
      <c r="U20" s="28"/>
      <c r="V20" s="28"/>
      <c r="W20" s="28"/>
      <c r="X20" s="28"/>
      <c r="Y20" s="49">
        <f>W19*V19</f>
        <v>4081271.3412034935</v>
      </c>
      <c r="Z20" s="49">
        <f>X19*V19</f>
        <v>3838728.6587965065</v>
      </c>
      <c r="AA20" s="28"/>
      <c r="AB20" s="52"/>
    </row>
    <row r="21" spans="1:28" ht="14.25" customHeight="1" x14ac:dyDescent="0.25">
      <c r="A21" s="1"/>
      <c r="B21" s="41">
        <v>30000</v>
      </c>
      <c r="C21" s="1"/>
      <c r="D21" s="9">
        <f>D20</f>
        <v>124546</v>
      </c>
      <c r="E21" s="59">
        <v>107035</v>
      </c>
      <c r="F21" s="9">
        <f t="shared" si="15"/>
        <v>21417.7035</v>
      </c>
      <c r="G21" s="9">
        <f t="shared" si="16"/>
        <v>14674.4985</v>
      </c>
      <c r="H21" s="9">
        <f t="shared" si="1"/>
        <v>107035</v>
      </c>
      <c r="I21" s="9">
        <f t="shared" si="2"/>
        <v>21423.200000000001</v>
      </c>
      <c r="J21" s="9">
        <f t="shared" si="3"/>
        <v>-1050.5819277108433</v>
      </c>
      <c r="K21" s="9">
        <f t="shared" si="4"/>
        <v>22473.781927710843</v>
      </c>
      <c r="L21" s="9">
        <f t="shared" si="5"/>
        <v>69886.719572289148</v>
      </c>
      <c r="M21" s="1"/>
      <c r="N21" s="41">
        <f t="shared" si="6"/>
        <v>15530.382127175366</v>
      </c>
      <c r="O21" s="41">
        <f t="shared" si="7"/>
        <v>14469.617872824634</v>
      </c>
      <c r="P21" s="1"/>
      <c r="Q21" s="42">
        <f t="shared" si="8"/>
        <v>0.48232059576082115</v>
      </c>
      <c r="R21" s="42">
        <f t="shared" si="9"/>
        <v>-6.8530552457425079E-2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25">
      <c r="A22" s="1"/>
      <c r="B22" s="41">
        <v>31000</v>
      </c>
      <c r="C22" s="1"/>
      <c r="D22" s="9">
        <f t="shared" si="0"/>
        <v>139500</v>
      </c>
      <c r="E22" s="9">
        <f t="shared" si="14"/>
        <v>116240.31330722441</v>
      </c>
      <c r="F22" s="9">
        <f t="shared" si="15"/>
        <v>23259.686692775605</v>
      </c>
      <c r="G22" s="9">
        <f t="shared" si="16"/>
        <v>15936.546954420466</v>
      </c>
      <c r="H22" s="9">
        <f t="shared" si="1"/>
        <v>116240.31330722441</v>
      </c>
      <c r="I22" s="9">
        <f t="shared" si="2"/>
        <v>24368.900258311813</v>
      </c>
      <c r="J22" s="9">
        <f t="shared" si="3"/>
        <v>-1239.7590361445782</v>
      </c>
      <c r="K22" s="9">
        <f t="shared" si="4"/>
        <v>25608.659294456389</v>
      </c>
      <c r="L22" s="9">
        <f t="shared" si="5"/>
        <v>74695.107058347552</v>
      </c>
      <c r="M22" s="1"/>
      <c r="N22" s="41">
        <f t="shared" si="6"/>
        <v>16598.912679632791</v>
      </c>
      <c r="O22" s="41">
        <f t="shared" si="7"/>
        <v>14401.087320367209</v>
      </c>
      <c r="P22" s="1"/>
      <c r="Q22" s="42">
        <f t="shared" si="8"/>
        <v>0.46455120388281318</v>
      </c>
      <c r="R22" s="42">
        <f t="shared" si="9"/>
        <v>0.56027163399034174</v>
      </c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25">
      <c r="A23" s="1"/>
      <c r="B23" s="41">
        <v>32000</v>
      </c>
      <c r="C23" s="1"/>
      <c r="D23" s="9">
        <f t="shared" si="0"/>
        <v>144000</v>
      </c>
      <c r="E23" s="9">
        <f t="shared" si="14"/>
        <v>119990.0008332639</v>
      </c>
      <c r="F23" s="9">
        <f t="shared" si="15"/>
        <v>24009.999166736106</v>
      </c>
      <c r="G23" s="9">
        <f t="shared" si="16"/>
        <v>16450.629114240481</v>
      </c>
      <c r="H23" s="9">
        <f t="shared" si="1"/>
        <v>119990.0008332639</v>
      </c>
      <c r="I23" s="9">
        <f t="shared" si="2"/>
        <v>25568.800266644448</v>
      </c>
      <c r="J23" s="9">
        <f t="shared" si="3"/>
        <v>-1296.6867469879519</v>
      </c>
      <c r="K23" s="9">
        <f t="shared" si="4"/>
        <v>26865.487013632399</v>
      </c>
      <c r="L23" s="9">
        <f t="shared" si="5"/>
        <v>76673.884705391014</v>
      </c>
      <c r="M23" s="1"/>
      <c r="N23" s="41">
        <f t="shared" si="6"/>
        <v>17038.641045642449</v>
      </c>
      <c r="O23" s="41">
        <f t="shared" si="7"/>
        <v>14961.358954357551</v>
      </c>
      <c r="P23" s="1"/>
      <c r="Q23" s="42">
        <f t="shared" si="8"/>
        <v>0.46754246732367344</v>
      </c>
      <c r="R23" s="42">
        <f t="shared" si="9"/>
        <v>0.56027163399034174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25">
      <c r="A24" s="1"/>
      <c r="B24" s="41">
        <v>33000</v>
      </c>
      <c r="C24" s="1"/>
      <c r="D24" s="9">
        <f t="shared" si="0"/>
        <v>148500</v>
      </c>
      <c r="E24" s="9">
        <f t="shared" si="14"/>
        <v>123739.6883593034</v>
      </c>
      <c r="F24" s="9">
        <f t="shared" si="15"/>
        <v>24760.311640696611</v>
      </c>
      <c r="G24" s="9">
        <f t="shared" si="16"/>
        <v>16964.711274060497</v>
      </c>
      <c r="H24" s="9">
        <f t="shared" si="1"/>
        <v>123739.6883593034</v>
      </c>
      <c r="I24" s="9">
        <f t="shared" si="2"/>
        <v>26768.700274977091</v>
      </c>
      <c r="J24" s="9">
        <f t="shared" si="3"/>
        <v>-1353.6144578313254</v>
      </c>
      <c r="K24" s="9">
        <f t="shared" si="4"/>
        <v>28122.314732808416</v>
      </c>
      <c r="L24" s="9">
        <f t="shared" si="5"/>
        <v>78652.66235243449</v>
      </c>
      <c r="M24" s="1"/>
      <c r="N24" s="41">
        <f t="shared" si="6"/>
        <v>17478.369411652107</v>
      </c>
      <c r="O24" s="41">
        <f t="shared" si="7"/>
        <v>15521.630588347893</v>
      </c>
      <c r="P24" s="1"/>
      <c r="Q24" s="42">
        <f t="shared" si="8"/>
        <v>0.47035244207114824</v>
      </c>
      <c r="R24" s="42">
        <f t="shared" si="9"/>
        <v>0.56027163399034174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25">
      <c r="A25" s="1"/>
      <c r="B25" s="41">
        <v>34000</v>
      </c>
      <c r="C25" s="1"/>
      <c r="D25" s="9">
        <f t="shared" si="0"/>
        <v>153000</v>
      </c>
      <c r="E25" s="9">
        <f t="shared" si="14"/>
        <v>127489.37588534289</v>
      </c>
      <c r="F25" s="9">
        <f t="shared" si="15"/>
        <v>25510.624114657112</v>
      </c>
      <c r="G25" s="9">
        <f t="shared" si="16"/>
        <v>17478.79343388051</v>
      </c>
      <c r="H25" s="9">
        <f t="shared" si="1"/>
        <v>127489.37588534289</v>
      </c>
      <c r="I25" s="9">
        <f t="shared" si="2"/>
        <v>27968.600283309726</v>
      </c>
      <c r="J25" s="9">
        <f t="shared" si="3"/>
        <v>-1410.5421686746988</v>
      </c>
      <c r="K25" s="9">
        <f t="shared" si="4"/>
        <v>29379.142451984426</v>
      </c>
      <c r="L25" s="9">
        <f t="shared" si="5"/>
        <v>80631.439999477952</v>
      </c>
      <c r="M25" s="1"/>
      <c r="N25" s="41">
        <f t="shared" si="6"/>
        <v>17918.097777661766</v>
      </c>
      <c r="O25" s="41">
        <f t="shared" si="7"/>
        <v>16081.902222338234</v>
      </c>
      <c r="P25" s="1"/>
      <c r="Q25" s="42">
        <f t="shared" si="8"/>
        <v>0.47299712418641865</v>
      </c>
      <c r="R25" s="42">
        <f t="shared" si="9"/>
        <v>0.56027163399033819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5">
      <c r="A26" s="1"/>
      <c r="B26" s="41">
        <v>35000</v>
      </c>
      <c r="C26" s="1"/>
      <c r="D26" s="9">
        <f t="shared" si="0"/>
        <v>157500</v>
      </c>
      <c r="E26" s="9">
        <f t="shared" si="14"/>
        <v>131239.06341138241</v>
      </c>
      <c r="F26" s="9">
        <f t="shared" si="15"/>
        <v>26260.93658861762</v>
      </c>
      <c r="G26" s="9">
        <f t="shared" si="16"/>
        <v>17992.875593700526</v>
      </c>
      <c r="H26" s="9">
        <f t="shared" si="1"/>
        <v>131239.06341138241</v>
      </c>
      <c r="I26" s="9">
        <f t="shared" si="2"/>
        <v>29168.500291642369</v>
      </c>
      <c r="J26" s="9">
        <f t="shared" si="3"/>
        <v>-1467.4698795180723</v>
      </c>
      <c r="K26" s="9">
        <f t="shared" si="4"/>
        <v>30635.970171160443</v>
      </c>
      <c r="L26" s="9">
        <f t="shared" si="5"/>
        <v>82610.217646521429</v>
      </c>
      <c r="M26" s="1"/>
      <c r="N26" s="41">
        <f t="shared" si="6"/>
        <v>18357.826143671427</v>
      </c>
      <c r="O26" s="41">
        <f t="shared" si="7"/>
        <v>16642.173856328573</v>
      </c>
      <c r="P26" s="1"/>
      <c r="Q26" s="42">
        <f t="shared" si="8"/>
        <v>0.47549068160938779</v>
      </c>
      <c r="R26" s="42">
        <f t="shared" si="9"/>
        <v>0.56027163399034174</v>
      </c>
      <c r="S26" s="1"/>
      <c r="T26" s="60">
        <f>(17702/128186)</f>
        <v>0.13809620395362987</v>
      </c>
      <c r="U26" s="1">
        <f>9.76-3.65+6.5+1.2</f>
        <v>13.809999999999999</v>
      </c>
      <c r="V26" s="1"/>
      <c r="W26" s="1"/>
      <c r="X26" s="1"/>
      <c r="Y26" s="1"/>
      <c r="Z26" s="1"/>
      <c r="AA26" s="1"/>
      <c r="AB26" s="1"/>
    </row>
    <row r="27" spans="1:28" ht="14.25" customHeight="1" x14ac:dyDescent="0.25">
      <c r="A27" s="1"/>
      <c r="B27" s="41">
        <v>36000</v>
      </c>
      <c r="C27" s="1"/>
      <c r="D27" s="9">
        <f t="shared" si="0"/>
        <v>162000</v>
      </c>
      <c r="E27" s="9">
        <f t="shared" si="14"/>
        <v>134988.75093742189</v>
      </c>
      <c r="F27" s="9">
        <f t="shared" si="15"/>
        <v>27011.249062578121</v>
      </c>
      <c r="G27" s="9">
        <f t="shared" si="16"/>
        <v>18506.957753520543</v>
      </c>
      <c r="H27" s="9">
        <f t="shared" si="1"/>
        <v>134988.75093742189</v>
      </c>
      <c r="I27" s="9">
        <f t="shared" si="2"/>
        <v>30368.400299975008</v>
      </c>
      <c r="J27" s="9">
        <f t="shared" si="3"/>
        <v>-1524.397590361446</v>
      </c>
      <c r="K27" s="9">
        <f t="shared" si="4"/>
        <v>31892.797890336453</v>
      </c>
      <c r="L27" s="9">
        <f t="shared" si="5"/>
        <v>84588.995293564891</v>
      </c>
      <c r="M27" s="1"/>
      <c r="N27" s="41">
        <f t="shared" si="6"/>
        <v>18797.554509681086</v>
      </c>
      <c r="O27" s="41">
        <f t="shared" si="7"/>
        <v>17202.445490318914</v>
      </c>
      <c r="P27" s="1"/>
      <c r="Q27" s="42">
        <f t="shared" si="8"/>
        <v>0.47784570806441429</v>
      </c>
      <c r="R27" s="42">
        <f t="shared" si="9"/>
        <v>0.56027163399034174</v>
      </c>
      <c r="S27" s="1"/>
      <c r="T27" s="60">
        <f>(3269/128186)</f>
        <v>2.5502004899130952E-2</v>
      </c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5">
      <c r="A28" s="1"/>
      <c r="B28" s="41">
        <v>37000</v>
      </c>
      <c r="C28" s="1"/>
      <c r="D28" s="9">
        <f t="shared" si="0"/>
        <v>166500</v>
      </c>
      <c r="E28" s="9">
        <f t="shared" si="14"/>
        <v>138738.43846346138</v>
      </c>
      <c r="F28" s="9">
        <f t="shared" si="15"/>
        <v>27761.561536538622</v>
      </c>
      <c r="G28" s="9">
        <f t="shared" si="16"/>
        <v>19021.039913340555</v>
      </c>
      <c r="H28" s="9">
        <f t="shared" si="1"/>
        <v>138738.43846346138</v>
      </c>
      <c r="I28" s="9">
        <f t="shared" si="2"/>
        <v>31568.300308307644</v>
      </c>
      <c r="J28" s="9">
        <f t="shared" si="3"/>
        <v>-1581.3253012048194</v>
      </c>
      <c r="K28" s="9">
        <f t="shared" si="4"/>
        <v>33149.625609512463</v>
      </c>
      <c r="L28" s="9">
        <f t="shared" si="5"/>
        <v>86567.772940608353</v>
      </c>
      <c r="M28" s="1"/>
      <c r="N28" s="41">
        <f t="shared" si="6"/>
        <v>19237.282875690744</v>
      </c>
      <c r="O28" s="41">
        <f t="shared" si="7"/>
        <v>17762.717124309256</v>
      </c>
      <c r="P28" s="1"/>
      <c r="Q28" s="42">
        <f t="shared" si="8"/>
        <v>0.48007343579214207</v>
      </c>
      <c r="R28" s="42">
        <f t="shared" si="9"/>
        <v>0.56027163399033819</v>
      </c>
      <c r="S28" s="1"/>
      <c r="T28" s="61">
        <f>SUM(T26:T27)</f>
        <v>0.16359820885276083</v>
      </c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5">
      <c r="A29" s="1"/>
      <c r="B29" s="41">
        <v>38000</v>
      </c>
      <c r="C29" s="1"/>
      <c r="D29" s="9">
        <f t="shared" si="0"/>
        <v>171000</v>
      </c>
      <c r="E29" s="9">
        <f t="shared" si="14"/>
        <v>142488.12598950087</v>
      </c>
      <c r="F29" s="9">
        <f t="shared" si="15"/>
        <v>28511.874010499123</v>
      </c>
      <c r="G29" s="9">
        <f t="shared" si="16"/>
        <v>19535.122073160568</v>
      </c>
      <c r="H29" s="9">
        <f t="shared" si="1"/>
        <v>142488.12598950087</v>
      </c>
      <c r="I29" s="9">
        <f t="shared" si="2"/>
        <v>32768.200316640279</v>
      </c>
      <c r="J29" s="9">
        <f t="shared" si="3"/>
        <v>-1638.2530120481929</v>
      </c>
      <c r="K29" s="9">
        <f t="shared" si="4"/>
        <v>34406.453328688469</v>
      </c>
      <c r="L29" s="9">
        <f t="shared" si="5"/>
        <v>88546.550587651829</v>
      </c>
      <c r="M29" s="1"/>
      <c r="N29" s="41">
        <f t="shared" si="6"/>
        <v>19677.011241700406</v>
      </c>
      <c r="O29" s="41">
        <f t="shared" si="7"/>
        <v>18322.988758299594</v>
      </c>
      <c r="P29" s="1"/>
      <c r="Q29" s="42">
        <f t="shared" si="8"/>
        <v>0.4821839146920946</v>
      </c>
      <c r="R29" s="42">
        <f t="shared" si="9"/>
        <v>0.56027163399033819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5">
      <c r="A30" s="1"/>
      <c r="B30" s="41">
        <v>39000</v>
      </c>
      <c r="C30" s="1"/>
      <c r="D30" s="9">
        <f t="shared" si="0"/>
        <v>175500</v>
      </c>
      <c r="E30" s="9">
        <f t="shared" si="14"/>
        <v>146237.81351554039</v>
      </c>
      <c r="F30" s="9">
        <f t="shared" si="15"/>
        <v>29262.186484459631</v>
      </c>
      <c r="G30" s="9">
        <f t="shared" si="16"/>
        <v>20049.204232980588</v>
      </c>
      <c r="H30" s="9">
        <f t="shared" si="1"/>
        <v>146237.81351554039</v>
      </c>
      <c r="I30" s="9">
        <f t="shared" si="2"/>
        <v>33968.100324972926</v>
      </c>
      <c r="J30" s="9">
        <f t="shared" si="3"/>
        <v>-1695.1807228915663</v>
      </c>
      <c r="K30" s="9">
        <f t="shared" si="4"/>
        <v>35663.28104786449</v>
      </c>
      <c r="L30" s="9">
        <f t="shared" si="5"/>
        <v>90525.328234695306</v>
      </c>
      <c r="M30" s="1"/>
      <c r="N30" s="41">
        <f t="shared" si="6"/>
        <v>20116.739607710068</v>
      </c>
      <c r="O30" s="41">
        <f t="shared" si="7"/>
        <v>18883.260392289932</v>
      </c>
      <c r="P30" s="1"/>
      <c r="Q30" s="42">
        <f t="shared" si="8"/>
        <v>0.48418616390487007</v>
      </c>
      <c r="R30" s="42">
        <f t="shared" si="9"/>
        <v>0.56027163399034174</v>
      </c>
      <c r="S30" s="1"/>
      <c r="T30" s="60">
        <f>17511/107035</f>
        <v>0.16360069136263838</v>
      </c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5">
      <c r="A31" s="1"/>
      <c r="B31" s="41">
        <v>40000</v>
      </c>
      <c r="C31" s="1"/>
      <c r="D31" s="9">
        <f t="shared" si="0"/>
        <v>180000</v>
      </c>
      <c r="E31" s="9">
        <f t="shared" si="14"/>
        <v>149987.50104157988</v>
      </c>
      <c r="F31" s="9">
        <f t="shared" si="15"/>
        <v>30012.498958420132</v>
      </c>
      <c r="G31" s="9">
        <f t="shared" si="16"/>
        <v>20563.286392800601</v>
      </c>
      <c r="H31" s="9">
        <f t="shared" si="1"/>
        <v>149987.50104157988</v>
      </c>
      <c r="I31" s="9">
        <f t="shared" si="2"/>
        <v>35168.000333305565</v>
      </c>
      <c r="J31" s="9">
        <f t="shared" si="3"/>
        <v>-1752.1084337349398</v>
      </c>
      <c r="K31" s="9">
        <f t="shared" si="4"/>
        <v>36920.108767040503</v>
      </c>
      <c r="L31" s="9">
        <f t="shared" si="5"/>
        <v>92504.105881738767</v>
      </c>
      <c r="M31" s="1"/>
      <c r="N31" s="41">
        <f t="shared" si="6"/>
        <v>20556.467973719726</v>
      </c>
      <c r="O31" s="41">
        <f t="shared" si="7"/>
        <v>19443.532026280274</v>
      </c>
      <c r="P31" s="1"/>
      <c r="Q31" s="42">
        <f t="shared" si="8"/>
        <v>0.48608830065700687</v>
      </c>
      <c r="R31" s="42">
        <f t="shared" si="9"/>
        <v>0.56027163399033819</v>
      </c>
      <c r="S31" s="1"/>
      <c r="T31" s="60">
        <f>2729/107035</f>
        <v>2.5496332975195029E-2</v>
      </c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5">
      <c r="A32" s="1"/>
      <c r="B32" s="41">
        <v>41000</v>
      </c>
      <c r="C32" s="1"/>
      <c r="D32" s="9">
        <f t="shared" si="0"/>
        <v>184500</v>
      </c>
      <c r="E32" s="9">
        <f t="shared" si="14"/>
        <v>153737.18856761936</v>
      </c>
      <c r="F32" s="9">
        <f t="shared" si="15"/>
        <v>30762.811432380633</v>
      </c>
      <c r="G32" s="9">
        <f t="shared" si="16"/>
        <v>21077.368552620614</v>
      </c>
      <c r="H32" s="9">
        <f t="shared" si="1"/>
        <v>153737.18856761936</v>
      </c>
      <c r="I32" s="9">
        <f t="shared" si="2"/>
        <v>36367.900341638197</v>
      </c>
      <c r="J32" s="9">
        <f t="shared" si="3"/>
        <v>-1809.0361445783133</v>
      </c>
      <c r="K32" s="9">
        <f t="shared" si="4"/>
        <v>38176.936486216509</v>
      </c>
      <c r="L32" s="9">
        <f t="shared" si="5"/>
        <v>94482.883528782244</v>
      </c>
      <c r="M32" s="1"/>
      <c r="N32" s="41">
        <f t="shared" si="6"/>
        <v>20996.196339729388</v>
      </c>
      <c r="O32" s="41">
        <f t="shared" si="7"/>
        <v>20003.803660270612</v>
      </c>
      <c r="P32" s="1"/>
      <c r="Q32" s="42">
        <f t="shared" si="8"/>
        <v>0.48789765025050275</v>
      </c>
      <c r="R32" s="42">
        <f t="shared" si="9"/>
        <v>0.56027163399033819</v>
      </c>
      <c r="S32" s="1"/>
      <c r="T32" s="61">
        <f>T30-T31</f>
        <v>0.13810435838744337</v>
      </c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5">
      <c r="A33" s="1"/>
      <c r="B33" s="41">
        <v>42000</v>
      </c>
      <c r="C33" s="1"/>
      <c r="D33" s="9">
        <f t="shared" si="0"/>
        <v>189000</v>
      </c>
      <c r="E33" s="9">
        <f t="shared" si="14"/>
        <v>157486.87609365888</v>
      </c>
      <c r="F33" s="9">
        <f t="shared" si="15"/>
        <v>31513.123906341141</v>
      </c>
      <c r="G33" s="9">
        <f t="shared" si="16"/>
        <v>21591.450712440634</v>
      </c>
      <c r="H33" s="9">
        <f t="shared" si="1"/>
        <v>157486.87609365888</v>
      </c>
      <c r="I33" s="9">
        <f t="shared" si="2"/>
        <v>37567.800349970843</v>
      </c>
      <c r="J33" s="9">
        <f t="shared" si="3"/>
        <v>-1865.9638554216867</v>
      </c>
      <c r="K33" s="9">
        <f t="shared" si="4"/>
        <v>39433.76420539253</v>
      </c>
      <c r="L33" s="9">
        <f t="shared" si="5"/>
        <v>96461.66117582572</v>
      </c>
      <c r="M33" s="1"/>
      <c r="N33" s="41">
        <f t="shared" si="6"/>
        <v>21435.924705739049</v>
      </c>
      <c r="O33" s="41">
        <f t="shared" si="7"/>
        <v>20564.075294260951</v>
      </c>
      <c r="P33" s="1"/>
      <c r="Q33" s="42">
        <f t="shared" si="8"/>
        <v>0.48962084033954645</v>
      </c>
      <c r="R33" s="42">
        <f t="shared" si="9"/>
        <v>0.56027163399034174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5">
      <c r="A34" s="1"/>
      <c r="B34" s="41">
        <v>43000</v>
      </c>
      <c r="C34" s="1"/>
      <c r="D34" s="9">
        <f t="shared" si="0"/>
        <v>193500</v>
      </c>
      <c r="E34" s="9">
        <f t="shared" si="14"/>
        <v>161236.56361969837</v>
      </c>
      <c r="F34" s="9">
        <f t="shared" si="15"/>
        <v>32263.436380301642</v>
      </c>
      <c r="G34" s="9">
        <f t="shared" si="16"/>
        <v>22105.532872260646</v>
      </c>
      <c r="H34" s="9">
        <f t="shared" si="1"/>
        <v>161236.56361969837</v>
      </c>
      <c r="I34" s="9">
        <f t="shared" si="2"/>
        <v>38767.700358303482</v>
      </c>
      <c r="J34" s="9">
        <f t="shared" si="3"/>
        <v>-1922.8915662650602</v>
      </c>
      <c r="K34" s="9">
        <f t="shared" si="4"/>
        <v>40690.591924568544</v>
      </c>
      <c r="L34" s="9">
        <f t="shared" si="5"/>
        <v>98440.438822869182</v>
      </c>
      <c r="M34" s="1"/>
      <c r="N34" s="41">
        <f t="shared" si="6"/>
        <v>21875.653071748708</v>
      </c>
      <c r="O34" s="41">
        <f t="shared" si="7"/>
        <v>21124.346928251292</v>
      </c>
      <c r="P34" s="1"/>
      <c r="Q34" s="42">
        <f t="shared" si="8"/>
        <v>0.49126388205235566</v>
      </c>
      <c r="R34" s="42">
        <f t="shared" si="9"/>
        <v>0.56027163399033819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5">
      <c r="A35" s="1"/>
      <c r="B35" s="41">
        <v>44000</v>
      </c>
      <c r="C35" s="1"/>
      <c r="D35" s="9">
        <f t="shared" si="0"/>
        <v>198000</v>
      </c>
      <c r="E35" s="9">
        <f t="shared" si="14"/>
        <v>164986.25114573786</v>
      </c>
      <c r="F35" s="9">
        <f t="shared" si="15"/>
        <v>33013.748854262143</v>
      </c>
      <c r="G35" s="9">
        <f t="shared" si="16"/>
        <v>22619.615032080659</v>
      </c>
      <c r="H35" s="9">
        <f t="shared" si="1"/>
        <v>164986.25114573786</v>
      </c>
      <c r="I35" s="9">
        <f t="shared" si="2"/>
        <v>39967.600366636114</v>
      </c>
      <c r="J35" s="9">
        <f t="shared" si="3"/>
        <v>-1979.8192771084337</v>
      </c>
      <c r="K35" s="9">
        <f t="shared" si="4"/>
        <v>41947.41964374455</v>
      </c>
      <c r="L35" s="9">
        <f t="shared" si="5"/>
        <v>100419.21646991266</v>
      </c>
      <c r="M35" s="1"/>
      <c r="N35" s="41">
        <f t="shared" si="6"/>
        <v>22315.381437758369</v>
      </c>
      <c r="O35" s="41">
        <f t="shared" si="7"/>
        <v>21684.618562241631</v>
      </c>
      <c r="P35" s="1"/>
      <c r="Q35" s="42">
        <f t="shared" si="8"/>
        <v>0.49283224005094617</v>
      </c>
      <c r="R35" s="42">
        <f t="shared" si="9"/>
        <v>0.56027163399034541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5">
      <c r="A36" s="1"/>
      <c r="B36" s="41">
        <v>45000</v>
      </c>
      <c r="C36" s="1"/>
      <c r="D36" s="9">
        <f t="shared" si="0"/>
        <v>202500</v>
      </c>
      <c r="E36" s="9">
        <f t="shared" si="14"/>
        <v>168735.93867177737</v>
      </c>
      <c r="F36" s="9">
        <f t="shared" si="15"/>
        <v>33764.061328222655</v>
      </c>
      <c r="G36" s="9">
        <f t="shared" si="16"/>
        <v>23133.697191900679</v>
      </c>
      <c r="H36" s="9">
        <f t="shared" si="1"/>
        <v>168735.93867177737</v>
      </c>
      <c r="I36" s="9">
        <f t="shared" si="2"/>
        <v>41167.50037496876</v>
      </c>
      <c r="J36" s="9">
        <f t="shared" si="3"/>
        <v>-2036.7469879518071</v>
      </c>
      <c r="K36" s="9">
        <f t="shared" si="4"/>
        <v>43204.247362920571</v>
      </c>
      <c r="L36" s="9">
        <f t="shared" si="5"/>
        <v>102397.99411695611</v>
      </c>
      <c r="M36" s="1"/>
      <c r="N36" s="41">
        <f t="shared" si="6"/>
        <v>22755.109803768024</v>
      </c>
      <c r="O36" s="41">
        <f t="shared" si="7"/>
        <v>22244.890196231976</v>
      </c>
      <c r="P36" s="1"/>
      <c r="Q36" s="42">
        <f t="shared" si="8"/>
        <v>0.49433089324959945</v>
      </c>
      <c r="R36" s="42">
        <f t="shared" si="9"/>
        <v>0.56027163399033819</v>
      </c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5">
      <c r="A37" s="1"/>
      <c r="B37" s="41">
        <v>46000</v>
      </c>
      <c r="C37" s="1"/>
      <c r="D37" s="9">
        <f t="shared" si="0"/>
        <v>207000</v>
      </c>
      <c r="E37" s="9">
        <f t="shared" si="14"/>
        <v>172485.62619781686</v>
      </c>
      <c r="F37" s="9">
        <f t="shared" si="15"/>
        <v>34514.373802183152</v>
      </c>
      <c r="G37" s="9">
        <f t="shared" si="16"/>
        <v>23647.779351720692</v>
      </c>
      <c r="H37" s="9">
        <f t="shared" si="1"/>
        <v>172485.62619781686</v>
      </c>
      <c r="I37" s="9">
        <f t="shared" si="2"/>
        <v>42367.400383301399</v>
      </c>
      <c r="J37" s="9">
        <f t="shared" si="3"/>
        <v>-2093.6746987951806</v>
      </c>
      <c r="K37" s="9">
        <f t="shared" si="4"/>
        <v>44461.075082096577</v>
      </c>
      <c r="L37" s="9">
        <f t="shared" si="5"/>
        <v>104376.77176399958</v>
      </c>
      <c r="M37" s="1"/>
      <c r="N37" s="41">
        <f t="shared" si="6"/>
        <v>23194.838169777686</v>
      </c>
      <c r="O37" s="41">
        <f t="shared" si="7"/>
        <v>22805.161830222314</v>
      </c>
      <c r="P37" s="1"/>
      <c r="Q37" s="42">
        <f t="shared" si="8"/>
        <v>0.49576438761352859</v>
      </c>
      <c r="R37" s="42">
        <f t="shared" si="9"/>
        <v>0.56027163399033819</v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5">
      <c r="A38" s="1"/>
      <c r="B38" s="41">
        <v>47000</v>
      </c>
      <c r="C38" s="1"/>
      <c r="D38" s="9">
        <f t="shared" si="0"/>
        <v>211500</v>
      </c>
      <c r="E38" s="9">
        <f t="shared" si="14"/>
        <v>176235.31372385635</v>
      </c>
      <c r="F38" s="9">
        <f t="shared" si="15"/>
        <v>35264.686276143657</v>
      </c>
      <c r="G38" s="9">
        <f t="shared" si="16"/>
        <v>24161.861511540705</v>
      </c>
      <c r="H38" s="9">
        <f t="shared" si="1"/>
        <v>176235.31372385635</v>
      </c>
      <c r="I38" s="9">
        <f t="shared" si="2"/>
        <v>43567.300391634031</v>
      </c>
      <c r="J38" s="9">
        <f t="shared" si="3"/>
        <v>-2150.602409638554</v>
      </c>
      <c r="K38" s="9">
        <f t="shared" si="4"/>
        <v>45717.902801272583</v>
      </c>
      <c r="L38" s="9">
        <f t="shared" si="5"/>
        <v>106355.54941104306</v>
      </c>
      <c r="M38" s="1"/>
      <c r="N38" s="41">
        <f t="shared" si="6"/>
        <v>23634.566535787348</v>
      </c>
      <c r="O38" s="41">
        <f t="shared" si="7"/>
        <v>23365.433464212652</v>
      </c>
      <c r="P38" s="1"/>
      <c r="Q38" s="42">
        <f t="shared" si="8"/>
        <v>0.49713688221729047</v>
      </c>
      <c r="R38" s="42">
        <f t="shared" si="9"/>
        <v>0.56027163399034174</v>
      </c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5">
      <c r="A39" s="1"/>
      <c r="B39" s="53">
        <v>48000</v>
      </c>
      <c r="C39" s="54"/>
      <c r="D39" s="55">
        <f t="shared" si="0"/>
        <v>216000</v>
      </c>
      <c r="E39" s="55">
        <f t="shared" si="14"/>
        <v>179985.00124989584</v>
      </c>
      <c r="F39" s="55">
        <f t="shared" si="15"/>
        <v>36014.998750104154</v>
      </c>
      <c r="G39" s="55">
        <f t="shared" si="16"/>
        <v>24675.943671360721</v>
      </c>
      <c r="H39" s="55">
        <f t="shared" si="1"/>
        <v>179985.00124989584</v>
      </c>
      <c r="I39" s="55">
        <f t="shared" si="2"/>
        <v>44767.20039996667</v>
      </c>
      <c r="J39" s="9">
        <f t="shared" si="3"/>
        <v>-2207.5301204819275</v>
      </c>
      <c r="K39" s="55">
        <f t="shared" si="4"/>
        <v>46974.730520448597</v>
      </c>
      <c r="L39" s="55">
        <f t="shared" si="5"/>
        <v>108334.32705808652</v>
      </c>
      <c r="M39" s="54"/>
      <c r="N39" s="56">
        <f t="shared" si="6"/>
        <v>24074.294901797006</v>
      </c>
      <c r="O39" s="56">
        <f t="shared" si="7"/>
        <v>23925.705098202994</v>
      </c>
      <c r="P39" s="54"/>
      <c r="Q39" s="57">
        <f t="shared" si="8"/>
        <v>0.49845218954589571</v>
      </c>
      <c r="R39" s="58">
        <f t="shared" si="9"/>
        <v>0.56027163399033819</v>
      </c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5">
      <c r="A40" s="1"/>
      <c r="B40" s="41">
        <v>49000</v>
      </c>
      <c r="C40" s="1"/>
      <c r="D40" s="9">
        <f t="shared" si="0"/>
        <v>220500</v>
      </c>
      <c r="E40" s="9">
        <f t="shared" si="14"/>
        <v>183734.68877593536</v>
      </c>
      <c r="F40" s="9">
        <f t="shared" si="15"/>
        <v>36765.311224064666</v>
      </c>
      <c r="G40" s="9">
        <f t="shared" si="16"/>
        <v>25190.025831180737</v>
      </c>
      <c r="H40" s="9">
        <f t="shared" si="1"/>
        <v>183734.68877593536</v>
      </c>
      <c r="I40" s="9">
        <f t="shared" si="2"/>
        <v>45967.100408299317</v>
      </c>
      <c r="J40" s="9">
        <f t="shared" si="3"/>
        <v>-2264.4578313253014</v>
      </c>
      <c r="K40" s="9">
        <f t="shared" si="4"/>
        <v>48231.558239624617</v>
      </c>
      <c r="L40" s="9">
        <f t="shared" si="5"/>
        <v>110313.10470513</v>
      </c>
      <c r="M40" s="1"/>
      <c r="N40" s="41">
        <f t="shared" si="6"/>
        <v>24514.023267806668</v>
      </c>
      <c r="O40" s="41">
        <f t="shared" si="7"/>
        <v>24485.976732193332</v>
      </c>
      <c r="P40" s="1"/>
      <c r="Q40" s="42">
        <f t="shared" si="8"/>
        <v>0.4997138108610884</v>
      </c>
      <c r="R40" s="42">
        <f t="shared" si="9"/>
        <v>0.56027163399034174</v>
      </c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25">
      <c r="A41" s="1"/>
      <c r="B41" s="41">
        <v>50000</v>
      </c>
      <c r="C41" s="1"/>
      <c r="D41" s="9">
        <f t="shared" si="0"/>
        <v>225000</v>
      </c>
      <c r="E41" s="9">
        <f t="shared" si="14"/>
        <v>187484.37630197484</v>
      </c>
      <c r="F41" s="9">
        <f t="shared" si="15"/>
        <v>37515.623698025163</v>
      </c>
      <c r="G41" s="9">
        <f t="shared" si="16"/>
        <v>25704.10799100075</v>
      </c>
      <c r="H41" s="9">
        <f t="shared" si="1"/>
        <v>187484.37630197484</v>
      </c>
      <c r="I41" s="9">
        <f t="shared" si="2"/>
        <v>47167.000416631956</v>
      </c>
      <c r="J41" s="9">
        <f t="shared" si="3"/>
        <v>-2321.3855421686749</v>
      </c>
      <c r="K41" s="9">
        <f t="shared" si="4"/>
        <v>49488.385958800631</v>
      </c>
      <c r="L41" s="9">
        <f t="shared" si="5"/>
        <v>112291.88235217346</v>
      </c>
      <c r="M41" s="1"/>
      <c r="N41" s="41">
        <f t="shared" si="6"/>
        <v>24953.751633816326</v>
      </c>
      <c r="O41" s="41">
        <f t="shared" si="7"/>
        <v>25046.248366183674</v>
      </c>
      <c r="P41" s="1"/>
      <c r="Q41" s="42">
        <f t="shared" si="8"/>
        <v>0.50092496732367353</v>
      </c>
      <c r="R41" s="42">
        <f t="shared" si="9"/>
        <v>0.56027163399034174</v>
      </c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25">
      <c r="A42" s="1"/>
      <c r="B42" s="41">
        <v>51000</v>
      </c>
      <c r="C42" s="1"/>
      <c r="D42" s="9">
        <f t="shared" si="0"/>
        <v>229500</v>
      </c>
      <c r="E42" s="9">
        <f t="shared" si="14"/>
        <v>191234.06382801433</v>
      </c>
      <c r="F42" s="9">
        <f t="shared" si="15"/>
        <v>38265.936171985668</v>
      </c>
      <c r="G42" s="9">
        <f t="shared" si="16"/>
        <v>26218.190150820767</v>
      </c>
      <c r="H42" s="9">
        <f t="shared" si="1"/>
        <v>191234.06382801433</v>
      </c>
      <c r="I42" s="9">
        <f t="shared" si="2"/>
        <v>48366.900424964588</v>
      </c>
      <c r="J42" s="9">
        <f t="shared" si="3"/>
        <v>-2378.3132530120483</v>
      </c>
      <c r="K42" s="9">
        <f t="shared" si="4"/>
        <v>50745.213677976637</v>
      </c>
      <c r="L42" s="9">
        <f t="shared" si="5"/>
        <v>114270.65999921694</v>
      </c>
      <c r="M42" s="1"/>
      <c r="N42" s="41">
        <f t="shared" si="6"/>
        <v>25393.479999825984</v>
      </c>
      <c r="O42" s="41">
        <f t="shared" si="7"/>
        <v>25606.520000174016</v>
      </c>
      <c r="P42" s="1"/>
      <c r="Q42" s="42">
        <f t="shared" si="8"/>
        <v>0.50208862745439242</v>
      </c>
      <c r="R42" s="42">
        <f t="shared" si="9"/>
        <v>0.56027163399033819</v>
      </c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5">
      <c r="A43" s="1"/>
      <c r="B43" s="41">
        <v>52000</v>
      </c>
      <c r="C43" s="1"/>
      <c r="D43" s="9">
        <f t="shared" si="0"/>
        <v>234000</v>
      </c>
      <c r="E43" s="9">
        <f t="shared" si="14"/>
        <v>194983.75135405385</v>
      </c>
      <c r="F43" s="9">
        <f t="shared" si="15"/>
        <v>39016.248645946172</v>
      </c>
      <c r="G43" s="9">
        <f t="shared" si="16"/>
        <v>26732.272310640783</v>
      </c>
      <c r="H43" s="9">
        <f t="shared" si="1"/>
        <v>194983.75135405385</v>
      </c>
      <c r="I43" s="9">
        <f t="shared" si="2"/>
        <v>49566.800433297234</v>
      </c>
      <c r="J43" s="9">
        <f t="shared" si="3"/>
        <v>-2435.2409638554218</v>
      </c>
      <c r="K43" s="9">
        <f t="shared" si="4"/>
        <v>52002.041397152658</v>
      </c>
      <c r="L43" s="9">
        <f t="shared" si="5"/>
        <v>116249.43764626041</v>
      </c>
      <c r="M43" s="1"/>
      <c r="N43" s="41">
        <f t="shared" si="6"/>
        <v>25833.208365835646</v>
      </c>
      <c r="O43" s="41">
        <f t="shared" si="7"/>
        <v>26166.791634164354</v>
      </c>
      <c r="P43" s="1"/>
      <c r="Q43" s="42">
        <f t="shared" si="8"/>
        <v>0.50320753142623753</v>
      </c>
      <c r="R43" s="42">
        <f t="shared" si="9"/>
        <v>0.56027163399034174</v>
      </c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5">
      <c r="A44" s="1"/>
      <c r="B44" s="41">
        <v>53000</v>
      </c>
      <c r="C44" s="1"/>
      <c r="D44" s="9">
        <f t="shared" si="0"/>
        <v>238500</v>
      </c>
      <c r="E44" s="9">
        <f t="shared" si="14"/>
        <v>198733.43888009334</v>
      </c>
      <c r="F44" s="9">
        <f t="shared" si="15"/>
        <v>39766.561119906677</v>
      </c>
      <c r="G44" s="9">
        <f t="shared" si="16"/>
        <v>27246.354470460796</v>
      </c>
      <c r="H44" s="9">
        <f t="shared" si="1"/>
        <v>198733.43888009334</v>
      </c>
      <c r="I44" s="9">
        <f t="shared" si="2"/>
        <v>50766.700441629873</v>
      </c>
      <c r="J44" s="9">
        <f t="shared" si="3"/>
        <v>-2492.1686746987953</v>
      </c>
      <c r="K44" s="9">
        <f t="shared" si="4"/>
        <v>53258.869116328671</v>
      </c>
      <c r="L44" s="9">
        <f t="shared" si="5"/>
        <v>118228.21529330387</v>
      </c>
      <c r="M44" s="1"/>
      <c r="N44" s="41">
        <f t="shared" si="6"/>
        <v>26272.936731845304</v>
      </c>
      <c r="O44" s="41">
        <f t="shared" si="7"/>
        <v>26727.063268154696</v>
      </c>
      <c r="P44" s="1"/>
      <c r="Q44" s="42">
        <f t="shared" si="8"/>
        <v>0.50428421260669243</v>
      </c>
      <c r="R44" s="42">
        <f t="shared" si="9"/>
        <v>0.56027163399034174</v>
      </c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5">
      <c r="A45" s="1"/>
      <c r="B45" s="41">
        <v>54000</v>
      </c>
      <c r="C45" s="1"/>
      <c r="D45" s="9">
        <f t="shared" si="0"/>
        <v>243000</v>
      </c>
      <c r="E45" s="9">
        <f t="shared" si="14"/>
        <v>202483.12640613283</v>
      </c>
      <c r="F45" s="9">
        <f t="shared" si="15"/>
        <v>40516.873593867182</v>
      </c>
      <c r="G45" s="9">
        <f t="shared" si="16"/>
        <v>27760.436630280812</v>
      </c>
      <c r="H45" s="9">
        <f t="shared" si="1"/>
        <v>202483.12640613283</v>
      </c>
      <c r="I45" s="9">
        <f t="shared" si="2"/>
        <v>51966.600449962512</v>
      </c>
      <c r="J45" s="9">
        <f t="shared" si="3"/>
        <v>-2549.0963855421687</v>
      </c>
      <c r="K45" s="9">
        <f t="shared" si="4"/>
        <v>54515.696835504685</v>
      </c>
      <c r="L45" s="9">
        <f t="shared" si="5"/>
        <v>120206.99294034734</v>
      </c>
      <c r="M45" s="1"/>
      <c r="N45" s="41">
        <f t="shared" si="6"/>
        <v>26712.665097854962</v>
      </c>
      <c r="O45" s="41">
        <f t="shared" si="7"/>
        <v>27287.334902145038</v>
      </c>
      <c r="P45" s="1"/>
      <c r="Q45" s="42">
        <f t="shared" si="8"/>
        <v>0.50532101670638963</v>
      </c>
      <c r="R45" s="42">
        <f t="shared" si="9"/>
        <v>0.56027163399033086</v>
      </c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5">
      <c r="A46" s="1"/>
      <c r="B46" s="41">
        <v>55000</v>
      </c>
      <c r="C46" s="1"/>
      <c r="D46" s="9">
        <f t="shared" si="0"/>
        <v>247500</v>
      </c>
      <c r="E46" s="9">
        <f t="shared" si="14"/>
        <v>206232.81393217234</v>
      </c>
      <c r="F46" s="9">
        <f t="shared" si="15"/>
        <v>41267.186067827686</v>
      </c>
      <c r="G46" s="9">
        <f t="shared" si="16"/>
        <v>28274.518790100828</v>
      </c>
      <c r="H46" s="9">
        <f t="shared" si="1"/>
        <v>206232.81393217234</v>
      </c>
      <c r="I46" s="9">
        <f t="shared" si="2"/>
        <v>53166.500458295151</v>
      </c>
      <c r="J46" s="9">
        <f t="shared" si="3"/>
        <v>-2606.0240963855422</v>
      </c>
      <c r="K46" s="9">
        <f t="shared" si="4"/>
        <v>55772.524554680691</v>
      </c>
      <c r="L46" s="9">
        <f t="shared" si="5"/>
        <v>122185.77058739084</v>
      </c>
      <c r="M46" s="1"/>
      <c r="N46" s="41">
        <f t="shared" si="6"/>
        <v>27152.393463864631</v>
      </c>
      <c r="O46" s="41">
        <f t="shared" si="7"/>
        <v>27847.606536135369</v>
      </c>
      <c r="P46" s="1"/>
      <c r="Q46" s="42">
        <f t="shared" si="8"/>
        <v>0.50632011883882488</v>
      </c>
      <c r="R46" s="42">
        <f t="shared" si="9"/>
        <v>0.56027163399034174</v>
      </c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5">
      <c r="A47" s="1"/>
      <c r="B47" s="41">
        <v>56000</v>
      </c>
      <c r="C47" s="1"/>
      <c r="D47" s="9">
        <f t="shared" si="0"/>
        <v>252000</v>
      </c>
      <c r="E47" s="9">
        <f t="shared" si="14"/>
        <v>209982.50145821183</v>
      </c>
      <c r="F47" s="9">
        <f t="shared" si="15"/>
        <v>42017.498541788191</v>
      </c>
      <c r="G47" s="9">
        <f t="shared" si="16"/>
        <v>28788.600949920841</v>
      </c>
      <c r="H47" s="9">
        <f t="shared" si="1"/>
        <v>209982.50145821183</v>
      </c>
      <c r="I47" s="9">
        <f t="shared" si="2"/>
        <v>54366.400466627791</v>
      </c>
      <c r="J47" s="9">
        <f t="shared" si="3"/>
        <v>-2662.9518072289156</v>
      </c>
      <c r="K47" s="9">
        <f t="shared" si="4"/>
        <v>57029.352273856704</v>
      </c>
      <c r="L47" s="9">
        <f t="shared" si="5"/>
        <v>124164.5482344343</v>
      </c>
      <c r="M47" s="1"/>
      <c r="N47" s="41">
        <f t="shared" si="6"/>
        <v>27592.12182987429</v>
      </c>
      <c r="O47" s="41">
        <f t="shared" si="7"/>
        <v>28407.87817012571</v>
      </c>
      <c r="P47" s="1"/>
      <c r="Q47" s="42">
        <f t="shared" si="8"/>
        <v>0.50728353875224486</v>
      </c>
      <c r="R47" s="42">
        <f t="shared" si="9"/>
        <v>0.56027163399034174</v>
      </c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5">
      <c r="A48" s="1"/>
      <c r="B48" s="41">
        <v>57000</v>
      </c>
      <c r="C48" s="1"/>
      <c r="D48" s="9">
        <f t="shared" si="0"/>
        <v>256500</v>
      </c>
      <c r="E48" s="9">
        <f t="shared" si="14"/>
        <v>213732.18898425132</v>
      </c>
      <c r="F48" s="9">
        <f t="shared" si="15"/>
        <v>42767.811015748688</v>
      </c>
      <c r="G48" s="9">
        <f t="shared" si="16"/>
        <v>29302.683109740854</v>
      </c>
      <c r="H48" s="9">
        <f t="shared" si="1"/>
        <v>213732.18898425132</v>
      </c>
      <c r="I48" s="9">
        <f t="shared" si="2"/>
        <v>55566.300474960422</v>
      </c>
      <c r="J48" s="9">
        <f t="shared" si="3"/>
        <v>-2719.8795180722891</v>
      </c>
      <c r="K48" s="9">
        <f t="shared" si="4"/>
        <v>58286.179993032711</v>
      </c>
      <c r="L48" s="9">
        <f t="shared" si="5"/>
        <v>126143.32588147777</v>
      </c>
      <c r="M48" s="1"/>
      <c r="N48" s="41">
        <f t="shared" si="6"/>
        <v>28031.850195883948</v>
      </c>
      <c r="O48" s="41">
        <f t="shared" si="7"/>
        <v>28968.149804116052</v>
      </c>
      <c r="P48" s="1"/>
      <c r="Q48" s="42">
        <f t="shared" si="8"/>
        <v>0.50821315445817639</v>
      </c>
      <c r="R48" s="42">
        <f t="shared" si="9"/>
        <v>0.56027163399034907</v>
      </c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5">
      <c r="A49" s="1"/>
      <c r="B49" s="41">
        <v>58000</v>
      </c>
      <c r="C49" s="1"/>
      <c r="D49" s="9">
        <f t="shared" si="0"/>
        <v>261000</v>
      </c>
      <c r="E49" s="9">
        <f t="shared" si="14"/>
        <v>217481.87651029081</v>
      </c>
      <c r="F49" s="9">
        <f t="shared" si="15"/>
        <v>43518.123489709193</v>
      </c>
      <c r="G49" s="9">
        <f t="shared" si="16"/>
        <v>29816.76526956087</v>
      </c>
      <c r="H49" s="9">
        <f t="shared" si="1"/>
        <v>217481.87651029081</v>
      </c>
      <c r="I49" s="9">
        <f t="shared" si="2"/>
        <v>56766.200483293062</v>
      </c>
      <c r="J49" s="9">
        <f t="shared" si="3"/>
        <v>-2776.8072289156626</v>
      </c>
      <c r="K49" s="9">
        <f t="shared" si="4"/>
        <v>59543.007712208724</v>
      </c>
      <c r="L49" s="9">
        <f t="shared" si="5"/>
        <v>128122.1035285212</v>
      </c>
      <c r="M49" s="1"/>
      <c r="N49" s="41">
        <f t="shared" si="6"/>
        <v>28471.578561893599</v>
      </c>
      <c r="O49" s="41">
        <f t="shared" si="7"/>
        <v>29528.421438106401</v>
      </c>
      <c r="P49" s="1"/>
      <c r="Q49" s="42">
        <f t="shared" si="8"/>
        <v>0.50911071445011036</v>
      </c>
      <c r="R49" s="42">
        <f t="shared" si="9"/>
        <v>0.56027163399033453</v>
      </c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5">
      <c r="A50" s="1"/>
      <c r="B50" s="41">
        <v>59000</v>
      </c>
      <c r="C50" s="1"/>
      <c r="D50" s="9">
        <f t="shared" si="0"/>
        <v>265500</v>
      </c>
      <c r="E50" s="9">
        <f t="shared" si="14"/>
        <v>221231.56403633032</v>
      </c>
      <c r="F50" s="9">
        <f t="shared" si="15"/>
        <v>44268.435963669697</v>
      </c>
      <c r="G50" s="9">
        <f t="shared" si="16"/>
        <v>30330.847429380887</v>
      </c>
      <c r="H50" s="9">
        <f t="shared" si="1"/>
        <v>221231.56403633032</v>
      </c>
      <c r="I50" s="9">
        <f t="shared" si="2"/>
        <v>57966.100491625708</v>
      </c>
      <c r="J50" s="9">
        <f t="shared" si="3"/>
        <v>-2833.734939759036</v>
      </c>
      <c r="K50" s="9">
        <f t="shared" si="4"/>
        <v>60799.835431384745</v>
      </c>
      <c r="L50" s="9">
        <f t="shared" si="5"/>
        <v>130100.88117556469</v>
      </c>
      <c r="M50" s="1"/>
      <c r="N50" s="41">
        <f t="shared" si="6"/>
        <v>28911.306927903264</v>
      </c>
      <c r="O50" s="41">
        <f t="shared" si="7"/>
        <v>30088.693072096736</v>
      </c>
      <c r="P50" s="1"/>
      <c r="Q50" s="42">
        <f t="shared" si="8"/>
        <v>0.50997784867960572</v>
      </c>
      <c r="R50" s="42">
        <f t="shared" si="9"/>
        <v>0.56027163399034174</v>
      </c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5">
      <c r="A51" s="1"/>
      <c r="B51" s="41">
        <v>60000</v>
      </c>
      <c r="C51" s="1"/>
      <c r="D51" s="9">
        <f t="shared" si="0"/>
        <v>270000</v>
      </c>
      <c r="E51" s="9">
        <f t="shared" si="14"/>
        <v>224981.25156236981</v>
      </c>
      <c r="F51" s="9">
        <f t="shared" si="15"/>
        <v>45018.748437630202</v>
      </c>
      <c r="G51" s="9">
        <f t="shared" si="16"/>
        <v>30844.929589200899</v>
      </c>
      <c r="H51" s="9">
        <f t="shared" si="1"/>
        <v>224981.25156236981</v>
      </c>
      <c r="I51" s="9">
        <f t="shared" si="2"/>
        <v>59166.000499958347</v>
      </c>
      <c r="J51" s="9">
        <f t="shared" si="3"/>
        <v>-2890.6626506024095</v>
      </c>
      <c r="K51" s="9">
        <f t="shared" si="4"/>
        <v>62056.663150560758</v>
      </c>
      <c r="L51" s="9">
        <f t="shared" si="5"/>
        <v>132079.65882260815</v>
      </c>
      <c r="M51" s="1"/>
      <c r="N51" s="41">
        <f t="shared" si="6"/>
        <v>29351.035293912922</v>
      </c>
      <c r="O51" s="41">
        <f t="shared" si="7"/>
        <v>30648.964706087078</v>
      </c>
      <c r="P51" s="1"/>
      <c r="Q51" s="42">
        <f t="shared" si="8"/>
        <v>0.5108160784347846</v>
      </c>
      <c r="R51" s="42">
        <f t="shared" si="9"/>
        <v>0.56027163399034174</v>
      </c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5">
      <c r="A52" s="1"/>
      <c r="B52" s="41">
        <v>61000</v>
      </c>
      <c r="C52" s="1"/>
      <c r="D52" s="9">
        <f t="shared" si="0"/>
        <v>274500</v>
      </c>
      <c r="E52" s="9">
        <f t="shared" si="14"/>
        <v>228730.9390884093</v>
      </c>
      <c r="F52" s="9">
        <f t="shared" si="15"/>
        <v>45769.060911590699</v>
      </c>
      <c r="G52" s="9">
        <f t="shared" si="16"/>
        <v>31359.011749020916</v>
      </c>
      <c r="H52" s="9">
        <f t="shared" si="1"/>
        <v>228730.9390884093</v>
      </c>
      <c r="I52" s="9">
        <f t="shared" si="2"/>
        <v>60365.900508290972</v>
      </c>
      <c r="J52" s="9">
        <f t="shared" si="3"/>
        <v>-2947.5903614457829</v>
      </c>
      <c r="K52" s="9">
        <f t="shared" si="4"/>
        <v>63313.490869736757</v>
      </c>
      <c r="L52" s="9">
        <f t="shared" si="5"/>
        <v>134058.43646965161</v>
      </c>
      <c r="M52" s="1"/>
      <c r="N52" s="41">
        <f t="shared" si="6"/>
        <v>29790.763659922581</v>
      </c>
      <c r="O52" s="41">
        <f t="shared" si="7"/>
        <v>31209.236340077419</v>
      </c>
      <c r="P52" s="1"/>
      <c r="Q52" s="42">
        <f t="shared" si="8"/>
        <v>0.51162682524717085</v>
      </c>
      <c r="R52" s="42">
        <f t="shared" si="9"/>
        <v>0.56027163399033453</v>
      </c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5">
      <c r="A53" s="1"/>
      <c r="B53" s="41">
        <v>62000</v>
      </c>
      <c r="C53" s="1"/>
      <c r="D53" s="9">
        <f t="shared" si="0"/>
        <v>279000</v>
      </c>
      <c r="E53" s="9">
        <f t="shared" si="14"/>
        <v>232480.62661444882</v>
      </c>
      <c r="F53" s="9">
        <f t="shared" si="15"/>
        <v>46519.373385551211</v>
      </c>
      <c r="G53" s="9">
        <f t="shared" si="16"/>
        <v>31873.093908840932</v>
      </c>
      <c r="H53" s="9">
        <f t="shared" si="1"/>
        <v>232480.62661444882</v>
      </c>
      <c r="I53" s="9">
        <f t="shared" si="2"/>
        <v>61565.800516623625</v>
      </c>
      <c r="J53" s="9">
        <f t="shared" si="3"/>
        <v>-3004.5180722891564</v>
      </c>
      <c r="K53" s="9">
        <f t="shared" si="4"/>
        <v>64570.318588912778</v>
      </c>
      <c r="L53" s="9">
        <f t="shared" si="5"/>
        <v>136037.2141166951</v>
      </c>
      <c r="M53" s="1"/>
      <c r="N53" s="41">
        <f t="shared" si="6"/>
        <v>30230.492025932246</v>
      </c>
      <c r="O53" s="41">
        <f t="shared" si="7"/>
        <v>31769.507974067754</v>
      </c>
      <c r="P53" s="1"/>
      <c r="Q53" s="42">
        <f t="shared" si="8"/>
        <v>0.51241141893657671</v>
      </c>
      <c r="R53" s="42">
        <f t="shared" si="9"/>
        <v>0.56027163399034174</v>
      </c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5">
      <c r="A54" s="1"/>
      <c r="B54" s="41">
        <v>63000</v>
      </c>
      <c r="C54" s="1"/>
      <c r="D54" s="9">
        <f t="shared" si="0"/>
        <v>283500</v>
      </c>
      <c r="E54" s="9">
        <f t="shared" si="14"/>
        <v>236230.31414048831</v>
      </c>
      <c r="F54" s="9">
        <f t="shared" si="15"/>
        <v>47269.685859511708</v>
      </c>
      <c r="G54" s="9">
        <f t="shared" si="16"/>
        <v>32387.176068660945</v>
      </c>
      <c r="H54" s="9">
        <f t="shared" si="1"/>
        <v>236230.31414048831</v>
      </c>
      <c r="I54" s="9">
        <f t="shared" si="2"/>
        <v>62765.700524956264</v>
      </c>
      <c r="J54" s="9">
        <f t="shared" si="3"/>
        <v>-3061.4457831325303</v>
      </c>
      <c r="K54" s="9">
        <f t="shared" si="4"/>
        <v>65827.146308088792</v>
      </c>
      <c r="L54" s="9">
        <f t="shared" si="5"/>
        <v>138015.99176373857</v>
      </c>
      <c r="M54" s="1"/>
      <c r="N54" s="41">
        <f t="shared" si="6"/>
        <v>30670.220391941904</v>
      </c>
      <c r="O54" s="41">
        <f t="shared" si="7"/>
        <v>32329.779608058096</v>
      </c>
      <c r="P54" s="1"/>
      <c r="Q54" s="42">
        <f t="shared" si="8"/>
        <v>0.51317110488981099</v>
      </c>
      <c r="R54" s="42">
        <f t="shared" si="9"/>
        <v>0.56027163399034174</v>
      </c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5">
      <c r="A55" s="1"/>
      <c r="B55" s="41">
        <v>64000</v>
      </c>
      <c r="C55" s="1"/>
      <c r="D55" s="9">
        <f t="shared" si="0"/>
        <v>288000</v>
      </c>
      <c r="E55" s="9">
        <f t="shared" si="14"/>
        <v>239980.00166652779</v>
      </c>
      <c r="F55" s="9">
        <f t="shared" si="15"/>
        <v>48019.998333472213</v>
      </c>
      <c r="G55" s="9">
        <f t="shared" si="16"/>
        <v>32901.258228480961</v>
      </c>
      <c r="H55" s="9">
        <f t="shared" si="1"/>
        <v>239980.00166652779</v>
      </c>
      <c r="I55" s="9">
        <f t="shared" si="2"/>
        <v>63965.600533288904</v>
      </c>
      <c r="J55" s="9">
        <f t="shared" si="3"/>
        <v>-3118.3734939759038</v>
      </c>
      <c r="K55" s="9">
        <f t="shared" si="4"/>
        <v>67083.974027264805</v>
      </c>
      <c r="L55" s="9">
        <f t="shared" si="5"/>
        <v>139994.76941078203</v>
      </c>
      <c r="M55" s="1"/>
      <c r="N55" s="41">
        <f t="shared" si="6"/>
        <v>31109.948757951563</v>
      </c>
      <c r="O55" s="41">
        <f t="shared" si="7"/>
        <v>32890.051242048437</v>
      </c>
      <c r="P55" s="1"/>
      <c r="Q55" s="42">
        <f t="shared" si="8"/>
        <v>0.51390705065700681</v>
      </c>
      <c r="R55" s="42">
        <f t="shared" si="9"/>
        <v>0.56027163399033453</v>
      </c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5">
      <c r="A56" s="1"/>
      <c r="B56" s="41">
        <v>65000</v>
      </c>
      <c r="C56" s="1"/>
      <c r="D56" s="9">
        <f t="shared" si="0"/>
        <v>292500</v>
      </c>
      <c r="E56" s="9">
        <f t="shared" si="14"/>
        <v>243729.68919256731</v>
      </c>
      <c r="F56" s="9">
        <f t="shared" si="15"/>
        <v>48770.310807432717</v>
      </c>
      <c r="G56" s="9">
        <f t="shared" si="16"/>
        <v>33415.340388300981</v>
      </c>
      <c r="H56" s="9">
        <f t="shared" si="1"/>
        <v>243729.68919256731</v>
      </c>
      <c r="I56" s="9">
        <f t="shared" si="2"/>
        <v>65165.500541621543</v>
      </c>
      <c r="J56" s="9">
        <f t="shared" si="3"/>
        <v>-3175.3012048192772</v>
      </c>
      <c r="K56" s="9">
        <f t="shared" si="4"/>
        <v>68340.801746440819</v>
      </c>
      <c r="L56" s="9">
        <f t="shared" si="5"/>
        <v>141973.54705782552</v>
      </c>
      <c r="M56" s="1"/>
      <c r="N56" s="41">
        <f t="shared" si="6"/>
        <v>31549.677123961228</v>
      </c>
      <c r="O56" s="41">
        <f t="shared" si="7"/>
        <v>33450.322876038772</v>
      </c>
      <c r="P56" s="1"/>
      <c r="Q56" s="42">
        <f t="shared" si="8"/>
        <v>0.51462035193905808</v>
      </c>
      <c r="R56" s="42">
        <f t="shared" si="9"/>
        <v>0.56027163399034174</v>
      </c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5">
      <c r="A57" s="1"/>
      <c r="B57" s="41">
        <v>66000</v>
      </c>
      <c r="C57" s="1"/>
      <c r="D57" s="9">
        <f t="shared" si="0"/>
        <v>297000</v>
      </c>
      <c r="E57" s="9">
        <f t="shared" si="14"/>
        <v>247479.3767186068</v>
      </c>
      <c r="F57" s="9">
        <f t="shared" si="15"/>
        <v>49520.623281393222</v>
      </c>
      <c r="G57" s="9">
        <f t="shared" si="16"/>
        <v>33929.422548120994</v>
      </c>
      <c r="H57" s="9">
        <f t="shared" si="1"/>
        <v>247479.3767186068</v>
      </c>
      <c r="I57" s="9">
        <f t="shared" si="2"/>
        <v>66365.400549954182</v>
      </c>
      <c r="J57" s="9">
        <f t="shared" si="3"/>
        <v>-3232.2289156626507</v>
      </c>
      <c r="K57" s="9">
        <f t="shared" si="4"/>
        <v>69597.629465616832</v>
      </c>
      <c r="L57" s="9">
        <f t="shared" si="5"/>
        <v>143952.32470486898</v>
      </c>
      <c r="M57" s="1"/>
      <c r="N57" s="41">
        <f t="shared" si="6"/>
        <v>31989.405489970886</v>
      </c>
      <c r="O57" s="41">
        <f t="shared" si="7"/>
        <v>34010.594510029114</v>
      </c>
      <c r="P57" s="1"/>
      <c r="Q57" s="42">
        <f t="shared" si="8"/>
        <v>0.5153120380307441</v>
      </c>
      <c r="R57" s="42">
        <f t="shared" si="9"/>
        <v>0.56027163399034174</v>
      </c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A58" s="1"/>
      <c r="B58" s="41">
        <v>67000</v>
      </c>
      <c r="C58" s="1"/>
      <c r="D58" s="9">
        <f t="shared" si="0"/>
        <v>301500</v>
      </c>
      <c r="E58" s="9">
        <f t="shared" si="14"/>
        <v>251229.06424464629</v>
      </c>
      <c r="F58" s="9">
        <f t="shared" si="15"/>
        <v>50270.935755353719</v>
      </c>
      <c r="G58" s="9">
        <f t="shared" si="16"/>
        <v>34443.504707941007</v>
      </c>
      <c r="H58" s="9">
        <f t="shared" si="1"/>
        <v>251229.06424464629</v>
      </c>
      <c r="I58" s="9">
        <f t="shared" si="2"/>
        <v>67565.300558286806</v>
      </c>
      <c r="J58" s="9">
        <f t="shared" si="3"/>
        <v>-3289.1566265060242</v>
      </c>
      <c r="K58" s="9">
        <f t="shared" si="4"/>
        <v>70854.457184792831</v>
      </c>
      <c r="L58" s="9">
        <f t="shared" si="5"/>
        <v>145931.10235191247</v>
      </c>
      <c r="M58" s="1"/>
      <c r="N58" s="41">
        <f t="shared" si="6"/>
        <v>32429.133855980548</v>
      </c>
      <c r="O58" s="41">
        <f t="shared" si="7"/>
        <v>34570.866144019456</v>
      </c>
      <c r="P58" s="1"/>
      <c r="Q58" s="42">
        <f t="shared" si="8"/>
        <v>0.51598307677640975</v>
      </c>
      <c r="R58" s="42">
        <f t="shared" si="9"/>
        <v>0.56027163399034174</v>
      </c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41">
        <v>68000</v>
      </c>
      <c r="C59" s="1"/>
      <c r="D59" s="9">
        <f t="shared" si="0"/>
        <v>306000</v>
      </c>
      <c r="E59" s="9">
        <f t="shared" si="14"/>
        <v>254978.75177068578</v>
      </c>
      <c r="F59" s="9">
        <f t="shared" si="15"/>
        <v>51021.248229314224</v>
      </c>
      <c r="G59" s="9">
        <f t="shared" si="16"/>
        <v>34957.58686776102</v>
      </c>
      <c r="H59" s="9">
        <f t="shared" si="1"/>
        <v>254978.75177068578</v>
      </c>
      <c r="I59" s="9">
        <f t="shared" si="2"/>
        <v>68765.20056661946</v>
      </c>
      <c r="J59" s="9">
        <f t="shared" si="3"/>
        <v>-3346.0843373493976</v>
      </c>
      <c r="K59" s="9">
        <f t="shared" si="4"/>
        <v>72111.284903968859</v>
      </c>
      <c r="L59" s="9">
        <f t="shared" si="5"/>
        <v>147909.8799989559</v>
      </c>
      <c r="M59" s="1"/>
      <c r="N59" s="41">
        <f t="shared" si="6"/>
        <v>32868.862221990203</v>
      </c>
      <c r="O59" s="41">
        <f t="shared" si="7"/>
        <v>35131.137778009797</v>
      </c>
      <c r="P59" s="1"/>
      <c r="Q59" s="42">
        <f t="shared" si="8"/>
        <v>0.51663437908837939</v>
      </c>
      <c r="R59" s="42">
        <f t="shared" si="9"/>
        <v>0.56027163399033453</v>
      </c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5">
      <c r="A60" s="1"/>
      <c r="B60" s="41">
        <v>69000</v>
      </c>
      <c r="C60" s="1"/>
      <c r="D60" s="9">
        <f t="shared" si="0"/>
        <v>310500</v>
      </c>
      <c r="E60" s="9">
        <f t="shared" si="14"/>
        <v>258728.43929672529</v>
      </c>
      <c r="F60" s="9">
        <f t="shared" si="15"/>
        <v>51771.560703274728</v>
      </c>
      <c r="G60" s="9">
        <f t="shared" si="16"/>
        <v>35471.66902758104</v>
      </c>
      <c r="H60" s="9">
        <f t="shared" si="1"/>
        <v>258728.43929672529</v>
      </c>
      <c r="I60" s="9">
        <f t="shared" si="2"/>
        <v>69965.100574952099</v>
      </c>
      <c r="J60" s="9">
        <f t="shared" si="3"/>
        <v>-3403.0120481927711</v>
      </c>
      <c r="K60" s="9">
        <f t="shared" si="4"/>
        <v>73368.112623144872</v>
      </c>
      <c r="L60" s="9">
        <f t="shared" si="5"/>
        <v>149888.6576459994</v>
      </c>
      <c r="M60" s="1"/>
      <c r="N60" s="41">
        <f t="shared" si="6"/>
        <v>33308.590587999868</v>
      </c>
      <c r="O60" s="41">
        <f t="shared" si="7"/>
        <v>35691.409412000132</v>
      </c>
      <c r="P60" s="1"/>
      <c r="Q60" s="42">
        <f t="shared" si="8"/>
        <v>0.51726680307246564</v>
      </c>
      <c r="R60" s="42">
        <f t="shared" si="9"/>
        <v>0.56027163399034174</v>
      </c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5">
      <c r="A61" s="1"/>
      <c r="B61" s="41">
        <v>70000</v>
      </c>
      <c r="C61" s="1"/>
      <c r="D61" s="9">
        <f t="shared" si="0"/>
        <v>315000</v>
      </c>
      <c r="E61" s="9">
        <f t="shared" si="14"/>
        <v>262478.12682276481</v>
      </c>
      <c r="F61" s="9">
        <f t="shared" si="15"/>
        <v>52521.87317723524</v>
      </c>
      <c r="G61" s="9">
        <f t="shared" si="16"/>
        <v>35985.751187401052</v>
      </c>
      <c r="H61" s="9">
        <f t="shared" si="1"/>
        <v>262478.12682276481</v>
      </c>
      <c r="I61" s="9">
        <f t="shared" si="2"/>
        <v>71165.000583284738</v>
      </c>
      <c r="J61" s="9">
        <f t="shared" si="3"/>
        <v>-3459.9397590361446</v>
      </c>
      <c r="K61" s="9">
        <f t="shared" si="4"/>
        <v>74624.940342320886</v>
      </c>
      <c r="L61" s="9">
        <f t="shared" si="5"/>
        <v>151867.43529304286</v>
      </c>
      <c r="M61" s="1"/>
      <c r="N61" s="41">
        <f t="shared" si="6"/>
        <v>33748.318954009526</v>
      </c>
      <c r="O61" s="41">
        <f t="shared" si="7"/>
        <v>36251.681045990474</v>
      </c>
      <c r="P61" s="1"/>
      <c r="Q61" s="42">
        <f t="shared" si="8"/>
        <v>0.51788115779986388</v>
      </c>
      <c r="R61" s="42">
        <f t="shared" si="9"/>
        <v>0.56027163399034174</v>
      </c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"/>
      <c r="B62" s="41">
        <v>71000</v>
      </c>
      <c r="C62" s="1"/>
      <c r="D62" s="9">
        <f t="shared" si="0"/>
        <v>319500</v>
      </c>
      <c r="E62" s="9">
        <f t="shared" si="14"/>
        <v>266227.8143488043</v>
      </c>
      <c r="F62" s="9">
        <f t="shared" si="15"/>
        <v>53272.185651195738</v>
      </c>
      <c r="G62" s="9">
        <f t="shared" si="16"/>
        <v>36499.833347221072</v>
      </c>
      <c r="H62" s="9">
        <f t="shared" si="1"/>
        <v>266227.8143488043</v>
      </c>
      <c r="I62" s="9">
        <f t="shared" si="2"/>
        <v>72364.900591617377</v>
      </c>
      <c r="J62" s="9">
        <f t="shared" si="3"/>
        <v>-3516.867469879518</v>
      </c>
      <c r="K62" s="9">
        <f t="shared" si="4"/>
        <v>75881.768061496899</v>
      </c>
      <c r="L62" s="9">
        <f t="shared" si="5"/>
        <v>153846.21294008632</v>
      </c>
      <c r="M62" s="1"/>
      <c r="N62" s="41">
        <f t="shared" si="6"/>
        <v>34188.047320019185</v>
      </c>
      <c r="O62" s="41">
        <f t="shared" si="7"/>
        <v>36811.952679980815</v>
      </c>
      <c r="P62" s="1"/>
      <c r="Q62" s="42">
        <f t="shared" si="8"/>
        <v>0.51847820676029321</v>
      </c>
      <c r="R62" s="42">
        <f t="shared" si="9"/>
        <v>0.56027163399034174</v>
      </c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/>
      <c r="B63" s="53">
        <v>72000</v>
      </c>
      <c r="C63" s="54"/>
      <c r="D63" s="55">
        <f t="shared" si="0"/>
        <v>324000</v>
      </c>
      <c r="E63" s="55">
        <f t="shared" si="14"/>
        <v>269977.50187484379</v>
      </c>
      <c r="F63" s="55">
        <f t="shared" si="15"/>
        <v>54022.498125156242</v>
      </c>
      <c r="G63" s="55">
        <f t="shared" si="16"/>
        <v>37013.915507041085</v>
      </c>
      <c r="H63" s="55">
        <f t="shared" si="1"/>
        <v>269977.50187484379</v>
      </c>
      <c r="I63" s="55">
        <f t="shared" si="2"/>
        <v>73564.800599950016</v>
      </c>
      <c r="J63" s="9">
        <f t="shared" si="3"/>
        <v>-3573.7951807228919</v>
      </c>
      <c r="K63" s="55">
        <f t="shared" si="4"/>
        <v>77138.595780672913</v>
      </c>
      <c r="L63" s="55">
        <f t="shared" si="5"/>
        <v>155824.99058712978</v>
      </c>
      <c r="M63" s="54"/>
      <c r="N63" s="56">
        <f t="shared" si="6"/>
        <v>34627.775686028843</v>
      </c>
      <c r="O63" s="56">
        <f t="shared" si="7"/>
        <v>37372.224313971157</v>
      </c>
      <c r="P63" s="54"/>
      <c r="Q63" s="57">
        <f t="shared" si="8"/>
        <v>0.51905867102737724</v>
      </c>
      <c r="R63" s="58">
        <f t="shared" si="9"/>
        <v>0.56027163399034174</v>
      </c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"/>
      <c r="B64" s="41">
        <v>73000</v>
      </c>
      <c r="C64" s="1"/>
      <c r="D64" s="9">
        <f t="shared" si="0"/>
        <v>328500</v>
      </c>
      <c r="E64" s="9">
        <f t="shared" si="14"/>
        <v>273727.18940088328</v>
      </c>
      <c r="F64" s="9">
        <f t="shared" si="15"/>
        <v>54772.810599116747</v>
      </c>
      <c r="G64" s="9">
        <f t="shared" si="16"/>
        <v>37527.997666861098</v>
      </c>
      <c r="H64" s="9">
        <f t="shared" si="1"/>
        <v>273727.18940088328</v>
      </c>
      <c r="I64" s="9">
        <f t="shared" si="2"/>
        <v>74764.700608282641</v>
      </c>
      <c r="J64" s="9">
        <f t="shared" si="3"/>
        <v>-3630.7228915662654</v>
      </c>
      <c r="K64" s="9">
        <f t="shared" si="4"/>
        <v>78395.423499848912</v>
      </c>
      <c r="L64" s="9">
        <f t="shared" si="5"/>
        <v>157803.76823417324</v>
      </c>
      <c r="M64" s="1"/>
      <c r="N64" s="41">
        <f t="shared" si="6"/>
        <v>35067.504052038501</v>
      </c>
      <c r="O64" s="41">
        <f t="shared" si="7"/>
        <v>37932.495947961499</v>
      </c>
      <c r="P64" s="1"/>
      <c r="Q64" s="42">
        <f t="shared" si="8"/>
        <v>0.5196232321638562</v>
      </c>
      <c r="R64" s="42">
        <f t="shared" si="9"/>
        <v>0.56027163399034174</v>
      </c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41">
        <v>74000</v>
      </c>
      <c r="C65" s="1"/>
      <c r="D65" s="9">
        <f t="shared" si="0"/>
        <v>333000</v>
      </c>
      <c r="E65" s="9">
        <f t="shared" si="14"/>
        <v>277476.87692692276</v>
      </c>
      <c r="F65" s="9">
        <f t="shared" si="15"/>
        <v>55523.123073077244</v>
      </c>
      <c r="G65" s="9">
        <f t="shared" si="16"/>
        <v>38042.079826681111</v>
      </c>
      <c r="H65" s="9">
        <f t="shared" si="1"/>
        <v>277476.87692692276</v>
      </c>
      <c r="I65" s="9">
        <f t="shared" si="2"/>
        <v>75964.600616615295</v>
      </c>
      <c r="J65" s="9">
        <f t="shared" si="3"/>
        <v>-3687.6506024096389</v>
      </c>
      <c r="K65" s="9">
        <f t="shared" si="4"/>
        <v>79652.25121902494</v>
      </c>
      <c r="L65" s="9">
        <f t="shared" si="5"/>
        <v>159782.54588121671</v>
      </c>
      <c r="M65" s="1"/>
      <c r="N65" s="41">
        <f t="shared" si="6"/>
        <v>35507.232418048159</v>
      </c>
      <c r="O65" s="41">
        <f t="shared" si="7"/>
        <v>38492.767581951841</v>
      </c>
      <c r="P65" s="1"/>
      <c r="Q65" s="42">
        <f t="shared" si="8"/>
        <v>0.52017253489124105</v>
      </c>
      <c r="R65" s="42">
        <f t="shared" si="9"/>
        <v>0.56027163399033453</v>
      </c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41">
        <v>75000</v>
      </c>
      <c r="C66" s="1"/>
      <c r="D66" s="9">
        <f t="shared" si="0"/>
        <v>337500</v>
      </c>
      <c r="E66" s="9">
        <f t="shared" si="14"/>
        <v>281226.56445296225</v>
      </c>
      <c r="F66" s="9">
        <f t="shared" si="15"/>
        <v>56273.435547037749</v>
      </c>
      <c r="G66" s="9">
        <f t="shared" si="16"/>
        <v>38556.161986501123</v>
      </c>
      <c r="H66" s="9">
        <f t="shared" si="1"/>
        <v>281226.56445296225</v>
      </c>
      <c r="I66" s="9">
        <f t="shared" si="2"/>
        <v>77164.500624947919</v>
      </c>
      <c r="J66" s="9">
        <f t="shared" si="3"/>
        <v>-3744.5783132530123</v>
      </c>
      <c r="K66" s="9">
        <f t="shared" si="4"/>
        <v>80909.078938200924</v>
      </c>
      <c r="L66" s="9">
        <f t="shared" si="5"/>
        <v>161761.3235282602</v>
      </c>
      <c r="M66" s="1"/>
      <c r="N66" s="41">
        <f t="shared" si="6"/>
        <v>35946.960784057825</v>
      </c>
      <c r="O66" s="41">
        <f t="shared" si="7"/>
        <v>39053.039215942175</v>
      </c>
      <c r="P66" s="1"/>
      <c r="Q66" s="42">
        <f t="shared" si="8"/>
        <v>0.52070718954589568</v>
      </c>
      <c r="R66" s="42">
        <f t="shared" si="9"/>
        <v>0.56027163399034174</v>
      </c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41">
        <v>76000</v>
      </c>
      <c r="C67" s="1"/>
      <c r="D67" s="9">
        <f t="shared" si="0"/>
        <v>342000</v>
      </c>
      <c r="E67" s="9">
        <f t="shared" si="14"/>
        <v>284976.25197900174</v>
      </c>
      <c r="F67" s="9">
        <f t="shared" si="15"/>
        <v>57023.748020998246</v>
      </c>
      <c r="G67" s="9">
        <f t="shared" si="16"/>
        <v>39070.244146321136</v>
      </c>
      <c r="H67" s="9">
        <f t="shared" si="1"/>
        <v>284976.25197900174</v>
      </c>
      <c r="I67" s="9">
        <f t="shared" si="2"/>
        <v>78364.400633280558</v>
      </c>
      <c r="J67" s="9">
        <f t="shared" si="3"/>
        <v>-3801.5060240963858</v>
      </c>
      <c r="K67" s="9">
        <f t="shared" si="4"/>
        <v>82165.906657376938</v>
      </c>
      <c r="L67" s="9">
        <f t="shared" si="5"/>
        <v>163740.10117530366</v>
      </c>
      <c r="M67" s="1"/>
      <c r="N67" s="41">
        <f t="shared" si="6"/>
        <v>36386.689150067483</v>
      </c>
      <c r="O67" s="41">
        <f t="shared" si="7"/>
        <v>39613.310849932517</v>
      </c>
      <c r="P67" s="1"/>
      <c r="Q67" s="42">
        <f t="shared" si="8"/>
        <v>0.52122777434121736</v>
      </c>
      <c r="R67" s="42">
        <f t="shared" si="9"/>
        <v>0.56027163399034174</v>
      </c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41">
        <v>77000</v>
      </c>
      <c r="C68" s="1"/>
      <c r="D68" s="9">
        <f t="shared" si="0"/>
        <v>346500</v>
      </c>
      <c r="E68" s="9">
        <f t="shared" si="14"/>
        <v>288725.93950504129</v>
      </c>
      <c r="F68" s="9">
        <f t="shared" si="15"/>
        <v>57774.060494958758</v>
      </c>
      <c r="G68" s="9">
        <f t="shared" si="16"/>
        <v>39584.326306141164</v>
      </c>
      <c r="H68" s="9">
        <f t="shared" si="1"/>
        <v>288725.93950504129</v>
      </c>
      <c r="I68" s="9">
        <f t="shared" si="2"/>
        <v>79564.300641613212</v>
      </c>
      <c r="J68" s="9">
        <f t="shared" si="3"/>
        <v>-3858.4337349397592</v>
      </c>
      <c r="K68" s="9">
        <f t="shared" si="4"/>
        <v>83422.734376552966</v>
      </c>
      <c r="L68" s="9">
        <f t="shared" si="5"/>
        <v>165718.87882234715</v>
      </c>
      <c r="M68" s="1"/>
      <c r="N68" s="41">
        <f t="shared" si="6"/>
        <v>36826.417516077141</v>
      </c>
      <c r="O68" s="41">
        <f t="shared" si="7"/>
        <v>40173.582483922859</v>
      </c>
      <c r="P68" s="1"/>
      <c r="Q68" s="42">
        <f t="shared" si="8"/>
        <v>0.52173483745354365</v>
      </c>
      <c r="R68" s="42">
        <f t="shared" si="9"/>
        <v>0.56027163399034174</v>
      </c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41">
        <v>78000</v>
      </c>
      <c r="C69" s="1"/>
      <c r="D69" s="9">
        <f t="shared" si="0"/>
        <v>351000</v>
      </c>
      <c r="E69" s="9">
        <f t="shared" si="14"/>
        <v>292475.62703108077</v>
      </c>
      <c r="F69" s="9">
        <f t="shared" si="15"/>
        <v>58524.372968919262</v>
      </c>
      <c r="G69" s="9">
        <f t="shared" si="16"/>
        <v>40098.408465961176</v>
      </c>
      <c r="H69" s="9">
        <f t="shared" si="1"/>
        <v>292475.62703108077</v>
      </c>
      <c r="I69" s="9">
        <f t="shared" si="2"/>
        <v>80764.200649945851</v>
      </c>
      <c r="J69" s="9">
        <f t="shared" si="3"/>
        <v>-3915.3614457831327</v>
      </c>
      <c r="K69" s="9">
        <f t="shared" si="4"/>
        <v>84679.562095728979</v>
      </c>
      <c r="L69" s="9">
        <f t="shared" si="5"/>
        <v>167697.65646939061</v>
      </c>
      <c r="M69" s="1"/>
      <c r="N69" s="41">
        <f t="shared" si="6"/>
        <v>37266.145882086799</v>
      </c>
      <c r="O69" s="41">
        <f t="shared" si="7"/>
        <v>40733.854117913201</v>
      </c>
      <c r="P69" s="1"/>
      <c r="Q69" s="42">
        <f t="shared" si="8"/>
        <v>0.52222889894760516</v>
      </c>
      <c r="R69" s="42">
        <f t="shared" si="9"/>
        <v>0.56027163399033453</v>
      </c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41">
        <v>79000</v>
      </c>
      <c r="C70" s="1"/>
      <c r="D70" s="9">
        <f t="shared" si="0"/>
        <v>355500</v>
      </c>
      <c r="E70" s="9">
        <f t="shared" si="14"/>
        <v>296225.31455712026</v>
      </c>
      <c r="F70" s="9">
        <f t="shared" si="15"/>
        <v>59274.685442879767</v>
      </c>
      <c r="G70" s="9">
        <f t="shared" si="16"/>
        <v>40612.490625781189</v>
      </c>
      <c r="H70" s="9">
        <f t="shared" si="1"/>
        <v>296225.31455712026</v>
      </c>
      <c r="I70" s="9">
        <f t="shared" si="2"/>
        <v>81964.100658278476</v>
      </c>
      <c r="J70" s="9">
        <f t="shared" si="3"/>
        <v>-3972.2891566265062</v>
      </c>
      <c r="K70" s="9">
        <f t="shared" si="4"/>
        <v>85936.389814904978</v>
      </c>
      <c r="L70" s="9">
        <f t="shared" si="5"/>
        <v>169676.4341164341</v>
      </c>
      <c r="M70" s="1"/>
      <c r="N70" s="41">
        <f t="shared" si="6"/>
        <v>37705.874248096465</v>
      </c>
      <c r="O70" s="41">
        <f t="shared" si="7"/>
        <v>41294.125751903535</v>
      </c>
      <c r="P70" s="1"/>
      <c r="Q70" s="42">
        <f t="shared" si="8"/>
        <v>0.522710452555741</v>
      </c>
      <c r="R70" s="42">
        <f t="shared" si="9"/>
        <v>0.56027163399034907</v>
      </c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41">
        <v>80000</v>
      </c>
      <c r="C71" s="1"/>
      <c r="D71" s="9">
        <f t="shared" si="0"/>
        <v>360000</v>
      </c>
      <c r="E71" s="9">
        <f t="shared" si="14"/>
        <v>299975.00208315975</v>
      </c>
      <c r="F71" s="9">
        <f t="shared" si="15"/>
        <v>60024.997916840264</v>
      </c>
      <c r="G71" s="9">
        <f t="shared" si="16"/>
        <v>41126.572785601202</v>
      </c>
      <c r="H71" s="9">
        <f t="shared" si="1"/>
        <v>299975.00208315975</v>
      </c>
      <c r="I71" s="9">
        <f t="shared" si="2"/>
        <v>83164.000666611129</v>
      </c>
      <c r="J71" s="9">
        <f t="shared" si="3"/>
        <v>-4029.2168674698796</v>
      </c>
      <c r="K71" s="9">
        <f t="shared" si="4"/>
        <v>87193.217534081006</v>
      </c>
      <c r="L71" s="9">
        <f t="shared" si="5"/>
        <v>171655.21176347753</v>
      </c>
      <c r="M71" s="1"/>
      <c r="N71" s="41">
        <f t="shared" si="6"/>
        <v>38145.602614106116</v>
      </c>
      <c r="O71" s="41">
        <f t="shared" si="7"/>
        <v>41854.397385893884</v>
      </c>
      <c r="P71" s="1"/>
      <c r="Q71" s="42">
        <f t="shared" si="8"/>
        <v>0.52317996732367356</v>
      </c>
      <c r="R71" s="42">
        <f t="shared" si="9"/>
        <v>0.56027163399033453</v>
      </c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41">
        <v>81000</v>
      </c>
      <c r="C72" s="1"/>
      <c r="D72" s="9">
        <f t="shared" si="0"/>
        <v>364500</v>
      </c>
      <c r="E72" s="9">
        <f t="shared" si="14"/>
        <v>303724.68960919924</v>
      </c>
      <c r="F72" s="9">
        <f t="shared" si="15"/>
        <v>60775.310390800769</v>
      </c>
      <c r="G72" s="9">
        <f t="shared" si="16"/>
        <v>41640.654945421215</v>
      </c>
      <c r="H72" s="9">
        <f t="shared" si="1"/>
        <v>303724.68960919924</v>
      </c>
      <c r="I72" s="9">
        <f t="shared" si="2"/>
        <v>84363.900674943754</v>
      </c>
      <c r="J72" s="9">
        <f t="shared" si="3"/>
        <v>-4086.1445783132531</v>
      </c>
      <c r="K72" s="9">
        <f t="shared" si="4"/>
        <v>88450.045253257005</v>
      </c>
      <c r="L72" s="9">
        <f t="shared" si="5"/>
        <v>173633.98941052103</v>
      </c>
      <c r="M72" s="1"/>
      <c r="N72" s="41">
        <f t="shared" si="6"/>
        <v>38585.330980115781</v>
      </c>
      <c r="O72" s="41">
        <f t="shared" si="7"/>
        <v>42414.669019884219</v>
      </c>
      <c r="P72" s="1"/>
      <c r="Q72" s="42">
        <f t="shared" si="8"/>
        <v>0.52363788913437304</v>
      </c>
      <c r="R72" s="42">
        <f t="shared" si="9"/>
        <v>0.56027163399034174</v>
      </c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41">
        <v>82000</v>
      </c>
      <c r="C73" s="1"/>
      <c r="D73" s="9">
        <f t="shared" si="0"/>
        <v>369000</v>
      </c>
      <c r="E73" s="9">
        <f t="shared" si="14"/>
        <v>307474.37713523873</v>
      </c>
      <c r="F73" s="9">
        <f t="shared" si="15"/>
        <v>61525.622864761266</v>
      </c>
      <c r="G73" s="9">
        <f t="shared" si="16"/>
        <v>42154.737105241227</v>
      </c>
      <c r="H73" s="9">
        <f t="shared" si="1"/>
        <v>307474.37713523873</v>
      </c>
      <c r="I73" s="9">
        <f t="shared" si="2"/>
        <v>85563.800683276393</v>
      </c>
      <c r="J73" s="9">
        <f t="shared" si="3"/>
        <v>-4143.0722891566265</v>
      </c>
      <c r="K73" s="9">
        <f t="shared" si="4"/>
        <v>89706.872972433019</v>
      </c>
      <c r="L73" s="9">
        <f t="shared" si="5"/>
        <v>175612.76705756449</v>
      </c>
      <c r="M73" s="1"/>
      <c r="N73" s="41">
        <f t="shared" si="6"/>
        <v>39025.059346125439</v>
      </c>
      <c r="O73" s="41">
        <f t="shared" si="7"/>
        <v>42974.940653874561</v>
      </c>
      <c r="P73" s="1"/>
      <c r="Q73" s="42">
        <f t="shared" si="8"/>
        <v>0.5240846421204215</v>
      </c>
      <c r="R73" s="42">
        <f t="shared" si="9"/>
        <v>0.56027163399034174</v>
      </c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41">
        <v>83000</v>
      </c>
      <c r="C74" s="1"/>
      <c r="D74" s="9">
        <f t="shared" si="0"/>
        <v>373500</v>
      </c>
      <c r="E74" s="9">
        <f t="shared" si="14"/>
        <v>311224.06466127821</v>
      </c>
      <c r="F74" s="9">
        <f t="shared" si="15"/>
        <v>62275.935338721771</v>
      </c>
      <c r="G74" s="9">
        <f t="shared" si="16"/>
        <v>42668.81926506124</v>
      </c>
      <c r="H74" s="9">
        <f t="shared" si="1"/>
        <v>311224.06466127821</v>
      </c>
      <c r="I74" s="9">
        <f t="shared" si="2"/>
        <v>86763.700691609032</v>
      </c>
      <c r="J74" s="9">
        <f t="shared" si="3"/>
        <v>-4200</v>
      </c>
      <c r="K74" s="9">
        <f t="shared" si="4"/>
        <v>90963.700691609032</v>
      </c>
      <c r="L74" s="9">
        <f t="shared" si="5"/>
        <v>177591.54470460795</v>
      </c>
      <c r="M74" s="1"/>
      <c r="N74" s="41">
        <f t="shared" si="6"/>
        <v>39464.787712135098</v>
      </c>
      <c r="O74" s="41">
        <f t="shared" si="7"/>
        <v>43535.212287864902</v>
      </c>
      <c r="P74" s="1"/>
      <c r="Q74" s="42">
        <f t="shared" si="8"/>
        <v>0.52452062997427595</v>
      </c>
      <c r="R74" s="42">
        <f t="shared" si="9"/>
        <v>0.56027163399033453</v>
      </c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41">
        <v>84000</v>
      </c>
      <c r="C75" s="1"/>
      <c r="D75" s="9">
        <f t="shared" si="0"/>
        <v>378000</v>
      </c>
      <c r="E75" s="9">
        <f t="shared" si="14"/>
        <v>314973.75218731776</v>
      </c>
      <c r="F75" s="9">
        <f t="shared" si="15"/>
        <v>63026.247812682283</v>
      </c>
      <c r="G75" s="9">
        <f t="shared" si="16"/>
        <v>43182.901424881267</v>
      </c>
      <c r="H75" s="9">
        <f t="shared" si="1"/>
        <v>314973.75218731776</v>
      </c>
      <c r="I75" s="9">
        <f t="shared" si="2"/>
        <v>87963.600699941686</v>
      </c>
      <c r="J75" s="9">
        <f t="shared" si="3"/>
        <v>-4256.9277108433735</v>
      </c>
      <c r="K75" s="9">
        <f t="shared" si="4"/>
        <v>92220.52841078506</v>
      </c>
      <c r="L75" s="9">
        <f t="shared" si="5"/>
        <v>179570.32235165144</v>
      </c>
      <c r="M75" s="1"/>
      <c r="N75" s="41">
        <f t="shared" si="6"/>
        <v>39904.516078144763</v>
      </c>
      <c r="O75" s="41">
        <f t="shared" si="7"/>
        <v>44095.483921855237</v>
      </c>
      <c r="P75" s="1"/>
      <c r="Q75" s="42">
        <f t="shared" si="8"/>
        <v>0.52494623716494326</v>
      </c>
      <c r="R75" s="42">
        <f t="shared" si="9"/>
        <v>0.56027163399033453</v>
      </c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41">
        <v>85000</v>
      </c>
      <c r="C76" s="1"/>
      <c r="D76" s="9">
        <f t="shared" si="0"/>
        <v>382500</v>
      </c>
      <c r="E76" s="9">
        <f t="shared" si="14"/>
        <v>318723.43971335725</v>
      </c>
      <c r="F76" s="9">
        <f t="shared" si="15"/>
        <v>63776.560286642787</v>
      </c>
      <c r="G76" s="9">
        <f t="shared" si="16"/>
        <v>43696.98358470128</v>
      </c>
      <c r="H76" s="9">
        <f t="shared" si="1"/>
        <v>318723.43971335725</v>
      </c>
      <c r="I76" s="9">
        <f t="shared" si="2"/>
        <v>89163.50070827431</v>
      </c>
      <c r="J76" s="9">
        <f t="shared" si="3"/>
        <v>-4313.8554216867469</v>
      </c>
      <c r="K76" s="9">
        <f t="shared" si="4"/>
        <v>93477.356129961059</v>
      </c>
      <c r="L76" s="9">
        <f t="shared" si="5"/>
        <v>181549.09999869493</v>
      </c>
      <c r="M76" s="1"/>
      <c r="N76" s="41">
        <f t="shared" si="6"/>
        <v>40344.244444154428</v>
      </c>
      <c r="O76" s="41">
        <f t="shared" si="7"/>
        <v>44655.755555845572</v>
      </c>
      <c r="P76" s="1"/>
      <c r="Q76" s="42">
        <f t="shared" si="8"/>
        <v>0.52536183006877146</v>
      </c>
      <c r="R76" s="42">
        <f t="shared" si="9"/>
        <v>0.56027163399034907</v>
      </c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41">
        <v>86000</v>
      </c>
      <c r="C77" s="1"/>
      <c r="D77" s="9">
        <f t="shared" si="0"/>
        <v>387000</v>
      </c>
      <c r="E77" s="9">
        <f t="shared" si="14"/>
        <v>322473.12723939674</v>
      </c>
      <c r="F77" s="9">
        <f t="shared" si="15"/>
        <v>64526.872760603284</v>
      </c>
      <c r="G77" s="9">
        <f t="shared" si="16"/>
        <v>44211.065744521293</v>
      </c>
      <c r="H77" s="9">
        <f t="shared" si="1"/>
        <v>322473.12723939674</v>
      </c>
      <c r="I77" s="9">
        <f t="shared" si="2"/>
        <v>90363.400716606964</v>
      </c>
      <c r="J77" s="9">
        <f t="shared" si="3"/>
        <v>-4370.7831325301204</v>
      </c>
      <c r="K77" s="9">
        <f t="shared" si="4"/>
        <v>94734.183849137087</v>
      </c>
      <c r="L77" s="9">
        <f t="shared" si="5"/>
        <v>183527.87764573836</v>
      </c>
      <c r="M77" s="1"/>
      <c r="N77" s="41">
        <f t="shared" si="6"/>
        <v>40783.972810164079</v>
      </c>
      <c r="O77" s="41">
        <f t="shared" si="7"/>
        <v>45216.027189835921</v>
      </c>
      <c r="P77" s="1"/>
      <c r="Q77" s="42">
        <f t="shared" si="8"/>
        <v>0.5257677580213479</v>
      </c>
      <c r="R77" s="42">
        <f t="shared" si="9"/>
        <v>0.56027163399033453</v>
      </c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41">
        <v>87000</v>
      </c>
      <c r="C78" s="1"/>
      <c r="D78" s="9">
        <f t="shared" si="0"/>
        <v>391500</v>
      </c>
      <c r="E78" s="9">
        <f t="shared" si="14"/>
        <v>326222.81476543623</v>
      </c>
      <c r="F78" s="9">
        <f t="shared" si="15"/>
        <v>65277.185234563789</v>
      </c>
      <c r="G78" s="9">
        <f t="shared" si="16"/>
        <v>44725.147904341306</v>
      </c>
      <c r="H78" s="9">
        <f t="shared" si="1"/>
        <v>326222.81476543623</v>
      </c>
      <c r="I78" s="9">
        <f t="shared" si="2"/>
        <v>91563.300724939589</v>
      </c>
      <c r="J78" s="9">
        <f t="shared" si="3"/>
        <v>-4427.7108433734938</v>
      </c>
      <c r="K78" s="9">
        <f t="shared" si="4"/>
        <v>95991.011568313086</v>
      </c>
      <c r="L78" s="9">
        <f t="shared" si="5"/>
        <v>185506.65529278186</v>
      </c>
      <c r="M78" s="1"/>
      <c r="N78" s="41">
        <f t="shared" si="6"/>
        <v>41223.701176173745</v>
      </c>
      <c r="O78" s="41">
        <f t="shared" si="7"/>
        <v>45776.298823826255</v>
      </c>
      <c r="P78" s="1"/>
      <c r="Q78" s="42">
        <f t="shared" si="8"/>
        <v>0.52616435429685349</v>
      </c>
      <c r="R78" s="42">
        <f t="shared" si="9"/>
        <v>0.56027163399034174</v>
      </c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41">
        <v>88000</v>
      </c>
      <c r="C79" s="1"/>
      <c r="D79" s="9">
        <f t="shared" si="0"/>
        <v>396000</v>
      </c>
      <c r="E79" s="9">
        <f t="shared" si="14"/>
        <v>329972.50229147571</v>
      </c>
      <c r="F79" s="9">
        <f t="shared" si="15"/>
        <v>66027.497708524286</v>
      </c>
      <c r="G79" s="9">
        <f t="shared" si="16"/>
        <v>45239.230064161318</v>
      </c>
      <c r="H79" s="9">
        <f t="shared" si="1"/>
        <v>329972.50229147571</v>
      </c>
      <c r="I79" s="9">
        <f t="shared" si="2"/>
        <v>92763.200733272228</v>
      </c>
      <c r="J79" s="9">
        <f t="shared" si="3"/>
        <v>-4484.6385542168673</v>
      </c>
      <c r="K79" s="9">
        <f t="shared" si="4"/>
        <v>97247.8392874891</v>
      </c>
      <c r="L79" s="9">
        <f t="shared" si="5"/>
        <v>187485.43293982532</v>
      </c>
      <c r="M79" s="1"/>
      <c r="N79" s="41">
        <f t="shared" si="6"/>
        <v>41663.429542183403</v>
      </c>
      <c r="O79" s="41">
        <f t="shared" si="7"/>
        <v>46336.570457816597</v>
      </c>
      <c r="P79" s="1"/>
      <c r="Q79" s="42">
        <f t="shared" si="8"/>
        <v>0.52655193702064318</v>
      </c>
      <c r="R79" s="42">
        <f t="shared" si="9"/>
        <v>0.56027163399034174</v>
      </c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41">
        <v>89000</v>
      </c>
      <c r="C80" s="1"/>
      <c r="D80" s="9">
        <f t="shared" si="0"/>
        <v>400500</v>
      </c>
      <c r="E80" s="9">
        <f t="shared" si="14"/>
        <v>333722.1898175152</v>
      </c>
      <c r="F80" s="9">
        <f t="shared" si="15"/>
        <v>66777.810182484798</v>
      </c>
      <c r="G80" s="9">
        <f t="shared" si="16"/>
        <v>45753.312223981331</v>
      </c>
      <c r="H80" s="9">
        <f t="shared" si="1"/>
        <v>333722.1898175152</v>
      </c>
      <c r="I80" s="9">
        <f t="shared" si="2"/>
        <v>93963.100741604867</v>
      </c>
      <c r="J80" s="9">
        <f t="shared" si="3"/>
        <v>-4541.5662650602408</v>
      </c>
      <c r="K80" s="9">
        <f t="shared" si="4"/>
        <v>98504.667006665113</v>
      </c>
      <c r="L80" s="9">
        <f t="shared" si="5"/>
        <v>189464.21058686878</v>
      </c>
      <c r="M80" s="1"/>
      <c r="N80" s="41">
        <f t="shared" si="6"/>
        <v>42103.157908193061</v>
      </c>
      <c r="O80" s="41">
        <f t="shared" si="7"/>
        <v>46896.842091806939</v>
      </c>
      <c r="P80" s="1"/>
      <c r="Q80" s="42">
        <f t="shared" si="8"/>
        <v>0.52693081002030273</v>
      </c>
      <c r="R80" s="42">
        <f t="shared" si="9"/>
        <v>0.56027163399034907</v>
      </c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41">
        <v>90000</v>
      </c>
      <c r="C81" s="1"/>
      <c r="D81" s="9">
        <f t="shared" si="0"/>
        <v>405000</v>
      </c>
      <c r="E81" s="9">
        <f t="shared" si="14"/>
        <v>337471.87734355475</v>
      </c>
      <c r="F81" s="9">
        <f t="shared" si="15"/>
        <v>67528.12265644531</v>
      </c>
      <c r="G81" s="9">
        <f t="shared" si="16"/>
        <v>46267.394383801358</v>
      </c>
      <c r="H81" s="9">
        <f t="shared" si="1"/>
        <v>337471.87734355475</v>
      </c>
      <c r="I81" s="9">
        <f t="shared" si="2"/>
        <v>95163.000749937521</v>
      </c>
      <c r="J81" s="9">
        <f t="shared" si="3"/>
        <v>-4598.4939759036142</v>
      </c>
      <c r="K81" s="9">
        <f t="shared" si="4"/>
        <v>99761.494725841141</v>
      </c>
      <c r="L81" s="9">
        <f t="shared" si="5"/>
        <v>191442.98823391221</v>
      </c>
      <c r="M81" s="1"/>
      <c r="N81" s="41">
        <f t="shared" si="6"/>
        <v>42542.886274202712</v>
      </c>
      <c r="O81" s="41">
        <f t="shared" si="7"/>
        <v>47457.113725797288</v>
      </c>
      <c r="P81" s="1"/>
      <c r="Q81" s="42">
        <f t="shared" si="8"/>
        <v>0.52730126361996987</v>
      </c>
      <c r="R81" s="42">
        <f t="shared" si="9"/>
        <v>0.56027163399033453</v>
      </c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41">
        <v>91000</v>
      </c>
      <c r="C82" s="1"/>
      <c r="D82" s="9">
        <f t="shared" si="0"/>
        <v>409500</v>
      </c>
      <c r="E82" s="9">
        <f t="shared" si="14"/>
        <v>341221.56486959424</v>
      </c>
      <c r="F82" s="9">
        <f t="shared" si="15"/>
        <v>68278.435130405807</v>
      </c>
      <c r="G82" s="9">
        <f t="shared" si="16"/>
        <v>46781.476543621371</v>
      </c>
      <c r="H82" s="9">
        <f t="shared" si="1"/>
        <v>341221.56486959424</v>
      </c>
      <c r="I82" s="9">
        <f t="shared" si="2"/>
        <v>96362.90075827016</v>
      </c>
      <c r="J82" s="9">
        <f t="shared" si="3"/>
        <v>-4655.4216867469877</v>
      </c>
      <c r="K82" s="9">
        <f t="shared" si="4"/>
        <v>101018.32244501714</v>
      </c>
      <c r="L82" s="9">
        <f t="shared" si="5"/>
        <v>193421.7658809557</v>
      </c>
      <c r="M82" s="1"/>
      <c r="N82" s="41">
        <f t="shared" si="6"/>
        <v>42982.614640212378</v>
      </c>
      <c r="O82" s="41">
        <f t="shared" si="7"/>
        <v>48017.385359787622</v>
      </c>
      <c r="P82" s="1"/>
      <c r="Q82" s="42">
        <f t="shared" si="8"/>
        <v>0.52766357538228159</v>
      </c>
      <c r="R82" s="42">
        <f t="shared" si="9"/>
        <v>0.56027163399034174</v>
      </c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41">
        <v>92000</v>
      </c>
      <c r="C83" s="1"/>
      <c r="D83" s="9">
        <f t="shared" si="0"/>
        <v>414000</v>
      </c>
      <c r="E83" s="9">
        <f t="shared" si="14"/>
        <v>344971.25239563372</v>
      </c>
      <c r="F83" s="9">
        <f t="shared" si="15"/>
        <v>69028.747604366305</v>
      </c>
      <c r="G83" s="9">
        <f t="shared" si="16"/>
        <v>47295.558703441384</v>
      </c>
      <c r="H83" s="9">
        <f t="shared" si="1"/>
        <v>344971.25239563372</v>
      </c>
      <c r="I83" s="9">
        <f t="shared" si="2"/>
        <v>97562.800766602799</v>
      </c>
      <c r="J83" s="9">
        <f t="shared" si="3"/>
        <v>-4712.3493975903611</v>
      </c>
      <c r="K83" s="9">
        <f t="shared" si="4"/>
        <v>102275.15016419315</v>
      </c>
      <c r="L83" s="9">
        <f t="shared" si="5"/>
        <v>195400.54352799917</v>
      </c>
      <c r="M83" s="1"/>
      <c r="N83" s="41">
        <f t="shared" si="6"/>
        <v>43422.343006222036</v>
      </c>
      <c r="O83" s="41">
        <f t="shared" si="7"/>
        <v>48577.656993777964</v>
      </c>
      <c r="P83" s="1"/>
      <c r="Q83" s="42">
        <f t="shared" si="8"/>
        <v>0.52801801080193445</v>
      </c>
      <c r="R83" s="42">
        <f t="shared" si="9"/>
        <v>0.56027163399033453</v>
      </c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41">
        <v>93000</v>
      </c>
      <c r="C84" s="1"/>
      <c r="D84" s="9">
        <f t="shared" si="0"/>
        <v>418500</v>
      </c>
      <c r="E84" s="9">
        <f t="shared" si="14"/>
        <v>348720.93992167321</v>
      </c>
      <c r="F84" s="9">
        <f t="shared" si="15"/>
        <v>69779.060078326816</v>
      </c>
      <c r="G84" s="9">
        <f t="shared" si="16"/>
        <v>47809.640863261397</v>
      </c>
      <c r="H84" s="9">
        <f t="shared" si="1"/>
        <v>348720.93992167321</v>
      </c>
      <c r="I84" s="9">
        <f t="shared" si="2"/>
        <v>98762.700774935423</v>
      </c>
      <c r="J84" s="9">
        <f t="shared" si="3"/>
        <v>-4769.2771084337346</v>
      </c>
      <c r="K84" s="9">
        <f t="shared" si="4"/>
        <v>103531.97788336915</v>
      </c>
      <c r="L84" s="9">
        <f t="shared" si="5"/>
        <v>197379.32117504266</v>
      </c>
      <c r="M84" s="1"/>
      <c r="N84" s="41">
        <f t="shared" si="6"/>
        <v>43862.071372231701</v>
      </c>
      <c r="O84" s="41">
        <f t="shared" si="7"/>
        <v>49137.928627768299</v>
      </c>
      <c r="P84" s="1"/>
      <c r="Q84" s="42">
        <f t="shared" si="8"/>
        <v>0.5283648239544978</v>
      </c>
      <c r="R84" s="42">
        <f t="shared" si="9"/>
        <v>0.56027163399034907</v>
      </c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41">
        <v>94000</v>
      </c>
      <c r="C85" s="1"/>
      <c r="D85" s="9">
        <f t="shared" si="0"/>
        <v>423000</v>
      </c>
      <c r="E85" s="9">
        <f t="shared" si="14"/>
        <v>352470.6274477127</v>
      </c>
      <c r="F85" s="9">
        <f t="shared" si="15"/>
        <v>70529.372552287314</v>
      </c>
      <c r="G85" s="9">
        <f t="shared" si="16"/>
        <v>48323.723023081409</v>
      </c>
      <c r="H85" s="9">
        <f t="shared" si="1"/>
        <v>352470.6274477127</v>
      </c>
      <c r="I85" s="9">
        <f t="shared" si="2"/>
        <v>99962.600783268077</v>
      </c>
      <c r="J85" s="9">
        <f t="shared" si="3"/>
        <v>-4826.2048192771081</v>
      </c>
      <c r="K85" s="9">
        <f t="shared" si="4"/>
        <v>104788.80560254518</v>
      </c>
      <c r="L85" s="9">
        <f t="shared" si="5"/>
        <v>199358.09882208609</v>
      </c>
      <c r="M85" s="1"/>
      <c r="N85" s="41">
        <f t="shared" si="6"/>
        <v>44301.799738241352</v>
      </c>
      <c r="O85" s="41">
        <f t="shared" si="7"/>
        <v>49698.200261758648</v>
      </c>
      <c r="P85" s="1"/>
      <c r="Q85" s="42">
        <f t="shared" si="8"/>
        <v>0.52870425810381538</v>
      </c>
      <c r="R85" s="42">
        <f t="shared" si="9"/>
        <v>0.56027163399033453</v>
      </c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41">
        <v>95000</v>
      </c>
      <c r="C86" s="1"/>
      <c r="D86" s="9">
        <f t="shared" si="0"/>
        <v>427500</v>
      </c>
      <c r="E86" s="9">
        <f t="shared" si="14"/>
        <v>356220.31497375219</v>
      </c>
      <c r="F86" s="9">
        <f t="shared" si="15"/>
        <v>71279.685026247811</v>
      </c>
      <c r="G86" s="9">
        <f t="shared" si="16"/>
        <v>48837.805182901422</v>
      </c>
      <c r="H86" s="9">
        <f t="shared" si="1"/>
        <v>356220.31497375219</v>
      </c>
      <c r="I86" s="9">
        <f t="shared" si="2"/>
        <v>101162.5007916007</v>
      </c>
      <c r="J86" s="9">
        <f t="shared" si="3"/>
        <v>-4883.1325301204815</v>
      </c>
      <c r="K86" s="9">
        <f t="shared" si="4"/>
        <v>106045.63332172118</v>
      </c>
      <c r="L86" s="9">
        <f t="shared" si="5"/>
        <v>201336.87646912958</v>
      </c>
      <c r="M86" s="1"/>
      <c r="N86" s="41">
        <f t="shared" si="6"/>
        <v>44741.528104251018</v>
      </c>
      <c r="O86" s="41">
        <f t="shared" si="7"/>
        <v>50258.471895748982</v>
      </c>
      <c r="P86" s="1"/>
      <c r="Q86" s="42">
        <f t="shared" si="8"/>
        <v>0.52903654627104191</v>
      </c>
      <c r="R86" s="42">
        <f t="shared" si="9"/>
        <v>0.56027163399034174</v>
      </c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41">
        <v>96000</v>
      </c>
      <c r="C87" s="1"/>
      <c r="D87" s="9">
        <f t="shared" si="0"/>
        <v>432000</v>
      </c>
      <c r="E87" s="9">
        <f t="shared" si="14"/>
        <v>359970.00249979168</v>
      </c>
      <c r="F87" s="9">
        <f t="shared" si="15"/>
        <v>72029.997500208308</v>
      </c>
      <c r="G87" s="9">
        <f t="shared" si="16"/>
        <v>49351.887342721442</v>
      </c>
      <c r="H87" s="9">
        <f t="shared" si="1"/>
        <v>359970.00249979168</v>
      </c>
      <c r="I87" s="9">
        <f t="shared" si="2"/>
        <v>102362.40079993334</v>
      </c>
      <c r="J87" s="9">
        <f t="shared" si="3"/>
        <v>-4940.060240963855</v>
      </c>
      <c r="K87" s="9">
        <f t="shared" si="4"/>
        <v>107302.46104089719</v>
      </c>
      <c r="L87" s="9">
        <f t="shared" si="5"/>
        <v>203315.65411617304</v>
      </c>
      <c r="M87" s="1"/>
      <c r="N87" s="41">
        <f t="shared" si="6"/>
        <v>45181.256470260676</v>
      </c>
      <c r="O87" s="41">
        <f t="shared" si="7"/>
        <v>50818.743529739324</v>
      </c>
      <c r="P87" s="1"/>
      <c r="Q87" s="42">
        <f t="shared" si="8"/>
        <v>0.52936191176811798</v>
      </c>
      <c r="R87" s="42">
        <f t="shared" si="9"/>
        <v>0.56027163399033453</v>
      </c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41">
        <v>97000</v>
      </c>
      <c r="C88" s="1"/>
      <c r="D88" s="9">
        <f t="shared" si="0"/>
        <v>436500</v>
      </c>
      <c r="E88" s="9">
        <f t="shared" si="14"/>
        <v>363719.69002583122</v>
      </c>
      <c r="F88" s="9">
        <f t="shared" si="15"/>
        <v>72780.309974168835</v>
      </c>
      <c r="G88" s="9">
        <f t="shared" si="16"/>
        <v>49865.969502541462</v>
      </c>
      <c r="H88" s="9">
        <f t="shared" si="1"/>
        <v>363719.69002583122</v>
      </c>
      <c r="I88" s="9">
        <f t="shared" si="2"/>
        <v>103562.30080826599</v>
      </c>
      <c r="J88" s="9">
        <f t="shared" si="3"/>
        <v>-4996.9879518072294</v>
      </c>
      <c r="K88" s="9">
        <f t="shared" si="4"/>
        <v>108559.28876007322</v>
      </c>
      <c r="L88" s="9">
        <f t="shared" si="5"/>
        <v>205294.43176321653</v>
      </c>
      <c r="M88" s="1"/>
      <c r="N88" s="41">
        <f t="shared" si="6"/>
        <v>45620.984836270341</v>
      </c>
      <c r="O88" s="41">
        <f t="shared" si="7"/>
        <v>51379.015163729659</v>
      </c>
      <c r="P88" s="1"/>
      <c r="Q88" s="42">
        <f t="shared" si="8"/>
        <v>0.52968056869824387</v>
      </c>
      <c r="R88" s="42">
        <f t="shared" si="9"/>
        <v>0.56027163399034174</v>
      </c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41">
        <v>98000</v>
      </c>
      <c r="C89" s="1"/>
      <c r="D89" s="9">
        <f t="shared" si="0"/>
        <v>441000</v>
      </c>
      <c r="E89" s="9">
        <f t="shared" si="14"/>
        <v>367469.37755187071</v>
      </c>
      <c r="F89" s="9">
        <f t="shared" si="15"/>
        <v>73530.622448129332</v>
      </c>
      <c r="G89" s="9">
        <f t="shared" si="16"/>
        <v>50380.051662361475</v>
      </c>
      <c r="H89" s="9">
        <f t="shared" si="1"/>
        <v>367469.37755187071</v>
      </c>
      <c r="I89" s="9">
        <f t="shared" si="2"/>
        <v>104762.20081659863</v>
      </c>
      <c r="J89" s="9">
        <f t="shared" si="3"/>
        <v>-5053.9156626506028</v>
      </c>
      <c r="K89" s="9">
        <f t="shared" si="4"/>
        <v>109816.11647924923</v>
      </c>
      <c r="L89" s="9">
        <f t="shared" si="5"/>
        <v>207273.20941025999</v>
      </c>
      <c r="M89" s="1"/>
      <c r="N89" s="41">
        <f t="shared" si="6"/>
        <v>46060.71320228</v>
      </c>
      <c r="O89" s="41">
        <f t="shared" si="7"/>
        <v>51939.28679772</v>
      </c>
      <c r="P89" s="1"/>
      <c r="Q89" s="42">
        <f t="shared" si="8"/>
        <v>0.52999272242571427</v>
      </c>
      <c r="R89" s="42">
        <f t="shared" si="9"/>
        <v>0.56027163399033453</v>
      </c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41">
        <v>99000</v>
      </c>
      <c r="C90" s="1"/>
      <c r="D90" s="9">
        <f t="shared" si="0"/>
        <v>445500</v>
      </c>
      <c r="E90" s="9">
        <f t="shared" si="14"/>
        <v>371219.0650779102</v>
      </c>
      <c r="F90" s="9">
        <f t="shared" si="15"/>
        <v>74280.934922089829</v>
      </c>
      <c r="G90" s="9">
        <f t="shared" si="16"/>
        <v>50894.133822181488</v>
      </c>
      <c r="H90" s="9">
        <f t="shared" si="1"/>
        <v>371219.0650779102</v>
      </c>
      <c r="I90" s="9">
        <f t="shared" si="2"/>
        <v>105962.10082493126</v>
      </c>
      <c r="J90" s="9">
        <f t="shared" si="3"/>
        <v>-5110.8433734939763</v>
      </c>
      <c r="K90" s="9">
        <f t="shared" si="4"/>
        <v>111072.94419842523</v>
      </c>
      <c r="L90" s="9">
        <f t="shared" si="5"/>
        <v>209251.98705730349</v>
      </c>
      <c r="M90" s="1"/>
      <c r="N90" s="41">
        <f t="shared" si="6"/>
        <v>46500.441568289665</v>
      </c>
      <c r="O90" s="41">
        <f t="shared" si="7"/>
        <v>52499.558431710335</v>
      </c>
      <c r="P90" s="1"/>
      <c r="Q90" s="42">
        <f t="shared" si="8"/>
        <v>0.53029857001727609</v>
      </c>
      <c r="R90" s="42">
        <f t="shared" si="9"/>
        <v>0.56027163399034907</v>
      </c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41">
        <v>100000</v>
      </c>
      <c r="C91" s="1"/>
      <c r="D91" s="9">
        <f t="shared" si="0"/>
        <v>450000</v>
      </c>
      <c r="E91" s="9">
        <f t="shared" si="14"/>
        <v>374968.75260394969</v>
      </c>
      <c r="F91" s="9">
        <f t="shared" si="15"/>
        <v>75031.247396050327</v>
      </c>
      <c r="G91" s="9">
        <f t="shared" si="16"/>
        <v>51408.2159820015</v>
      </c>
      <c r="H91" s="9">
        <f t="shared" si="1"/>
        <v>374968.75260394969</v>
      </c>
      <c r="I91" s="9">
        <f t="shared" si="2"/>
        <v>107162.00083326391</v>
      </c>
      <c r="J91" s="9">
        <f t="shared" si="3"/>
        <v>-5167.7710843373497</v>
      </c>
      <c r="K91" s="9">
        <f t="shared" si="4"/>
        <v>112329.77191760126</v>
      </c>
      <c r="L91" s="9">
        <f t="shared" si="5"/>
        <v>211230.76470434692</v>
      </c>
      <c r="M91" s="1"/>
      <c r="N91" s="41">
        <f t="shared" si="6"/>
        <v>46940.169934299316</v>
      </c>
      <c r="O91" s="41">
        <f t="shared" si="7"/>
        <v>53059.830065700684</v>
      </c>
      <c r="P91" s="1"/>
      <c r="Q91" s="42">
        <f t="shared" si="8"/>
        <v>0.53059830065700686</v>
      </c>
      <c r="R91" s="42">
        <f t="shared" si="9"/>
        <v>0.56027163399033453</v>
      </c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41">
        <v>101000</v>
      </c>
      <c r="C92" s="1"/>
      <c r="D92" s="9">
        <f t="shared" si="0"/>
        <v>454500</v>
      </c>
      <c r="E92" s="9">
        <f t="shared" si="14"/>
        <v>378718.44012998918</v>
      </c>
      <c r="F92" s="9">
        <f t="shared" si="15"/>
        <v>75781.559870010838</v>
      </c>
      <c r="G92" s="9">
        <f t="shared" si="16"/>
        <v>51922.298141821513</v>
      </c>
      <c r="H92" s="9">
        <f t="shared" si="1"/>
        <v>378718.44012998918</v>
      </c>
      <c r="I92" s="9">
        <f t="shared" si="2"/>
        <v>108361.90084159654</v>
      </c>
      <c r="J92" s="9">
        <f t="shared" si="3"/>
        <v>-5224.6987951807232</v>
      </c>
      <c r="K92" s="9">
        <f t="shared" si="4"/>
        <v>113586.59963677726</v>
      </c>
      <c r="L92" s="9">
        <f t="shared" si="5"/>
        <v>213209.54235139041</v>
      </c>
      <c r="M92" s="1"/>
      <c r="N92" s="41">
        <f t="shared" si="6"/>
        <v>47379.898300308982</v>
      </c>
      <c r="O92" s="41">
        <f t="shared" si="7"/>
        <v>53620.101699691018</v>
      </c>
      <c r="P92" s="1"/>
      <c r="Q92" s="42">
        <f t="shared" si="8"/>
        <v>0.53089209603654475</v>
      </c>
      <c r="R92" s="42">
        <f t="shared" si="9"/>
        <v>0.56027163399034174</v>
      </c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41">
        <v>102000</v>
      </c>
      <c r="C93" s="1"/>
      <c r="D93" s="9">
        <f t="shared" si="0"/>
        <v>459000</v>
      </c>
      <c r="E93" s="9">
        <f t="shared" si="14"/>
        <v>382468.12765602866</v>
      </c>
      <c r="F93" s="9">
        <f t="shared" si="15"/>
        <v>76531.872343971336</v>
      </c>
      <c r="G93" s="9">
        <f t="shared" si="16"/>
        <v>52436.380301641533</v>
      </c>
      <c r="H93" s="9">
        <f t="shared" si="1"/>
        <v>382468.12765602866</v>
      </c>
      <c r="I93" s="9">
        <f t="shared" si="2"/>
        <v>109561.80084992918</v>
      </c>
      <c r="J93" s="9">
        <f t="shared" si="3"/>
        <v>-5281.6265060240967</v>
      </c>
      <c r="K93" s="9">
        <f t="shared" si="4"/>
        <v>114843.42735595327</v>
      </c>
      <c r="L93" s="9">
        <f t="shared" si="5"/>
        <v>215188.31999843387</v>
      </c>
      <c r="M93" s="1"/>
      <c r="N93" s="41">
        <f t="shared" si="6"/>
        <v>47819.62666631864</v>
      </c>
      <c r="O93" s="41">
        <f t="shared" si="7"/>
        <v>54180.37333368136</v>
      </c>
      <c r="P93" s="1"/>
      <c r="Q93" s="42">
        <f t="shared" si="8"/>
        <v>0.53118013072236625</v>
      </c>
      <c r="R93" s="42">
        <f t="shared" si="9"/>
        <v>0.56027163399034174</v>
      </c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41">
        <v>103000</v>
      </c>
      <c r="C94" s="1"/>
      <c r="D94" s="9">
        <f t="shared" si="0"/>
        <v>463500</v>
      </c>
      <c r="E94" s="9">
        <f t="shared" si="14"/>
        <v>386217.81518206815</v>
      </c>
      <c r="F94" s="9">
        <f t="shared" si="15"/>
        <v>77282.184817931833</v>
      </c>
      <c r="G94" s="9">
        <f t="shared" si="16"/>
        <v>52950.462461461546</v>
      </c>
      <c r="H94" s="9">
        <f t="shared" si="1"/>
        <v>386217.81518206815</v>
      </c>
      <c r="I94" s="9">
        <f t="shared" si="2"/>
        <v>110761.70085826181</v>
      </c>
      <c r="J94" s="9">
        <f t="shared" si="3"/>
        <v>-5338.5542168674701</v>
      </c>
      <c r="K94" s="9">
        <f t="shared" si="4"/>
        <v>116100.25507512929</v>
      </c>
      <c r="L94" s="9">
        <f t="shared" si="5"/>
        <v>217167.09764547733</v>
      </c>
      <c r="M94" s="1"/>
      <c r="N94" s="41">
        <f t="shared" si="6"/>
        <v>48259.355032328298</v>
      </c>
      <c r="O94" s="41">
        <f t="shared" si="7"/>
        <v>54740.644967671702</v>
      </c>
      <c r="P94" s="1"/>
      <c r="Q94" s="42">
        <f t="shared" si="8"/>
        <v>0.53146257250166706</v>
      </c>
      <c r="R94" s="42">
        <f t="shared" si="9"/>
        <v>0.56027163399033453</v>
      </c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41">
        <v>104000</v>
      </c>
      <c r="C95" s="1"/>
      <c r="D95" s="9">
        <f t="shared" si="0"/>
        <v>468000</v>
      </c>
      <c r="E95" s="9">
        <f t="shared" si="14"/>
        <v>389967.5027081077</v>
      </c>
      <c r="F95" s="9">
        <f t="shared" si="15"/>
        <v>78032.497291892345</v>
      </c>
      <c r="G95" s="9">
        <f t="shared" si="16"/>
        <v>53464.544621281566</v>
      </c>
      <c r="H95" s="9">
        <f t="shared" si="1"/>
        <v>389967.5027081077</v>
      </c>
      <c r="I95" s="9">
        <f t="shared" si="2"/>
        <v>111961.60086659447</v>
      </c>
      <c r="J95" s="9">
        <f t="shared" si="3"/>
        <v>-5395.4819277108436</v>
      </c>
      <c r="K95" s="9">
        <f t="shared" si="4"/>
        <v>117357.08279430532</v>
      </c>
      <c r="L95" s="9">
        <f t="shared" si="5"/>
        <v>219145.87529252082</v>
      </c>
      <c r="M95" s="1"/>
      <c r="N95" s="41">
        <f t="shared" si="6"/>
        <v>48699.083398337963</v>
      </c>
      <c r="O95" s="41">
        <f t="shared" si="7"/>
        <v>55300.916601662037</v>
      </c>
      <c r="P95" s="1"/>
      <c r="Q95" s="42">
        <f t="shared" si="8"/>
        <v>0.5317395827082888</v>
      </c>
      <c r="R95" s="42">
        <f t="shared" si="9"/>
        <v>0.56027163399033453</v>
      </c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41">
        <v>105000</v>
      </c>
      <c r="C96" s="1"/>
      <c r="D96" s="9">
        <f t="shared" si="0"/>
        <v>472500</v>
      </c>
      <c r="E96" s="9">
        <f t="shared" si="14"/>
        <v>393717.19023414719</v>
      </c>
      <c r="F96" s="9">
        <f t="shared" si="15"/>
        <v>78782.809765852857</v>
      </c>
      <c r="G96" s="9">
        <f t="shared" si="16"/>
        <v>53978.626781101579</v>
      </c>
      <c r="H96" s="9">
        <f t="shared" si="1"/>
        <v>393717.19023414719</v>
      </c>
      <c r="I96" s="9">
        <f t="shared" si="2"/>
        <v>113161.50087492709</v>
      </c>
      <c r="J96" s="9">
        <f t="shared" si="3"/>
        <v>-5452.4096385542171</v>
      </c>
      <c r="K96" s="9">
        <f t="shared" si="4"/>
        <v>118613.91051348131</v>
      </c>
      <c r="L96" s="9">
        <f t="shared" si="5"/>
        <v>221124.65293956432</v>
      </c>
      <c r="M96" s="1"/>
      <c r="N96" s="41">
        <f t="shared" si="6"/>
        <v>49138.811764347629</v>
      </c>
      <c r="O96" s="41">
        <f t="shared" si="7"/>
        <v>55861.188235652371</v>
      </c>
      <c r="P96" s="1"/>
      <c r="Q96" s="42">
        <f t="shared" si="8"/>
        <v>0.53201131653002254</v>
      </c>
      <c r="R96" s="42">
        <f t="shared" si="9"/>
        <v>0.56027163399034907</v>
      </c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41">
        <v>106000</v>
      </c>
      <c r="C97" s="1"/>
      <c r="D97" s="9">
        <f t="shared" si="0"/>
        <v>477000</v>
      </c>
      <c r="E97" s="9">
        <f t="shared" si="14"/>
        <v>397466.87776018668</v>
      </c>
      <c r="F97" s="9">
        <f t="shared" si="15"/>
        <v>79533.122239813354</v>
      </c>
      <c r="G97" s="9">
        <f t="shared" si="16"/>
        <v>54492.708940921591</v>
      </c>
      <c r="H97" s="9">
        <f t="shared" si="1"/>
        <v>397466.87776018668</v>
      </c>
      <c r="I97" s="9">
        <f t="shared" si="2"/>
        <v>114361.40088325975</v>
      </c>
      <c r="J97" s="9">
        <f t="shared" si="3"/>
        <v>-5509.3373493975905</v>
      </c>
      <c r="K97" s="9">
        <f t="shared" si="4"/>
        <v>119870.73823265734</v>
      </c>
      <c r="L97" s="9">
        <f t="shared" si="5"/>
        <v>223103.43058660775</v>
      </c>
      <c r="M97" s="1"/>
      <c r="N97" s="41">
        <f t="shared" si="6"/>
        <v>49578.54013035728</v>
      </c>
      <c r="O97" s="41">
        <f t="shared" si="7"/>
        <v>56421.45986964272</v>
      </c>
      <c r="P97" s="1"/>
      <c r="Q97" s="42">
        <f t="shared" si="8"/>
        <v>0.5322779232985162</v>
      </c>
      <c r="R97" s="42">
        <f t="shared" si="9"/>
        <v>0.56027163399033453</v>
      </c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41">
        <v>107000</v>
      </c>
      <c r="C98" s="1"/>
      <c r="D98" s="9">
        <f t="shared" si="0"/>
        <v>481500</v>
      </c>
      <c r="E98" s="9">
        <f t="shared" si="14"/>
        <v>401216.56528622616</v>
      </c>
      <c r="F98" s="9">
        <f t="shared" si="15"/>
        <v>80283.434713773851</v>
      </c>
      <c r="G98" s="9">
        <f t="shared" si="16"/>
        <v>55006.791100741604</v>
      </c>
      <c r="H98" s="9">
        <f t="shared" si="1"/>
        <v>401216.56528622616</v>
      </c>
      <c r="I98" s="9">
        <f t="shared" si="2"/>
        <v>115561.30089159237</v>
      </c>
      <c r="J98" s="9">
        <f t="shared" si="3"/>
        <v>-5566.265060240964</v>
      </c>
      <c r="K98" s="9">
        <f t="shared" si="4"/>
        <v>121127.56595183334</v>
      </c>
      <c r="L98" s="9">
        <f t="shared" si="5"/>
        <v>225082.20823365124</v>
      </c>
      <c r="M98" s="1"/>
      <c r="N98" s="41">
        <f t="shared" si="6"/>
        <v>50018.268496366945</v>
      </c>
      <c r="O98" s="41">
        <f t="shared" si="7"/>
        <v>56981.731503633055</v>
      </c>
      <c r="P98" s="1"/>
      <c r="Q98" s="42">
        <f t="shared" si="8"/>
        <v>0.5325395467629257</v>
      </c>
      <c r="R98" s="42">
        <f t="shared" si="9"/>
        <v>0.56027163399034907</v>
      </c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53">
        <v>108000</v>
      </c>
      <c r="C99" s="54"/>
      <c r="D99" s="55">
        <f t="shared" si="0"/>
        <v>486000</v>
      </c>
      <c r="E99" s="55">
        <f t="shared" si="14"/>
        <v>404966.25281226565</v>
      </c>
      <c r="F99" s="55">
        <f t="shared" si="15"/>
        <v>81033.747187734363</v>
      </c>
      <c r="G99" s="55">
        <f t="shared" si="16"/>
        <v>55520.873260561624</v>
      </c>
      <c r="H99" s="55">
        <f t="shared" si="1"/>
        <v>404966.25281226565</v>
      </c>
      <c r="I99" s="55">
        <f t="shared" si="2"/>
        <v>116761.20089992502</v>
      </c>
      <c r="J99" s="9">
        <f t="shared" si="3"/>
        <v>-5623.1927710843374</v>
      </c>
      <c r="K99" s="55">
        <f t="shared" si="4"/>
        <v>122384.39367100937</v>
      </c>
      <c r="L99" s="55">
        <f t="shared" si="5"/>
        <v>227060.98588069467</v>
      </c>
      <c r="M99" s="54"/>
      <c r="N99" s="56">
        <f t="shared" si="6"/>
        <v>50457.996862376596</v>
      </c>
      <c r="O99" s="56">
        <f t="shared" si="7"/>
        <v>57542.003137623404</v>
      </c>
      <c r="P99" s="54"/>
      <c r="Q99" s="57">
        <f t="shared" si="8"/>
        <v>0.53279632534836485</v>
      </c>
      <c r="R99" s="58">
        <f t="shared" si="9"/>
        <v>0.56027163399033453</v>
      </c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41">
        <v>109000</v>
      </c>
      <c r="C100" s="1"/>
      <c r="D100" s="9">
        <f t="shared" si="0"/>
        <v>490500</v>
      </c>
      <c r="E100" s="9">
        <f t="shared" si="14"/>
        <v>408715.94033830514</v>
      </c>
      <c r="F100" s="9">
        <f t="shared" si="15"/>
        <v>81784.059661694861</v>
      </c>
      <c r="G100" s="9">
        <f t="shared" si="16"/>
        <v>56034.955420381637</v>
      </c>
      <c r="H100" s="9">
        <f t="shared" si="1"/>
        <v>408715.94033830514</v>
      </c>
      <c r="I100" s="9">
        <f t="shared" si="2"/>
        <v>117961.10090825765</v>
      </c>
      <c r="J100" s="9">
        <f t="shared" si="3"/>
        <v>-5680.1204819277109</v>
      </c>
      <c r="K100" s="9">
        <f t="shared" si="4"/>
        <v>123641.22139018535</v>
      </c>
      <c r="L100" s="9">
        <f t="shared" si="5"/>
        <v>229039.76352773816</v>
      </c>
      <c r="M100" s="1"/>
      <c r="N100" s="41">
        <f t="shared" si="6"/>
        <v>50897.725228386262</v>
      </c>
      <c r="O100" s="41">
        <f t="shared" si="7"/>
        <v>58102.274771613738</v>
      </c>
      <c r="P100" s="1"/>
      <c r="Q100" s="42">
        <f t="shared" si="8"/>
        <v>0.53304839240012603</v>
      </c>
      <c r="R100" s="42">
        <f t="shared" si="9"/>
        <v>0.56027163399033453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41">
        <v>110000</v>
      </c>
      <c r="C101" s="1"/>
      <c r="D101" s="9">
        <f t="shared" si="0"/>
        <v>495000</v>
      </c>
      <c r="E101" s="9">
        <f t="shared" si="14"/>
        <v>412465.62786434469</v>
      </c>
      <c r="F101" s="9">
        <f t="shared" si="15"/>
        <v>82534.372135655372</v>
      </c>
      <c r="G101" s="9">
        <f t="shared" si="16"/>
        <v>56549.037580201657</v>
      </c>
      <c r="H101" s="9">
        <f t="shared" si="1"/>
        <v>412465.62786434469</v>
      </c>
      <c r="I101" s="9">
        <f t="shared" si="2"/>
        <v>119161.0009165903</v>
      </c>
      <c r="J101" s="9">
        <f t="shared" si="3"/>
        <v>-5737.0481927710844</v>
      </c>
      <c r="K101" s="9">
        <f t="shared" si="4"/>
        <v>124898.04910936138</v>
      </c>
      <c r="L101" s="9">
        <f t="shared" si="5"/>
        <v>231018.54117478168</v>
      </c>
      <c r="M101" s="1"/>
      <c r="N101" s="41">
        <f t="shared" si="6"/>
        <v>51337.453594395927</v>
      </c>
      <c r="O101" s="41">
        <f t="shared" si="7"/>
        <v>58662.546405604073</v>
      </c>
      <c r="P101" s="1"/>
      <c r="Q101" s="42">
        <f t="shared" si="8"/>
        <v>0.53329587641458243</v>
      </c>
      <c r="R101" s="42">
        <f t="shared" si="9"/>
        <v>0.56027163399034174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41">
        <v>111000</v>
      </c>
      <c r="C102" s="1"/>
      <c r="D102" s="9">
        <f t="shared" si="0"/>
        <v>499500</v>
      </c>
      <c r="E102" s="9">
        <f t="shared" si="14"/>
        <v>416215.31539038417</v>
      </c>
      <c r="F102" s="9">
        <f t="shared" si="15"/>
        <v>83284.68460961587</v>
      </c>
      <c r="G102" s="9">
        <f t="shared" si="16"/>
        <v>57063.11974002167</v>
      </c>
      <c r="H102" s="9">
        <f t="shared" si="1"/>
        <v>416215.31539038417</v>
      </c>
      <c r="I102" s="9">
        <f t="shared" si="2"/>
        <v>120360.90092492294</v>
      </c>
      <c r="J102" s="9">
        <f t="shared" si="3"/>
        <v>-5793.9759036144578</v>
      </c>
      <c r="K102" s="9">
        <f t="shared" si="4"/>
        <v>126154.8768285374</v>
      </c>
      <c r="L102" s="9">
        <f t="shared" si="5"/>
        <v>232997.31882182515</v>
      </c>
      <c r="M102" s="1"/>
      <c r="N102" s="41">
        <f t="shared" si="6"/>
        <v>51777.181960405585</v>
      </c>
      <c r="O102" s="41">
        <f t="shared" si="7"/>
        <v>59222.818039594415</v>
      </c>
      <c r="P102" s="1"/>
      <c r="Q102" s="42">
        <f t="shared" si="8"/>
        <v>0.53353890125760739</v>
      </c>
      <c r="R102" s="42">
        <f t="shared" si="9"/>
        <v>0.56027163399034174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41">
        <v>112000</v>
      </c>
      <c r="C103" s="1"/>
      <c r="D103" s="9">
        <f t="shared" si="0"/>
        <v>504000</v>
      </c>
      <c r="E103" s="9">
        <f t="shared" si="14"/>
        <v>419965.00291642366</v>
      </c>
      <c r="F103" s="9">
        <f t="shared" si="15"/>
        <v>84034.997083576382</v>
      </c>
      <c r="G103" s="9">
        <f t="shared" si="16"/>
        <v>57577.201899841682</v>
      </c>
      <c r="H103" s="9">
        <f t="shared" si="1"/>
        <v>419965.00291642366</v>
      </c>
      <c r="I103" s="9">
        <f t="shared" si="2"/>
        <v>121560.80093325558</v>
      </c>
      <c r="J103" s="9">
        <f t="shared" si="3"/>
        <v>-5850.9036144578313</v>
      </c>
      <c r="K103" s="9">
        <f t="shared" si="4"/>
        <v>127411.70454771341</v>
      </c>
      <c r="L103" s="9">
        <f t="shared" si="5"/>
        <v>234976.09646886861</v>
      </c>
      <c r="M103" s="1"/>
      <c r="N103" s="41">
        <f t="shared" si="6"/>
        <v>52216.910326415244</v>
      </c>
      <c r="O103" s="41">
        <f t="shared" si="7"/>
        <v>59783.089673584756</v>
      </c>
      <c r="P103" s="1"/>
      <c r="Q103" s="42">
        <f t="shared" si="8"/>
        <v>0.53377758637129247</v>
      </c>
      <c r="R103" s="42">
        <f t="shared" si="9"/>
        <v>0.56027163399034174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41">
        <v>113000</v>
      </c>
      <c r="C104" s="1"/>
      <c r="D104" s="9">
        <f t="shared" si="0"/>
        <v>508500</v>
      </c>
      <c r="E104" s="9">
        <f t="shared" si="14"/>
        <v>423714.69044246315</v>
      </c>
      <c r="F104" s="9">
        <f t="shared" si="15"/>
        <v>84785.309557536879</v>
      </c>
      <c r="G104" s="9">
        <f t="shared" si="16"/>
        <v>58091.284059661695</v>
      </c>
      <c r="H104" s="9">
        <f t="shared" si="1"/>
        <v>423714.69044246315</v>
      </c>
      <c r="I104" s="9">
        <f t="shared" si="2"/>
        <v>122760.70094158821</v>
      </c>
      <c r="J104" s="9">
        <f t="shared" si="3"/>
        <v>-5907.8313253012047</v>
      </c>
      <c r="K104" s="9">
        <f t="shared" si="4"/>
        <v>128668.53226688941</v>
      </c>
      <c r="L104" s="9">
        <f t="shared" si="5"/>
        <v>236954.87411591207</v>
      </c>
      <c r="M104" s="1"/>
      <c r="N104" s="41">
        <f t="shared" si="6"/>
        <v>52656.638692424902</v>
      </c>
      <c r="O104" s="41">
        <f t="shared" si="7"/>
        <v>60343.361307575098</v>
      </c>
      <c r="P104" s="1"/>
      <c r="Q104" s="42">
        <f t="shared" si="8"/>
        <v>0.53401204696969118</v>
      </c>
      <c r="R104" s="42">
        <f t="shared" si="9"/>
        <v>0.56027163399034174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41">
        <v>114000</v>
      </c>
      <c r="C105" s="1"/>
      <c r="D105" s="9">
        <f t="shared" si="0"/>
        <v>513000</v>
      </c>
      <c r="E105" s="9">
        <f t="shared" si="14"/>
        <v>427464.37796850264</v>
      </c>
      <c r="F105" s="9">
        <f t="shared" si="15"/>
        <v>85535.622031497376</v>
      </c>
      <c r="G105" s="9">
        <f t="shared" si="16"/>
        <v>58605.366219481708</v>
      </c>
      <c r="H105" s="9">
        <f t="shared" si="1"/>
        <v>427464.37796850264</v>
      </c>
      <c r="I105" s="9">
        <f t="shared" si="2"/>
        <v>123960.60094992084</v>
      </c>
      <c r="J105" s="9">
        <f t="shared" si="3"/>
        <v>-5964.7590361445782</v>
      </c>
      <c r="K105" s="9">
        <f t="shared" si="4"/>
        <v>129925.35998606542</v>
      </c>
      <c r="L105" s="9">
        <f t="shared" si="5"/>
        <v>238933.65176295553</v>
      </c>
      <c r="M105" s="1"/>
      <c r="N105" s="41">
        <f t="shared" si="6"/>
        <v>53096.36705843456</v>
      </c>
      <c r="O105" s="41">
        <f t="shared" si="7"/>
        <v>60903.63294156544</v>
      </c>
      <c r="P105" s="1"/>
      <c r="Q105" s="42">
        <f t="shared" si="8"/>
        <v>0.53424239422425823</v>
      </c>
      <c r="R105" s="42">
        <f t="shared" si="9"/>
        <v>0.56027163399034174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41">
        <v>115000</v>
      </c>
      <c r="C106" s="1"/>
      <c r="D106" s="9">
        <f t="shared" si="0"/>
        <v>517500</v>
      </c>
      <c r="E106" s="9">
        <f t="shared" si="14"/>
        <v>431214.06549454213</v>
      </c>
      <c r="F106" s="9">
        <f t="shared" si="15"/>
        <v>86285.934505457873</v>
      </c>
      <c r="G106" s="9">
        <f t="shared" si="16"/>
        <v>59119.448379301728</v>
      </c>
      <c r="H106" s="9">
        <f t="shared" si="1"/>
        <v>431214.06549454213</v>
      </c>
      <c r="I106" s="9">
        <f t="shared" si="2"/>
        <v>125160.50095825348</v>
      </c>
      <c r="J106" s="9">
        <f t="shared" si="3"/>
        <v>-6021.6867469879517</v>
      </c>
      <c r="K106" s="9">
        <f t="shared" si="4"/>
        <v>131182.18770524143</v>
      </c>
      <c r="L106" s="9">
        <f t="shared" si="5"/>
        <v>240912.42940999899</v>
      </c>
      <c r="M106" s="1"/>
      <c r="N106" s="41">
        <f t="shared" si="6"/>
        <v>53536.095424444218</v>
      </c>
      <c r="O106" s="41">
        <f t="shared" si="7"/>
        <v>61463.904575555782</v>
      </c>
      <c r="P106" s="1"/>
      <c r="Q106" s="42">
        <f t="shared" si="8"/>
        <v>0.53446873543961548</v>
      </c>
      <c r="R106" s="42">
        <f t="shared" si="9"/>
        <v>0.56027163399034907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41">
        <v>116000</v>
      </c>
      <c r="C107" s="1"/>
      <c r="D107" s="9">
        <f t="shared" si="0"/>
        <v>522000</v>
      </c>
      <c r="E107" s="9">
        <f t="shared" si="14"/>
        <v>434963.75302058161</v>
      </c>
      <c r="F107" s="9">
        <f t="shared" si="15"/>
        <v>87036.246979418385</v>
      </c>
      <c r="G107" s="9">
        <f t="shared" si="16"/>
        <v>59633.530539121741</v>
      </c>
      <c r="H107" s="9">
        <f t="shared" si="1"/>
        <v>434963.75302058161</v>
      </c>
      <c r="I107" s="9">
        <f t="shared" si="2"/>
        <v>126360.40096658612</v>
      </c>
      <c r="J107" s="9">
        <f t="shared" si="3"/>
        <v>-6078.6144578313251</v>
      </c>
      <c r="K107" s="9">
        <f t="shared" si="4"/>
        <v>132439.01542441745</v>
      </c>
      <c r="L107" s="9">
        <f t="shared" si="5"/>
        <v>242891.2070570424</v>
      </c>
      <c r="M107" s="1"/>
      <c r="N107" s="41">
        <f t="shared" si="6"/>
        <v>53975.823790453869</v>
      </c>
      <c r="O107" s="41">
        <f t="shared" si="7"/>
        <v>62024.176209546131</v>
      </c>
      <c r="P107" s="1"/>
      <c r="Q107" s="42">
        <f t="shared" si="8"/>
        <v>0.53469117422022527</v>
      </c>
      <c r="R107" s="42">
        <f t="shared" si="9"/>
        <v>0.56027163399033453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41">
        <v>117000</v>
      </c>
      <c r="C108" s="1"/>
      <c r="D108" s="9">
        <f t="shared" si="0"/>
        <v>526500</v>
      </c>
      <c r="E108" s="9">
        <f t="shared" si="14"/>
        <v>438713.44054662116</v>
      </c>
      <c r="F108" s="9">
        <f t="shared" si="15"/>
        <v>87786.559453378897</v>
      </c>
      <c r="G108" s="9">
        <f t="shared" si="16"/>
        <v>60147.612698941761</v>
      </c>
      <c r="H108" s="9">
        <f t="shared" si="1"/>
        <v>438713.44054662116</v>
      </c>
      <c r="I108" s="9">
        <f t="shared" si="2"/>
        <v>127560.30097491876</v>
      </c>
      <c r="J108" s="9">
        <f t="shared" si="3"/>
        <v>-6135.5421686746986</v>
      </c>
      <c r="K108" s="9">
        <f t="shared" si="4"/>
        <v>133695.84314359346</v>
      </c>
      <c r="L108" s="9">
        <f t="shared" si="5"/>
        <v>244869.98470408592</v>
      </c>
      <c r="M108" s="1"/>
      <c r="N108" s="41">
        <f t="shared" si="6"/>
        <v>54415.552156463535</v>
      </c>
      <c r="O108" s="41">
        <f t="shared" si="7"/>
        <v>62584.447843536465</v>
      </c>
      <c r="P108" s="1"/>
      <c r="Q108" s="42">
        <f t="shared" si="8"/>
        <v>0.53490981062851684</v>
      </c>
      <c r="R108" s="42">
        <f t="shared" si="9"/>
        <v>0.56027163399034174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41">
        <v>118000</v>
      </c>
      <c r="C109" s="1"/>
      <c r="D109" s="9">
        <f t="shared" si="0"/>
        <v>531000</v>
      </c>
      <c r="E109" s="9">
        <f t="shared" si="14"/>
        <v>442463.12807266065</v>
      </c>
      <c r="F109" s="9">
        <f t="shared" si="15"/>
        <v>88536.871927339394</v>
      </c>
      <c r="G109" s="9">
        <f t="shared" si="16"/>
        <v>60661.694858761774</v>
      </c>
      <c r="H109" s="9">
        <f t="shared" si="1"/>
        <v>442463.12807266065</v>
      </c>
      <c r="I109" s="9">
        <f t="shared" si="2"/>
        <v>128760.20098325142</v>
      </c>
      <c r="J109" s="9">
        <f t="shared" si="3"/>
        <v>-6192.469879518072</v>
      </c>
      <c r="K109" s="9">
        <f t="shared" si="4"/>
        <v>134952.67086276948</v>
      </c>
      <c r="L109" s="9">
        <f t="shared" si="5"/>
        <v>246848.76235112938</v>
      </c>
      <c r="M109" s="1"/>
      <c r="N109" s="41">
        <f t="shared" si="6"/>
        <v>54855.280522473193</v>
      </c>
      <c r="O109" s="41">
        <f t="shared" si="7"/>
        <v>63144.719477526807</v>
      </c>
      <c r="P109" s="1"/>
      <c r="Q109" s="42">
        <f t="shared" si="8"/>
        <v>0.5351247413349729</v>
      </c>
      <c r="R109" s="42">
        <f t="shared" si="9"/>
        <v>0.56027163399034174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41">
        <v>119000</v>
      </c>
      <c r="C110" s="1"/>
      <c r="D110" s="9">
        <f t="shared" si="0"/>
        <v>535500</v>
      </c>
      <c r="E110" s="9">
        <f t="shared" si="14"/>
        <v>446212.81559870014</v>
      </c>
      <c r="F110" s="9">
        <f t="shared" si="15"/>
        <v>89287.184401299892</v>
      </c>
      <c r="G110" s="9">
        <f t="shared" si="16"/>
        <v>61175.777018581786</v>
      </c>
      <c r="H110" s="9">
        <f t="shared" si="1"/>
        <v>446212.81559870014</v>
      </c>
      <c r="I110" s="9">
        <f t="shared" si="2"/>
        <v>129960.10099158404</v>
      </c>
      <c r="J110" s="9">
        <f t="shared" si="3"/>
        <v>-6249.3975903614455</v>
      </c>
      <c r="K110" s="9">
        <f t="shared" si="4"/>
        <v>136209.49858194549</v>
      </c>
      <c r="L110" s="9">
        <f t="shared" si="5"/>
        <v>248827.53999817284</v>
      </c>
      <c r="M110" s="1"/>
      <c r="N110" s="41">
        <f t="shared" si="6"/>
        <v>55295.008888482851</v>
      </c>
      <c r="O110" s="41">
        <f t="shared" si="7"/>
        <v>63704.991111517149</v>
      </c>
      <c r="P110" s="1"/>
      <c r="Q110" s="42">
        <f t="shared" si="8"/>
        <v>0.53533605976064835</v>
      </c>
      <c r="R110" s="42">
        <f t="shared" si="9"/>
        <v>0.56027163399034174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41">
        <v>120000</v>
      </c>
      <c r="C111" s="1"/>
      <c r="D111" s="9">
        <f t="shared" si="0"/>
        <v>540000</v>
      </c>
      <c r="E111" s="9">
        <f t="shared" si="14"/>
        <v>449962.50312473963</v>
      </c>
      <c r="F111" s="9">
        <f t="shared" si="15"/>
        <v>90037.496875260404</v>
      </c>
      <c r="G111" s="9">
        <f t="shared" si="16"/>
        <v>61689.859178401799</v>
      </c>
      <c r="H111" s="9">
        <f t="shared" si="1"/>
        <v>449962.50312473963</v>
      </c>
      <c r="I111" s="9">
        <f t="shared" si="2"/>
        <v>131160.00099991669</v>
      </c>
      <c r="J111" s="9">
        <f t="shared" si="3"/>
        <v>-6306.325301204819</v>
      </c>
      <c r="K111" s="9">
        <f t="shared" si="4"/>
        <v>137466.3263011215</v>
      </c>
      <c r="L111" s="9">
        <f t="shared" si="5"/>
        <v>250806.3176452163</v>
      </c>
      <c r="M111" s="1"/>
      <c r="N111" s="41">
        <f t="shared" si="6"/>
        <v>55734.737254492509</v>
      </c>
      <c r="O111" s="41">
        <f t="shared" si="7"/>
        <v>64265.262745507491</v>
      </c>
      <c r="P111" s="1"/>
      <c r="Q111" s="42">
        <f t="shared" si="8"/>
        <v>0.5355438562125624</v>
      </c>
      <c r="R111" s="42">
        <f t="shared" si="9"/>
        <v>0.56027163399034174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41">
        <v>121000</v>
      </c>
      <c r="C112" s="1"/>
      <c r="D112" s="9">
        <f t="shared" si="0"/>
        <v>544500</v>
      </c>
      <c r="E112" s="9">
        <f t="shared" si="14"/>
        <v>453712.19065077911</v>
      </c>
      <c r="F112" s="9">
        <f t="shared" si="15"/>
        <v>90787.809349220901</v>
      </c>
      <c r="G112" s="9">
        <f t="shared" si="16"/>
        <v>62203.941338221819</v>
      </c>
      <c r="H112" s="9">
        <f t="shared" si="1"/>
        <v>453712.19065077911</v>
      </c>
      <c r="I112" s="9">
        <f t="shared" si="2"/>
        <v>132359.90100824932</v>
      </c>
      <c r="J112" s="9">
        <f t="shared" si="3"/>
        <v>-6363.2530120481924</v>
      </c>
      <c r="K112" s="9">
        <f t="shared" si="4"/>
        <v>138723.15402029752</v>
      </c>
      <c r="L112" s="9">
        <f t="shared" si="5"/>
        <v>252785.09529225976</v>
      </c>
      <c r="M112" s="1"/>
      <c r="N112" s="41">
        <f t="shared" si="6"/>
        <v>56174.465620502167</v>
      </c>
      <c r="O112" s="41">
        <f t="shared" si="7"/>
        <v>64825.534379497833</v>
      </c>
      <c r="P112" s="1"/>
      <c r="Q112" s="42">
        <f t="shared" si="8"/>
        <v>0.53574821801237882</v>
      </c>
      <c r="R112" s="42">
        <f t="shared" si="9"/>
        <v>0.56027163399033453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41">
        <v>122000</v>
      </c>
      <c r="C113" s="1"/>
      <c r="D113" s="9">
        <f t="shared" si="0"/>
        <v>549000</v>
      </c>
      <c r="E113" s="9">
        <f t="shared" si="14"/>
        <v>457461.8781768186</v>
      </c>
      <c r="F113" s="9">
        <f t="shared" si="15"/>
        <v>91538.121823181398</v>
      </c>
      <c r="G113" s="9">
        <f t="shared" si="16"/>
        <v>62718.023498041832</v>
      </c>
      <c r="H113" s="9">
        <f t="shared" si="1"/>
        <v>457461.8781768186</v>
      </c>
      <c r="I113" s="9">
        <f t="shared" si="2"/>
        <v>133559.80101658194</v>
      </c>
      <c r="J113" s="9">
        <f t="shared" si="3"/>
        <v>-6420.1807228915659</v>
      </c>
      <c r="K113" s="9">
        <f t="shared" si="4"/>
        <v>139979.9817394735</v>
      </c>
      <c r="L113" s="9">
        <f t="shared" si="5"/>
        <v>254763.87293930326</v>
      </c>
      <c r="M113" s="1"/>
      <c r="N113" s="41">
        <f t="shared" si="6"/>
        <v>56614.193986511833</v>
      </c>
      <c r="O113" s="41">
        <f t="shared" si="7"/>
        <v>65385.806013488167</v>
      </c>
      <c r="P113" s="1"/>
      <c r="Q113" s="42">
        <f t="shared" si="8"/>
        <v>0.53594922961875546</v>
      </c>
      <c r="R113" s="42">
        <f t="shared" si="9"/>
        <v>0.5602716339903564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41">
        <v>123000</v>
      </c>
      <c r="C114" s="1"/>
      <c r="D114" s="9">
        <f t="shared" si="0"/>
        <v>553500</v>
      </c>
      <c r="E114" s="9">
        <f t="shared" si="14"/>
        <v>461211.56570285809</v>
      </c>
      <c r="F114" s="9">
        <f t="shared" si="15"/>
        <v>92288.43429714191</v>
      </c>
      <c r="G114" s="9">
        <f t="shared" si="16"/>
        <v>63232.105657861845</v>
      </c>
      <c r="H114" s="9">
        <f t="shared" si="1"/>
        <v>461211.56570285809</v>
      </c>
      <c r="I114" s="9">
        <f t="shared" si="2"/>
        <v>134759.7010249146</v>
      </c>
      <c r="J114" s="9">
        <f t="shared" si="3"/>
        <v>-6477.1084337349394</v>
      </c>
      <c r="K114" s="9">
        <f t="shared" si="4"/>
        <v>141236.80945864954</v>
      </c>
      <c r="L114" s="9">
        <f t="shared" si="5"/>
        <v>256742.65058634669</v>
      </c>
      <c r="M114" s="1"/>
      <c r="N114" s="41">
        <f t="shared" si="6"/>
        <v>57053.922352521484</v>
      </c>
      <c r="O114" s="41">
        <f t="shared" si="7"/>
        <v>65946.077647478523</v>
      </c>
      <c r="P114" s="1"/>
      <c r="Q114" s="42">
        <f t="shared" si="8"/>
        <v>0.5361469727437278</v>
      </c>
      <c r="R114" s="42">
        <f t="shared" si="9"/>
        <v>0.56027163399031266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41">
        <v>124000</v>
      </c>
      <c r="C115" s="1"/>
      <c r="D115" s="9">
        <f t="shared" si="0"/>
        <v>558000</v>
      </c>
      <c r="E115" s="9">
        <f t="shared" si="14"/>
        <v>464961.25322889764</v>
      </c>
      <c r="F115" s="9">
        <f t="shared" si="15"/>
        <v>93038.746771102422</v>
      </c>
      <c r="G115" s="9">
        <f t="shared" si="16"/>
        <v>63746.187817681865</v>
      </c>
      <c r="H115" s="9">
        <f t="shared" si="1"/>
        <v>464961.25322889764</v>
      </c>
      <c r="I115" s="9">
        <f t="shared" si="2"/>
        <v>135959.60103324725</v>
      </c>
      <c r="J115" s="9">
        <f t="shared" si="3"/>
        <v>-6534.0361445783128</v>
      </c>
      <c r="K115" s="9">
        <f t="shared" si="4"/>
        <v>142493.63717782556</v>
      </c>
      <c r="L115" s="9">
        <f t="shared" si="5"/>
        <v>258721.42823339021</v>
      </c>
      <c r="M115" s="1"/>
      <c r="N115" s="41">
        <f t="shared" si="6"/>
        <v>57493.650718531157</v>
      </c>
      <c r="O115" s="41">
        <f t="shared" si="7"/>
        <v>66506.349281468836</v>
      </c>
      <c r="P115" s="1"/>
      <c r="Q115" s="42">
        <f t="shared" si="8"/>
        <v>0.53634152646345834</v>
      </c>
      <c r="R115" s="42">
        <f t="shared" si="9"/>
        <v>0.56027163399034174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41">
        <v>125000</v>
      </c>
      <c r="C116" s="1"/>
      <c r="D116" s="9">
        <f t="shared" si="0"/>
        <v>562500</v>
      </c>
      <c r="E116" s="9">
        <f t="shared" si="14"/>
        <v>468710.94075493712</v>
      </c>
      <c r="F116" s="9">
        <f t="shared" si="15"/>
        <v>93789.059245062919</v>
      </c>
      <c r="G116" s="9">
        <f t="shared" si="16"/>
        <v>64260.269977501877</v>
      </c>
      <c r="H116" s="9">
        <f t="shared" si="1"/>
        <v>468710.94075493712</v>
      </c>
      <c r="I116" s="9">
        <f t="shared" si="2"/>
        <v>137159.50104157988</v>
      </c>
      <c r="J116" s="9">
        <f t="shared" si="3"/>
        <v>-6590.9638554216872</v>
      </c>
      <c r="K116" s="9">
        <f t="shared" si="4"/>
        <v>143750.46489700157</v>
      </c>
      <c r="L116" s="9">
        <f t="shared" si="5"/>
        <v>260700.20588043367</v>
      </c>
      <c r="M116" s="1"/>
      <c r="N116" s="41">
        <f t="shared" si="6"/>
        <v>57933.379084540815</v>
      </c>
      <c r="O116" s="41">
        <f t="shared" si="7"/>
        <v>67066.620915459178</v>
      </c>
      <c r="P116" s="1"/>
      <c r="Q116" s="42">
        <f t="shared" si="8"/>
        <v>0.53653296732367339</v>
      </c>
      <c r="R116" s="42">
        <f t="shared" si="9"/>
        <v>0.56027163399034174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41">
        <v>126000</v>
      </c>
      <c r="C117" s="1"/>
      <c r="D117" s="9">
        <f t="shared" si="0"/>
        <v>567000</v>
      </c>
      <c r="E117" s="9">
        <f t="shared" si="14"/>
        <v>472460.62828097661</v>
      </c>
      <c r="F117" s="9">
        <f t="shared" si="15"/>
        <v>94539.371719023417</v>
      </c>
      <c r="G117" s="9">
        <f t="shared" si="16"/>
        <v>64774.35213732189</v>
      </c>
      <c r="H117" s="9">
        <f t="shared" si="1"/>
        <v>472460.62828097661</v>
      </c>
      <c r="I117" s="9">
        <f t="shared" si="2"/>
        <v>138359.40104991253</v>
      </c>
      <c r="J117" s="9">
        <f t="shared" si="3"/>
        <v>-6647.8915662650606</v>
      </c>
      <c r="K117" s="9">
        <f t="shared" si="4"/>
        <v>145007.29261617758</v>
      </c>
      <c r="L117" s="9">
        <f t="shared" si="5"/>
        <v>262678.98352747713</v>
      </c>
      <c r="M117" s="1"/>
      <c r="N117" s="41">
        <f t="shared" si="6"/>
        <v>58373.107450550473</v>
      </c>
      <c r="O117" s="41">
        <f t="shared" si="7"/>
        <v>67626.89254944952</v>
      </c>
      <c r="P117" s="1"/>
      <c r="Q117" s="42">
        <f t="shared" si="8"/>
        <v>0.53672136944007554</v>
      </c>
      <c r="R117" s="42">
        <f t="shared" si="9"/>
        <v>0.56027163399034174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41">
        <v>127000</v>
      </c>
      <c r="C118" s="1"/>
      <c r="D118" s="9">
        <f t="shared" si="0"/>
        <v>571500</v>
      </c>
      <c r="E118" s="9">
        <f t="shared" si="14"/>
        <v>476210.3158070161</v>
      </c>
      <c r="F118" s="9">
        <f t="shared" si="15"/>
        <v>95289.684192983928</v>
      </c>
      <c r="G118" s="9">
        <f t="shared" si="16"/>
        <v>65288.43429714191</v>
      </c>
      <c r="H118" s="9">
        <f t="shared" si="1"/>
        <v>476210.3158070161</v>
      </c>
      <c r="I118" s="9">
        <f t="shared" si="2"/>
        <v>139559.30105824515</v>
      </c>
      <c r="J118" s="9">
        <f t="shared" si="3"/>
        <v>-6704.8192771084341</v>
      </c>
      <c r="K118" s="9">
        <f t="shared" si="4"/>
        <v>146264.1203353536</v>
      </c>
      <c r="L118" s="9">
        <f t="shared" si="5"/>
        <v>264657.76117452059</v>
      </c>
      <c r="M118" s="1"/>
      <c r="N118" s="41">
        <f t="shared" si="6"/>
        <v>58812.835816560131</v>
      </c>
      <c r="O118" s="41">
        <f t="shared" si="7"/>
        <v>68187.164183439862</v>
      </c>
      <c r="P118" s="1"/>
      <c r="Q118" s="42">
        <f t="shared" si="8"/>
        <v>0.53690680459401463</v>
      </c>
      <c r="R118" s="42">
        <f t="shared" si="9"/>
        <v>0.56027163399034174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41">
        <v>128000</v>
      </c>
      <c r="C119" s="1"/>
      <c r="D119" s="9">
        <f t="shared" si="0"/>
        <v>576000</v>
      </c>
      <c r="E119" s="9">
        <f t="shared" si="14"/>
        <v>479960.00333305559</v>
      </c>
      <c r="F119" s="9">
        <f t="shared" si="15"/>
        <v>96039.996666944426</v>
      </c>
      <c r="G119" s="9">
        <f t="shared" si="16"/>
        <v>65802.516456961923</v>
      </c>
      <c r="H119" s="9">
        <f t="shared" si="1"/>
        <v>479960.00333305559</v>
      </c>
      <c r="I119" s="9">
        <f t="shared" si="2"/>
        <v>140759.20106657781</v>
      </c>
      <c r="J119" s="9">
        <f t="shared" si="3"/>
        <v>-6761.7469879518076</v>
      </c>
      <c r="K119" s="9">
        <f t="shared" si="4"/>
        <v>147520.94805452961</v>
      </c>
      <c r="L119" s="9">
        <f t="shared" si="5"/>
        <v>266636.53882156406</v>
      </c>
      <c r="M119" s="1"/>
      <c r="N119" s="41">
        <f t="shared" si="6"/>
        <v>59252.564182569789</v>
      </c>
      <c r="O119" s="41">
        <f t="shared" si="7"/>
        <v>68747.435817430203</v>
      </c>
      <c r="P119" s="1"/>
      <c r="Q119" s="42">
        <f t="shared" si="8"/>
        <v>0.53708934232367345</v>
      </c>
      <c r="R119" s="42">
        <f t="shared" si="9"/>
        <v>0.56027163399034174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41">
        <v>129000</v>
      </c>
      <c r="C120" s="1"/>
      <c r="D120" s="9">
        <f t="shared" si="0"/>
        <v>580500</v>
      </c>
      <c r="E120" s="9">
        <f t="shared" si="14"/>
        <v>483709.69085909508</v>
      </c>
      <c r="F120" s="9">
        <f t="shared" si="15"/>
        <v>96790.309140904923</v>
      </c>
      <c r="G120" s="9">
        <f t="shared" si="16"/>
        <v>66316.598616781936</v>
      </c>
      <c r="H120" s="9">
        <f t="shared" si="1"/>
        <v>483709.69085909508</v>
      </c>
      <c r="I120" s="9">
        <f t="shared" si="2"/>
        <v>141959.10107491043</v>
      </c>
      <c r="J120" s="9">
        <f t="shared" si="3"/>
        <v>-6818.674698795181</v>
      </c>
      <c r="K120" s="9">
        <f t="shared" si="4"/>
        <v>148777.77577370562</v>
      </c>
      <c r="L120" s="9">
        <f t="shared" si="5"/>
        <v>268615.31646860752</v>
      </c>
      <c r="M120" s="1"/>
      <c r="N120" s="41">
        <f t="shared" si="6"/>
        <v>59692.292548579448</v>
      </c>
      <c r="O120" s="41">
        <f t="shared" si="7"/>
        <v>69307.707451420545</v>
      </c>
      <c r="P120" s="1"/>
      <c r="Q120" s="42">
        <f t="shared" si="8"/>
        <v>0.53726905001101199</v>
      </c>
      <c r="R120" s="42">
        <f t="shared" si="9"/>
        <v>0.56027163399034174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41">
        <v>130000</v>
      </c>
      <c r="C121" s="1"/>
      <c r="D121" s="9">
        <f t="shared" si="0"/>
        <v>585000</v>
      </c>
      <c r="E121" s="9">
        <f t="shared" si="14"/>
        <v>487459.37838513462</v>
      </c>
      <c r="F121" s="9">
        <f t="shared" si="15"/>
        <v>97540.621614865435</v>
      </c>
      <c r="G121" s="9">
        <f t="shared" si="16"/>
        <v>66830.680776601963</v>
      </c>
      <c r="H121" s="9">
        <f t="shared" si="1"/>
        <v>487459.37838513462</v>
      </c>
      <c r="I121" s="9">
        <f t="shared" si="2"/>
        <v>143159.00108324309</v>
      </c>
      <c r="J121" s="9">
        <f t="shared" si="3"/>
        <v>-6875.6024096385545</v>
      </c>
      <c r="K121" s="9">
        <f t="shared" si="4"/>
        <v>150034.60349288164</v>
      </c>
      <c r="L121" s="9">
        <f t="shared" si="5"/>
        <v>270594.09411565104</v>
      </c>
      <c r="M121" s="1"/>
      <c r="N121" s="41">
        <f t="shared" si="6"/>
        <v>60132.02091458912</v>
      </c>
      <c r="O121" s="41">
        <f t="shared" si="7"/>
        <v>69867.979085410887</v>
      </c>
      <c r="P121" s="1"/>
      <c r="Q121" s="42">
        <f t="shared" si="8"/>
        <v>0.53744599296469908</v>
      </c>
      <c r="R121" s="42">
        <f t="shared" si="9"/>
        <v>0.56027163399034174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41">
        <v>131000</v>
      </c>
      <c r="C122" s="1"/>
      <c r="D122" s="9">
        <f t="shared" si="0"/>
        <v>589500</v>
      </c>
      <c r="E122" s="9">
        <f t="shared" si="14"/>
        <v>491209.06591117411</v>
      </c>
      <c r="F122" s="9">
        <f t="shared" si="15"/>
        <v>98290.934088825947</v>
      </c>
      <c r="G122" s="9">
        <f t="shared" si="16"/>
        <v>67344.762936421976</v>
      </c>
      <c r="H122" s="9">
        <f t="shared" si="1"/>
        <v>491209.06591117411</v>
      </c>
      <c r="I122" s="9">
        <f t="shared" si="2"/>
        <v>144358.90109157574</v>
      </c>
      <c r="J122" s="9">
        <f t="shared" si="3"/>
        <v>-6932.530120481928</v>
      </c>
      <c r="K122" s="9">
        <f t="shared" si="4"/>
        <v>151291.43121205768</v>
      </c>
      <c r="L122" s="9">
        <f t="shared" si="5"/>
        <v>272572.87176269444</v>
      </c>
      <c r="M122" s="1"/>
      <c r="N122" s="41">
        <f t="shared" si="6"/>
        <v>60571.749280598764</v>
      </c>
      <c r="O122" s="41">
        <f t="shared" si="7"/>
        <v>70428.250719401229</v>
      </c>
      <c r="P122" s="1"/>
      <c r="Q122" s="42">
        <f t="shared" si="8"/>
        <v>0.53762023449924601</v>
      </c>
      <c r="R122" s="42">
        <f t="shared" si="9"/>
        <v>0.56027163399034174</v>
      </c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41">
        <v>132000</v>
      </c>
      <c r="C123" s="1"/>
      <c r="D123" s="9">
        <f t="shared" si="0"/>
        <v>594000</v>
      </c>
      <c r="E123" s="9">
        <f t="shared" si="14"/>
        <v>494958.7534372136</v>
      </c>
      <c r="F123" s="9">
        <f t="shared" si="15"/>
        <v>99041.246562786444</v>
      </c>
      <c r="G123" s="9">
        <f t="shared" si="16"/>
        <v>67858.845096241988</v>
      </c>
      <c r="H123" s="9">
        <f t="shared" si="1"/>
        <v>494958.7534372136</v>
      </c>
      <c r="I123" s="9">
        <f t="shared" si="2"/>
        <v>145558.80109990836</v>
      </c>
      <c r="J123" s="9">
        <f t="shared" si="3"/>
        <v>-6989.4578313253014</v>
      </c>
      <c r="K123" s="9">
        <f t="shared" si="4"/>
        <v>152548.25893123366</v>
      </c>
      <c r="L123" s="9">
        <f t="shared" si="5"/>
        <v>274551.64940973796</v>
      </c>
      <c r="M123" s="1"/>
      <c r="N123" s="41">
        <f t="shared" si="6"/>
        <v>61011.477646608437</v>
      </c>
      <c r="O123" s="41">
        <f t="shared" si="7"/>
        <v>70988.522353391571</v>
      </c>
      <c r="P123" s="1"/>
      <c r="Q123" s="42">
        <f t="shared" si="8"/>
        <v>0.53779183601054215</v>
      </c>
      <c r="R123" s="42">
        <f t="shared" si="9"/>
        <v>0.56027163399034174</v>
      </c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41">
        <v>133000</v>
      </c>
      <c r="C124" s="1"/>
      <c r="D124" s="9">
        <f t="shared" si="0"/>
        <v>598500</v>
      </c>
      <c r="E124" s="9">
        <f t="shared" si="14"/>
        <v>498708.44096325309</v>
      </c>
      <c r="F124" s="9">
        <f t="shared" si="15"/>
        <v>99791.559036746941</v>
      </c>
      <c r="G124" s="9">
        <f t="shared" si="16"/>
        <v>68372.927256062001</v>
      </c>
      <c r="H124" s="9">
        <f t="shared" si="1"/>
        <v>498708.44096325309</v>
      </c>
      <c r="I124" s="9">
        <f t="shared" si="2"/>
        <v>146758.70110824099</v>
      </c>
      <c r="J124" s="9">
        <f t="shared" si="3"/>
        <v>-7046.3855421686749</v>
      </c>
      <c r="K124" s="9">
        <f t="shared" si="4"/>
        <v>153805.08665040968</v>
      </c>
      <c r="L124" s="9">
        <f t="shared" si="5"/>
        <v>276530.42705678142</v>
      </c>
      <c r="M124" s="1"/>
      <c r="N124" s="41">
        <f t="shared" si="6"/>
        <v>61451.206012618095</v>
      </c>
      <c r="O124" s="41">
        <f t="shared" si="7"/>
        <v>71548.793987381912</v>
      </c>
      <c r="P124" s="1"/>
      <c r="Q124" s="42">
        <f t="shared" si="8"/>
        <v>0.53796085704798435</v>
      </c>
      <c r="R124" s="42">
        <f t="shared" si="9"/>
        <v>0.56027163399031266</v>
      </c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41">
        <v>134000</v>
      </c>
      <c r="C125" s="1"/>
      <c r="D125" s="9">
        <f t="shared" si="0"/>
        <v>603000</v>
      </c>
      <c r="E125" s="9">
        <f t="shared" si="14"/>
        <v>502458.12848929258</v>
      </c>
      <c r="F125" s="9">
        <f t="shared" si="15"/>
        <v>100541.87151070744</v>
      </c>
      <c r="G125" s="9">
        <f t="shared" si="16"/>
        <v>68887.009415882014</v>
      </c>
      <c r="H125" s="9">
        <f t="shared" si="1"/>
        <v>502458.12848929258</v>
      </c>
      <c r="I125" s="9">
        <f t="shared" si="2"/>
        <v>147958.60111657361</v>
      </c>
      <c r="J125" s="9">
        <f t="shared" si="3"/>
        <v>-7103.3132530120483</v>
      </c>
      <c r="K125" s="9">
        <f t="shared" si="4"/>
        <v>155061.91436958566</v>
      </c>
      <c r="L125" s="9">
        <f t="shared" si="5"/>
        <v>278509.20470382494</v>
      </c>
      <c r="M125" s="1"/>
      <c r="N125" s="41">
        <f t="shared" si="6"/>
        <v>61890.934378627768</v>
      </c>
      <c r="O125" s="41">
        <f t="shared" si="7"/>
        <v>72109.065621372225</v>
      </c>
      <c r="P125" s="1"/>
      <c r="Q125" s="42">
        <f t="shared" si="8"/>
        <v>0.53812735538337486</v>
      </c>
      <c r="R125" s="42">
        <f t="shared" si="9"/>
        <v>0.56027163399034174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41">
        <v>135000</v>
      </c>
      <c r="C126" s="1"/>
      <c r="D126" s="9">
        <f t="shared" si="0"/>
        <v>607500</v>
      </c>
      <c r="E126" s="9">
        <f t="shared" si="14"/>
        <v>506207.81601533206</v>
      </c>
      <c r="F126" s="9">
        <f t="shared" si="15"/>
        <v>101292.18398466795</v>
      </c>
      <c r="G126" s="9">
        <f t="shared" si="16"/>
        <v>69401.091575702027</v>
      </c>
      <c r="H126" s="9">
        <f t="shared" si="1"/>
        <v>506207.81601533206</v>
      </c>
      <c r="I126" s="9">
        <f t="shared" si="2"/>
        <v>149158.50112490627</v>
      </c>
      <c r="J126" s="9">
        <f t="shared" si="3"/>
        <v>-7160.2409638554218</v>
      </c>
      <c r="K126" s="9">
        <f t="shared" si="4"/>
        <v>156318.74208876168</v>
      </c>
      <c r="L126" s="9">
        <f t="shared" si="5"/>
        <v>280487.98235086841</v>
      </c>
      <c r="M126" s="1"/>
      <c r="N126" s="41">
        <f t="shared" si="6"/>
        <v>62330.662744637426</v>
      </c>
      <c r="O126" s="41">
        <f t="shared" si="7"/>
        <v>72669.337255362567</v>
      </c>
      <c r="P126" s="1"/>
      <c r="Q126" s="42">
        <f t="shared" si="8"/>
        <v>0.53829138707675972</v>
      </c>
      <c r="R126" s="42">
        <f t="shared" si="9"/>
        <v>0.56027163399037094</v>
      </c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41">
        <v>136000</v>
      </c>
      <c r="C127" s="1"/>
      <c r="D127" s="9">
        <f t="shared" si="0"/>
        <v>612000</v>
      </c>
      <c r="E127" s="9">
        <f t="shared" si="14"/>
        <v>509957.50354137155</v>
      </c>
      <c r="F127" s="9">
        <f t="shared" si="15"/>
        <v>102042.49645862845</v>
      </c>
      <c r="G127" s="9">
        <f t="shared" si="16"/>
        <v>69915.173735522039</v>
      </c>
      <c r="H127" s="9">
        <f t="shared" si="1"/>
        <v>509957.50354137155</v>
      </c>
      <c r="I127" s="9">
        <f t="shared" si="2"/>
        <v>150358.40113323892</v>
      </c>
      <c r="J127" s="9">
        <f t="shared" si="3"/>
        <v>-7217.1686746987953</v>
      </c>
      <c r="K127" s="9">
        <f t="shared" si="4"/>
        <v>157575.56980793772</v>
      </c>
      <c r="L127" s="9">
        <f t="shared" si="5"/>
        <v>282466.75999791181</v>
      </c>
      <c r="M127" s="1"/>
      <c r="N127" s="41">
        <f t="shared" si="6"/>
        <v>62770.39111064707</v>
      </c>
      <c r="O127" s="41">
        <f t="shared" si="7"/>
        <v>73229.608889352938</v>
      </c>
      <c r="P127" s="1"/>
      <c r="Q127" s="42">
        <f t="shared" si="8"/>
        <v>0.53845300653935979</v>
      </c>
      <c r="R127" s="42">
        <f t="shared" si="9"/>
        <v>0.56027163399031266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41">
        <v>137000</v>
      </c>
      <c r="C128" s="1"/>
      <c r="D128" s="9">
        <f t="shared" si="0"/>
        <v>616500</v>
      </c>
      <c r="E128" s="9">
        <f t="shared" si="14"/>
        <v>513707.1910674111</v>
      </c>
      <c r="F128" s="9">
        <f t="shared" si="15"/>
        <v>102792.80893258896</v>
      </c>
      <c r="G128" s="9">
        <f t="shared" si="16"/>
        <v>70429.255895342067</v>
      </c>
      <c r="H128" s="9">
        <f t="shared" si="1"/>
        <v>513707.1910674111</v>
      </c>
      <c r="I128" s="9">
        <f t="shared" si="2"/>
        <v>151558.30114157154</v>
      </c>
      <c r="J128" s="9">
        <f t="shared" si="3"/>
        <v>-7274.0963855421687</v>
      </c>
      <c r="K128" s="9">
        <f t="shared" si="4"/>
        <v>158832.3975271137</v>
      </c>
      <c r="L128" s="9">
        <f t="shared" si="5"/>
        <v>284445.53764495533</v>
      </c>
      <c r="M128" s="1"/>
      <c r="N128" s="41">
        <f t="shared" si="6"/>
        <v>63210.119476656742</v>
      </c>
      <c r="O128" s="41">
        <f t="shared" si="7"/>
        <v>73789.88052334325</v>
      </c>
      <c r="P128" s="1"/>
      <c r="Q128" s="42">
        <f t="shared" si="8"/>
        <v>0.53861226659374639</v>
      </c>
      <c r="R128" s="42">
        <f t="shared" si="9"/>
        <v>0.56027163399034174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41">
        <v>138000</v>
      </c>
      <c r="C129" s="1"/>
      <c r="D129" s="9">
        <f t="shared" si="0"/>
        <v>621000</v>
      </c>
      <c r="E129" s="9">
        <f t="shared" si="14"/>
        <v>517456.87859345059</v>
      </c>
      <c r="F129" s="9">
        <f t="shared" si="15"/>
        <v>103543.12140654946</v>
      </c>
      <c r="G129" s="9">
        <f t="shared" si="16"/>
        <v>70943.338055162079</v>
      </c>
      <c r="H129" s="9">
        <f t="shared" si="1"/>
        <v>517456.87859345059</v>
      </c>
      <c r="I129" s="9">
        <f t="shared" si="2"/>
        <v>152758.2011499042</v>
      </c>
      <c r="J129" s="9">
        <f t="shared" si="3"/>
        <v>-7331.0240963855422</v>
      </c>
      <c r="K129" s="9">
        <f t="shared" si="4"/>
        <v>160089.22524628974</v>
      </c>
      <c r="L129" s="9">
        <f t="shared" si="5"/>
        <v>286424.31529199879</v>
      </c>
      <c r="M129" s="1"/>
      <c r="N129" s="41">
        <f t="shared" si="6"/>
        <v>63649.847842666401</v>
      </c>
      <c r="O129" s="41">
        <f t="shared" si="7"/>
        <v>74350.152157333592</v>
      </c>
      <c r="P129" s="1"/>
      <c r="Q129" s="42">
        <f t="shared" si="8"/>
        <v>0.5387692185314028</v>
      </c>
      <c r="R129" s="42">
        <f t="shared" si="9"/>
        <v>0.56027163399034174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41">
        <v>139000</v>
      </c>
      <c r="C130" s="1"/>
      <c r="D130" s="9">
        <f t="shared" si="0"/>
        <v>625500</v>
      </c>
      <c r="E130" s="9">
        <f t="shared" si="14"/>
        <v>521206.56611949007</v>
      </c>
      <c r="F130" s="9">
        <f t="shared" si="15"/>
        <v>104293.43388050997</v>
      </c>
      <c r="G130" s="9">
        <f t="shared" si="16"/>
        <v>71457.420214982092</v>
      </c>
      <c r="H130" s="9">
        <f t="shared" si="1"/>
        <v>521206.56611949007</v>
      </c>
      <c r="I130" s="9">
        <f t="shared" si="2"/>
        <v>153958.10115823682</v>
      </c>
      <c r="J130" s="9">
        <f t="shared" si="3"/>
        <v>-7387.9518072289156</v>
      </c>
      <c r="K130" s="9">
        <f t="shared" si="4"/>
        <v>161346.05296546573</v>
      </c>
      <c r="L130" s="9">
        <f t="shared" si="5"/>
        <v>288403.09293904225</v>
      </c>
      <c r="M130" s="1"/>
      <c r="N130" s="41">
        <f t="shared" si="6"/>
        <v>64089.576208676059</v>
      </c>
      <c r="O130" s="41">
        <f t="shared" si="7"/>
        <v>74910.423791323934</v>
      </c>
      <c r="P130" s="1"/>
      <c r="Q130" s="42">
        <f t="shared" si="8"/>
        <v>0.53892391216779811</v>
      </c>
      <c r="R130" s="42">
        <f t="shared" si="9"/>
        <v>0.56027163399034174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41">
        <v>140000</v>
      </c>
      <c r="C131" s="1"/>
      <c r="D131" s="9">
        <f t="shared" si="0"/>
        <v>630000</v>
      </c>
      <c r="E131" s="9">
        <f t="shared" si="14"/>
        <v>524956.25364552962</v>
      </c>
      <c r="F131" s="9">
        <f t="shared" si="15"/>
        <v>105043.74635447048</v>
      </c>
      <c r="G131" s="9">
        <f t="shared" si="16"/>
        <v>71971.502374802105</v>
      </c>
      <c r="H131" s="9">
        <f t="shared" si="1"/>
        <v>524956.25364552962</v>
      </c>
      <c r="I131" s="9">
        <f t="shared" si="2"/>
        <v>155158.00116656948</v>
      </c>
      <c r="J131" s="9">
        <f t="shared" si="3"/>
        <v>-7444.8795180722891</v>
      </c>
      <c r="K131" s="9">
        <f t="shared" si="4"/>
        <v>162602.88068464177</v>
      </c>
      <c r="L131" s="9">
        <f t="shared" si="5"/>
        <v>290381.87058608572</v>
      </c>
      <c r="M131" s="1"/>
      <c r="N131" s="41">
        <f t="shared" si="6"/>
        <v>64529.304574685717</v>
      </c>
      <c r="O131" s="41">
        <f t="shared" si="7"/>
        <v>75470.695425314276</v>
      </c>
      <c r="P131" s="1"/>
      <c r="Q131" s="42">
        <f t="shared" si="8"/>
        <v>0.53907639589510192</v>
      </c>
      <c r="R131" s="42">
        <f t="shared" si="9"/>
        <v>0.56027163399034174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41">
        <v>141000</v>
      </c>
      <c r="C132" s="1"/>
      <c r="D132" s="9">
        <f t="shared" si="0"/>
        <v>634500</v>
      </c>
      <c r="E132" s="9">
        <f t="shared" si="14"/>
        <v>528705.94117156905</v>
      </c>
      <c r="F132" s="9">
        <f t="shared" si="15"/>
        <v>105794.05882843096</v>
      </c>
      <c r="G132" s="9">
        <f t="shared" si="16"/>
        <v>72485.584534622118</v>
      </c>
      <c r="H132" s="9">
        <f t="shared" si="1"/>
        <v>528705.94117156905</v>
      </c>
      <c r="I132" s="9">
        <f t="shared" si="2"/>
        <v>156357.9011749021</v>
      </c>
      <c r="J132" s="9">
        <f t="shared" si="3"/>
        <v>-7501.8072289156626</v>
      </c>
      <c r="K132" s="9">
        <f t="shared" si="4"/>
        <v>163859.70840381776</v>
      </c>
      <c r="L132" s="9">
        <f t="shared" si="5"/>
        <v>292360.64823312918</v>
      </c>
      <c r="M132" s="1"/>
      <c r="N132" s="41">
        <f t="shared" si="6"/>
        <v>64969.032940695375</v>
      </c>
      <c r="O132" s="41">
        <f t="shared" si="7"/>
        <v>76030.967059304618</v>
      </c>
      <c r="P132" s="1"/>
      <c r="Q132" s="42">
        <f t="shared" si="8"/>
        <v>0.53922671673265687</v>
      </c>
      <c r="R132" s="42">
        <f t="shared" si="9"/>
        <v>0.56027163399034174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41">
        <v>142000</v>
      </c>
      <c r="C133" s="1"/>
      <c r="D133" s="9">
        <f t="shared" si="0"/>
        <v>639000</v>
      </c>
      <c r="E133" s="9">
        <f t="shared" si="14"/>
        <v>532455.6286976086</v>
      </c>
      <c r="F133" s="9">
        <f t="shared" si="15"/>
        <v>106544.37130239148</v>
      </c>
      <c r="G133" s="9">
        <f t="shared" si="16"/>
        <v>72999.666694442145</v>
      </c>
      <c r="H133" s="9">
        <f t="shared" si="1"/>
        <v>532455.6286976086</v>
      </c>
      <c r="I133" s="9">
        <f t="shared" si="2"/>
        <v>157557.80118323475</v>
      </c>
      <c r="J133" s="9">
        <f t="shared" si="3"/>
        <v>-7558.734939759036</v>
      </c>
      <c r="K133" s="9">
        <f t="shared" si="4"/>
        <v>165116.5361229938</v>
      </c>
      <c r="L133" s="9">
        <f t="shared" si="5"/>
        <v>294339.42588017264</v>
      </c>
      <c r="M133" s="1"/>
      <c r="N133" s="41">
        <f t="shared" si="6"/>
        <v>65408.761306705033</v>
      </c>
      <c r="O133" s="41">
        <f t="shared" si="7"/>
        <v>76591.238693294959</v>
      </c>
      <c r="P133" s="1"/>
      <c r="Q133" s="42">
        <f t="shared" si="8"/>
        <v>0.53937492037531665</v>
      </c>
      <c r="R133" s="42">
        <f t="shared" si="9"/>
        <v>0.5602716339903564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41">
        <v>143000</v>
      </c>
      <c r="C134" s="1"/>
      <c r="D134" s="9">
        <f t="shared" si="0"/>
        <v>643500</v>
      </c>
      <c r="E134" s="9">
        <f t="shared" si="14"/>
        <v>536205.31622364803</v>
      </c>
      <c r="F134" s="9">
        <f t="shared" si="15"/>
        <v>107294.68377635197</v>
      </c>
      <c r="G134" s="9">
        <f t="shared" si="16"/>
        <v>73513.748854262143</v>
      </c>
      <c r="H134" s="9">
        <f t="shared" si="1"/>
        <v>536205.31622364803</v>
      </c>
      <c r="I134" s="9">
        <f t="shared" si="2"/>
        <v>158757.70119156735</v>
      </c>
      <c r="J134" s="9">
        <f t="shared" si="3"/>
        <v>-7615.6626506024095</v>
      </c>
      <c r="K134" s="9">
        <f t="shared" si="4"/>
        <v>166373.36384216975</v>
      </c>
      <c r="L134" s="9">
        <f t="shared" si="5"/>
        <v>296318.2035272161</v>
      </c>
      <c r="M134" s="1"/>
      <c r="N134" s="41">
        <f t="shared" si="6"/>
        <v>65848.489672714684</v>
      </c>
      <c r="O134" s="41">
        <f t="shared" si="7"/>
        <v>77151.510327285316</v>
      </c>
      <c r="P134" s="1"/>
      <c r="Q134" s="42">
        <f t="shared" si="8"/>
        <v>0.53952105123975747</v>
      </c>
      <c r="R134" s="42">
        <f t="shared" si="9"/>
        <v>0.56027163399034174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41">
        <v>144000</v>
      </c>
      <c r="C135" s="1"/>
      <c r="D135" s="9">
        <f t="shared" si="0"/>
        <v>648000</v>
      </c>
      <c r="E135" s="9">
        <f t="shared" si="14"/>
        <v>539955.00374968757</v>
      </c>
      <c r="F135" s="9">
        <f t="shared" si="15"/>
        <v>108044.99625031248</v>
      </c>
      <c r="G135" s="9">
        <f t="shared" si="16"/>
        <v>74027.83101408217</v>
      </c>
      <c r="H135" s="9">
        <f t="shared" si="1"/>
        <v>539955.00374968757</v>
      </c>
      <c r="I135" s="9">
        <f t="shared" si="2"/>
        <v>159957.60119990003</v>
      </c>
      <c r="J135" s="9">
        <f t="shared" si="3"/>
        <v>-7672.5903614457839</v>
      </c>
      <c r="K135" s="9">
        <f t="shared" si="4"/>
        <v>167630.19156134583</v>
      </c>
      <c r="L135" s="9">
        <f t="shared" si="5"/>
        <v>298296.98117425956</v>
      </c>
      <c r="M135" s="1"/>
      <c r="N135" s="41">
        <f t="shared" si="6"/>
        <v>66288.218038724342</v>
      </c>
      <c r="O135" s="41">
        <f t="shared" si="7"/>
        <v>77711.781961275658</v>
      </c>
      <c r="P135" s="1"/>
      <c r="Q135" s="42">
        <f t="shared" si="8"/>
        <v>0.53966515250885871</v>
      </c>
      <c r="R135" s="42">
        <f t="shared" si="9"/>
        <v>0.56027163399034174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41">
        <v>145000</v>
      </c>
      <c r="C136" s="1"/>
      <c r="D136" s="9">
        <f t="shared" si="0"/>
        <v>652500</v>
      </c>
      <c r="E136" s="9">
        <f t="shared" si="14"/>
        <v>543704.691275727</v>
      </c>
      <c r="F136" s="9">
        <f t="shared" si="15"/>
        <v>108795.30872427297</v>
      </c>
      <c r="G136" s="9">
        <f t="shared" si="16"/>
        <v>74541.913173902169</v>
      </c>
      <c r="H136" s="9">
        <f t="shared" si="1"/>
        <v>543704.691275727</v>
      </c>
      <c r="I136" s="9">
        <f t="shared" si="2"/>
        <v>161157.50120823266</v>
      </c>
      <c r="J136" s="9">
        <f t="shared" si="3"/>
        <v>-7729.5180722891564</v>
      </c>
      <c r="K136" s="9">
        <f t="shared" si="4"/>
        <v>168887.01928052181</v>
      </c>
      <c r="L136" s="9">
        <f t="shared" si="5"/>
        <v>300275.75882130302</v>
      </c>
      <c r="M136" s="1"/>
      <c r="N136" s="41">
        <f t="shared" si="6"/>
        <v>66727.946404734001</v>
      </c>
      <c r="O136" s="41">
        <f t="shared" si="7"/>
        <v>78272.053595265999</v>
      </c>
      <c r="P136" s="1"/>
      <c r="Q136" s="42">
        <f t="shared" si="8"/>
        <v>0.53980726617424823</v>
      </c>
      <c r="R136" s="42">
        <f t="shared" si="9"/>
        <v>0.56027163399034174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41">
        <v>146000</v>
      </c>
      <c r="C137" s="1"/>
      <c r="D137" s="9">
        <f t="shared" si="0"/>
        <v>657000</v>
      </c>
      <c r="E137" s="9">
        <f t="shared" si="14"/>
        <v>547454.37880176655</v>
      </c>
      <c r="F137" s="9">
        <f t="shared" si="15"/>
        <v>109545.62119823349</v>
      </c>
      <c r="G137" s="9">
        <f t="shared" si="16"/>
        <v>75055.995333722196</v>
      </c>
      <c r="H137" s="9">
        <f t="shared" si="1"/>
        <v>547454.37880176655</v>
      </c>
      <c r="I137" s="9">
        <f t="shared" si="2"/>
        <v>162357.40121656528</v>
      </c>
      <c r="J137" s="9">
        <f t="shared" si="3"/>
        <v>-7786.4457831325308</v>
      </c>
      <c r="K137" s="9">
        <f t="shared" si="4"/>
        <v>170143.84699969782</v>
      </c>
      <c r="L137" s="9">
        <f t="shared" si="5"/>
        <v>302254.53646834649</v>
      </c>
      <c r="M137" s="1"/>
      <c r="N137" s="41">
        <f t="shared" si="6"/>
        <v>67167.674770743659</v>
      </c>
      <c r="O137" s="41">
        <f t="shared" si="7"/>
        <v>78832.325229256341</v>
      </c>
      <c r="P137" s="1"/>
      <c r="Q137" s="42">
        <f t="shared" si="8"/>
        <v>0.53994743307709825</v>
      </c>
      <c r="R137" s="42">
        <f t="shared" si="9"/>
        <v>0.5602716339903272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41">
        <v>147000</v>
      </c>
      <c r="C138" s="1"/>
      <c r="D138" s="9">
        <f t="shared" si="0"/>
        <v>661500</v>
      </c>
      <c r="E138" s="9">
        <f t="shared" si="14"/>
        <v>551204.0663278061</v>
      </c>
      <c r="F138" s="9">
        <f t="shared" si="15"/>
        <v>110295.93367219401</v>
      </c>
      <c r="G138" s="9">
        <f t="shared" si="16"/>
        <v>75570.077493542209</v>
      </c>
      <c r="H138" s="9">
        <f t="shared" si="1"/>
        <v>551204.0663278061</v>
      </c>
      <c r="I138" s="9">
        <f t="shared" si="2"/>
        <v>163557.30122489796</v>
      </c>
      <c r="J138" s="9">
        <f t="shared" si="3"/>
        <v>-7843.3734939759033</v>
      </c>
      <c r="K138" s="9">
        <f t="shared" si="4"/>
        <v>171400.67471887387</v>
      </c>
      <c r="L138" s="9">
        <f t="shared" si="5"/>
        <v>304233.31411539001</v>
      </c>
      <c r="M138" s="1"/>
      <c r="N138" s="41">
        <f t="shared" si="6"/>
        <v>67607.403136753332</v>
      </c>
      <c r="O138" s="41">
        <f t="shared" si="7"/>
        <v>79392.596863246668</v>
      </c>
      <c r="P138" s="1"/>
      <c r="Q138" s="42">
        <f t="shared" si="8"/>
        <v>0.54008569294725628</v>
      </c>
      <c r="R138" s="42">
        <f t="shared" si="9"/>
        <v>0.5602716339903564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41">
        <v>148000</v>
      </c>
      <c r="C139" s="1"/>
      <c r="D139" s="9">
        <f t="shared" si="0"/>
        <v>666000</v>
      </c>
      <c r="E139" s="9">
        <f t="shared" si="14"/>
        <v>554953.75385384553</v>
      </c>
      <c r="F139" s="9">
        <f t="shared" si="15"/>
        <v>111046.24614615449</v>
      </c>
      <c r="G139" s="9">
        <f t="shared" si="16"/>
        <v>76084.159653362221</v>
      </c>
      <c r="H139" s="9">
        <f t="shared" si="1"/>
        <v>554953.75385384553</v>
      </c>
      <c r="I139" s="9">
        <f t="shared" si="2"/>
        <v>164757.20123323059</v>
      </c>
      <c r="J139" s="9">
        <f t="shared" si="3"/>
        <v>-7900.3012048192777</v>
      </c>
      <c r="K139" s="9">
        <f t="shared" si="4"/>
        <v>172657.50243804988</v>
      </c>
      <c r="L139" s="9">
        <f t="shared" si="5"/>
        <v>306212.09176243341</v>
      </c>
      <c r="M139" s="1"/>
      <c r="N139" s="41">
        <f t="shared" si="6"/>
        <v>68047.131502762975</v>
      </c>
      <c r="O139" s="41">
        <f t="shared" si="7"/>
        <v>79952.868497237025</v>
      </c>
      <c r="P139" s="1"/>
      <c r="Q139" s="42">
        <f t="shared" si="8"/>
        <v>0.54022208444079067</v>
      </c>
      <c r="R139" s="42">
        <f t="shared" si="9"/>
        <v>0.56027163399031266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41">
        <v>149000</v>
      </c>
      <c r="C140" s="1"/>
      <c r="D140" s="9">
        <f t="shared" si="0"/>
        <v>670500</v>
      </c>
      <c r="E140" s="9">
        <f t="shared" si="14"/>
        <v>558703.44137988507</v>
      </c>
      <c r="F140" s="9">
        <f t="shared" si="15"/>
        <v>111796.558620115</v>
      </c>
      <c r="G140" s="9">
        <f t="shared" si="16"/>
        <v>76598.241813182249</v>
      </c>
      <c r="H140" s="9">
        <f t="shared" si="1"/>
        <v>558703.44137988507</v>
      </c>
      <c r="I140" s="9">
        <f t="shared" si="2"/>
        <v>165957.10124156321</v>
      </c>
      <c r="J140" s="9">
        <f t="shared" si="3"/>
        <v>-7957.2289156626503</v>
      </c>
      <c r="K140" s="9">
        <f t="shared" si="4"/>
        <v>173914.33015722586</v>
      </c>
      <c r="L140" s="9">
        <f t="shared" si="5"/>
        <v>308190.86940947699</v>
      </c>
      <c r="M140" s="1"/>
      <c r="N140" s="41">
        <f t="shared" si="6"/>
        <v>68486.859868772663</v>
      </c>
      <c r="O140" s="41">
        <f t="shared" si="7"/>
        <v>80513.140131227337</v>
      </c>
      <c r="P140" s="1"/>
      <c r="Q140" s="42">
        <f t="shared" si="8"/>
        <v>0.54035664517602244</v>
      </c>
      <c r="R140" s="42">
        <f t="shared" si="9"/>
        <v>0.5602716339903564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41">
        <v>150000</v>
      </c>
      <c r="C141" s="1"/>
      <c r="D141" s="9">
        <f t="shared" si="0"/>
        <v>675000</v>
      </c>
      <c r="E141" s="9">
        <f t="shared" si="14"/>
        <v>562453.1289059245</v>
      </c>
      <c r="F141" s="9">
        <f t="shared" si="15"/>
        <v>112546.8710940755</v>
      </c>
      <c r="G141" s="9">
        <f t="shared" si="16"/>
        <v>77112.323973002247</v>
      </c>
      <c r="H141" s="9">
        <f t="shared" si="1"/>
        <v>562453.1289059245</v>
      </c>
      <c r="I141" s="9">
        <f t="shared" si="2"/>
        <v>167157.00124989584</v>
      </c>
      <c r="J141" s="9">
        <f t="shared" si="3"/>
        <v>-8014.1566265060246</v>
      </c>
      <c r="K141" s="9">
        <f t="shared" si="4"/>
        <v>175171.15787640185</v>
      </c>
      <c r="L141" s="9">
        <f t="shared" si="5"/>
        <v>310169.64705652039</v>
      </c>
      <c r="M141" s="1"/>
      <c r="N141" s="41">
        <f t="shared" si="6"/>
        <v>68926.588234782306</v>
      </c>
      <c r="O141" s="41">
        <f t="shared" si="7"/>
        <v>81073.411765217694</v>
      </c>
      <c r="P141" s="1"/>
      <c r="Q141" s="42">
        <f t="shared" si="8"/>
        <v>0.54048941176811793</v>
      </c>
      <c r="R141" s="42">
        <f t="shared" si="9"/>
        <v>0.56027163399034174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41">
        <v>151000</v>
      </c>
      <c r="C142" s="1"/>
      <c r="D142" s="9">
        <f t="shared" si="0"/>
        <v>679500</v>
      </c>
      <c r="E142" s="9">
        <f t="shared" si="14"/>
        <v>566202.81643196405</v>
      </c>
      <c r="F142" s="9">
        <f t="shared" si="15"/>
        <v>113297.18356803601</v>
      </c>
      <c r="G142" s="9">
        <f t="shared" si="16"/>
        <v>77626.406132822274</v>
      </c>
      <c r="H142" s="9">
        <f t="shared" si="1"/>
        <v>566202.81643196405</v>
      </c>
      <c r="I142" s="9">
        <f t="shared" si="2"/>
        <v>168356.90125822852</v>
      </c>
      <c r="J142" s="9">
        <f t="shared" si="3"/>
        <v>-8071.0843373493972</v>
      </c>
      <c r="K142" s="9">
        <f t="shared" si="4"/>
        <v>176427.98559557792</v>
      </c>
      <c r="L142" s="9">
        <f t="shared" si="5"/>
        <v>312148.42470356385</v>
      </c>
      <c r="M142" s="1"/>
      <c r="N142" s="41">
        <f t="shared" si="6"/>
        <v>69366.316600791964</v>
      </c>
      <c r="O142" s="41">
        <f t="shared" si="7"/>
        <v>81633.683399208036</v>
      </c>
      <c r="P142" s="1"/>
      <c r="Q142" s="42">
        <f t="shared" si="8"/>
        <v>0.54062041986230491</v>
      </c>
      <c r="R142" s="42">
        <f t="shared" si="9"/>
        <v>0.56027163399034174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41">
        <v>152000</v>
      </c>
      <c r="C143" s="1"/>
      <c r="D143" s="9">
        <f t="shared" si="0"/>
        <v>684000</v>
      </c>
      <c r="E143" s="9">
        <f t="shared" si="14"/>
        <v>569952.50395800348</v>
      </c>
      <c r="F143" s="9">
        <f t="shared" si="15"/>
        <v>114047.49604199649</v>
      </c>
      <c r="G143" s="9">
        <f t="shared" si="16"/>
        <v>78140.488292642272</v>
      </c>
      <c r="H143" s="9">
        <f t="shared" si="1"/>
        <v>569952.50395800348</v>
      </c>
      <c r="I143" s="9">
        <f t="shared" si="2"/>
        <v>169556.80126656112</v>
      </c>
      <c r="J143" s="9">
        <f t="shared" si="3"/>
        <v>-8128.0120481927715</v>
      </c>
      <c r="K143" s="9">
        <f t="shared" si="4"/>
        <v>177684.81331475388</v>
      </c>
      <c r="L143" s="9">
        <f t="shared" si="5"/>
        <v>314127.20235060732</v>
      </c>
      <c r="M143" s="1"/>
      <c r="N143" s="41">
        <f t="shared" si="6"/>
        <v>69806.044966801623</v>
      </c>
      <c r="O143" s="41">
        <f t="shared" si="7"/>
        <v>82193.955033198377</v>
      </c>
      <c r="P143" s="1"/>
      <c r="Q143" s="42">
        <f t="shared" si="8"/>
        <v>0.54074970416577883</v>
      </c>
      <c r="R143" s="42">
        <f t="shared" si="9"/>
        <v>0.5602716339903272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41">
        <v>153000</v>
      </c>
      <c r="C144" s="1"/>
      <c r="D144" s="9">
        <f t="shared" si="0"/>
        <v>688500</v>
      </c>
      <c r="E144" s="9">
        <f t="shared" si="14"/>
        <v>573702.19148404303</v>
      </c>
      <c r="F144" s="9">
        <f t="shared" si="15"/>
        <v>114797.808515957</v>
      </c>
      <c r="G144" s="9">
        <f t="shared" si="16"/>
        <v>78654.5704524623</v>
      </c>
      <c r="H144" s="9">
        <f t="shared" si="1"/>
        <v>573702.19148404303</v>
      </c>
      <c r="I144" s="9">
        <f t="shared" si="2"/>
        <v>170756.70127489377</v>
      </c>
      <c r="J144" s="9">
        <f t="shared" si="3"/>
        <v>-8184.9397590361441</v>
      </c>
      <c r="K144" s="9">
        <f t="shared" si="4"/>
        <v>178941.64103392992</v>
      </c>
      <c r="L144" s="9">
        <f t="shared" si="5"/>
        <v>316105.97999765084</v>
      </c>
      <c r="M144" s="1"/>
      <c r="N144" s="41">
        <f t="shared" si="6"/>
        <v>70245.773332811295</v>
      </c>
      <c r="O144" s="41">
        <f t="shared" si="7"/>
        <v>82754.226667188705</v>
      </c>
      <c r="P144" s="1"/>
      <c r="Q144" s="42">
        <f t="shared" si="8"/>
        <v>0.54087729847835753</v>
      </c>
      <c r="R144" s="42">
        <f t="shared" si="9"/>
        <v>0.56027163399034174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41">
        <v>154000</v>
      </c>
      <c r="C145" s="1"/>
      <c r="D145" s="9">
        <f t="shared" si="0"/>
        <v>693000</v>
      </c>
      <c r="E145" s="9">
        <f t="shared" si="14"/>
        <v>577451.87901008257</v>
      </c>
      <c r="F145" s="9">
        <f t="shared" si="15"/>
        <v>115548.12098991752</v>
      </c>
      <c r="G145" s="9">
        <f t="shared" si="16"/>
        <v>79168.652612282327</v>
      </c>
      <c r="H145" s="9">
        <f t="shared" si="1"/>
        <v>577451.87901008257</v>
      </c>
      <c r="I145" s="9">
        <f t="shared" si="2"/>
        <v>171956.60128322642</v>
      </c>
      <c r="J145" s="9">
        <f t="shared" si="3"/>
        <v>-8241.8674698795185</v>
      </c>
      <c r="K145" s="9">
        <f t="shared" si="4"/>
        <v>180198.46875310593</v>
      </c>
      <c r="L145" s="9">
        <f t="shared" si="5"/>
        <v>318084.7576446943</v>
      </c>
      <c r="M145" s="1"/>
      <c r="N145" s="41">
        <f t="shared" si="6"/>
        <v>70685.501698820954</v>
      </c>
      <c r="O145" s="41">
        <f t="shared" si="7"/>
        <v>83314.498301179046</v>
      </c>
      <c r="P145" s="1"/>
      <c r="Q145" s="42">
        <f t="shared" si="8"/>
        <v>0.54100323572194187</v>
      </c>
      <c r="R145" s="42">
        <f t="shared" si="9"/>
        <v>0.56027163399034174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41">
        <v>155000</v>
      </c>
      <c r="C146" s="1"/>
      <c r="D146" s="9">
        <f t="shared" si="0"/>
        <v>697500</v>
      </c>
      <c r="E146" s="9">
        <f t="shared" si="14"/>
        <v>581201.566536122</v>
      </c>
      <c r="F146" s="9">
        <f t="shared" si="15"/>
        <v>116298.43346387801</v>
      </c>
      <c r="G146" s="9">
        <f t="shared" si="16"/>
        <v>79682.734772102325</v>
      </c>
      <c r="H146" s="9">
        <f t="shared" si="1"/>
        <v>581201.566536122</v>
      </c>
      <c r="I146" s="9">
        <f t="shared" si="2"/>
        <v>173156.50129155905</v>
      </c>
      <c r="J146" s="9">
        <f t="shared" si="3"/>
        <v>-8298.795180722891</v>
      </c>
      <c r="K146" s="9">
        <f t="shared" si="4"/>
        <v>181455.29647228195</v>
      </c>
      <c r="L146" s="9">
        <f t="shared" si="5"/>
        <v>320063.53529173776</v>
      </c>
      <c r="M146" s="1"/>
      <c r="N146" s="41">
        <f t="shared" si="6"/>
        <v>71125.230064830612</v>
      </c>
      <c r="O146" s="41">
        <f t="shared" si="7"/>
        <v>83874.769935169388</v>
      </c>
      <c r="P146" s="1"/>
      <c r="Q146" s="42">
        <f t="shared" si="8"/>
        <v>0.54112754796883478</v>
      </c>
      <c r="R146" s="42">
        <f t="shared" si="9"/>
        <v>0.56027163399034174</v>
      </c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41">
        <v>156000</v>
      </c>
      <c r="C147" s="1"/>
      <c r="D147" s="9">
        <f t="shared" si="0"/>
        <v>702000</v>
      </c>
      <c r="E147" s="9">
        <f t="shared" si="14"/>
        <v>584951.25406216155</v>
      </c>
      <c r="F147" s="9">
        <f t="shared" si="15"/>
        <v>117048.74593783852</v>
      </c>
      <c r="G147" s="9">
        <f t="shared" si="16"/>
        <v>80196.816931922353</v>
      </c>
      <c r="H147" s="9">
        <f t="shared" si="1"/>
        <v>584951.25406216155</v>
      </c>
      <c r="I147" s="9">
        <f t="shared" si="2"/>
        <v>174356.4012998917</v>
      </c>
      <c r="J147" s="9">
        <f t="shared" si="3"/>
        <v>-8355.7228915662654</v>
      </c>
      <c r="K147" s="9">
        <f t="shared" si="4"/>
        <v>182712.12419145796</v>
      </c>
      <c r="L147" s="9">
        <f t="shared" si="5"/>
        <v>322042.31293878122</v>
      </c>
      <c r="M147" s="1"/>
      <c r="N147" s="41">
        <f t="shared" si="6"/>
        <v>71564.95843084027</v>
      </c>
      <c r="O147" s="41">
        <f t="shared" si="7"/>
        <v>84435.04156915973</v>
      </c>
      <c r="P147" s="1"/>
      <c r="Q147" s="42">
        <f t="shared" si="8"/>
        <v>0.54125026646897267</v>
      </c>
      <c r="R147" s="42">
        <f t="shared" si="9"/>
        <v>0.56027163399034174</v>
      </c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41">
        <v>157000</v>
      </c>
      <c r="C148" s="1"/>
      <c r="D148" s="9">
        <f t="shared" si="0"/>
        <v>706500</v>
      </c>
      <c r="E148" s="9">
        <f t="shared" si="14"/>
        <v>588700.94158820098</v>
      </c>
      <c r="F148" s="9">
        <f t="shared" si="15"/>
        <v>117799.05841179902</v>
      </c>
      <c r="G148" s="9">
        <f t="shared" si="16"/>
        <v>80710.899091742351</v>
      </c>
      <c r="H148" s="9">
        <f t="shared" si="1"/>
        <v>588700.94158820098</v>
      </c>
      <c r="I148" s="9">
        <f t="shared" si="2"/>
        <v>175556.30130822433</v>
      </c>
      <c r="J148" s="9">
        <f t="shared" si="3"/>
        <v>-8412.6506024096379</v>
      </c>
      <c r="K148" s="9">
        <f t="shared" si="4"/>
        <v>183968.95191063397</v>
      </c>
      <c r="L148" s="9">
        <f t="shared" si="5"/>
        <v>324021.09058582468</v>
      </c>
      <c r="M148" s="1"/>
      <c r="N148" s="41">
        <f t="shared" si="6"/>
        <v>72004.686796849928</v>
      </c>
      <c r="O148" s="41">
        <f t="shared" si="7"/>
        <v>84995.313203150072</v>
      </c>
      <c r="P148" s="1"/>
      <c r="Q148" s="42">
        <f t="shared" si="8"/>
        <v>0.54137142167611507</v>
      </c>
      <c r="R148" s="42">
        <f t="shared" si="9"/>
        <v>0.5602716339903272</v>
      </c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41">
        <v>158000</v>
      </c>
      <c r="C149" s="1"/>
      <c r="D149" s="9">
        <f t="shared" si="0"/>
        <v>711000</v>
      </c>
      <c r="E149" s="9">
        <f t="shared" si="14"/>
        <v>592450.62911424052</v>
      </c>
      <c r="F149" s="9">
        <f t="shared" si="15"/>
        <v>118549.37088575953</v>
      </c>
      <c r="G149" s="9">
        <f t="shared" si="16"/>
        <v>81224.981251562378</v>
      </c>
      <c r="H149" s="9">
        <f t="shared" si="1"/>
        <v>592450.62911424052</v>
      </c>
      <c r="I149" s="9">
        <f t="shared" si="2"/>
        <v>176756.20131655695</v>
      </c>
      <c r="J149" s="9">
        <f t="shared" si="3"/>
        <v>-8469.5783132530123</v>
      </c>
      <c r="K149" s="9">
        <f t="shared" si="4"/>
        <v>185225.77962980996</v>
      </c>
      <c r="L149" s="9">
        <f t="shared" si="5"/>
        <v>325999.8682328682</v>
      </c>
      <c r="M149" s="1"/>
      <c r="N149" s="41">
        <f t="shared" si="6"/>
        <v>72444.415162859601</v>
      </c>
      <c r="O149" s="41">
        <f t="shared" si="7"/>
        <v>85555.584837140399</v>
      </c>
      <c r="P149" s="1"/>
      <c r="Q149" s="42">
        <f t="shared" si="8"/>
        <v>0.54149104327304054</v>
      </c>
      <c r="R149" s="42">
        <f t="shared" si="9"/>
        <v>0.5602716339903564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41">
        <v>159000</v>
      </c>
      <c r="C150" s="1"/>
      <c r="D150" s="9">
        <f t="shared" si="0"/>
        <v>715500</v>
      </c>
      <c r="E150" s="9">
        <f t="shared" si="14"/>
        <v>596200.31664027995</v>
      </c>
      <c r="F150" s="9">
        <f t="shared" si="15"/>
        <v>119299.68335972002</v>
      </c>
      <c r="G150" s="9">
        <f t="shared" si="16"/>
        <v>81739.063411382376</v>
      </c>
      <c r="H150" s="9">
        <f t="shared" si="1"/>
        <v>596200.31664027995</v>
      </c>
      <c r="I150" s="9">
        <f t="shared" si="2"/>
        <v>177956.10132488958</v>
      </c>
      <c r="J150" s="9">
        <f t="shared" si="3"/>
        <v>-8526.5060240963849</v>
      </c>
      <c r="K150" s="9">
        <f t="shared" si="4"/>
        <v>186482.60734898597</v>
      </c>
      <c r="L150" s="9">
        <f t="shared" si="5"/>
        <v>327978.64587991161</v>
      </c>
      <c r="M150" s="1"/>
      <c r="N150" s="41">
        <f t="shared" si="6"/>
        <v>72884.143528869245</v>
      </c>
      <c r="O150" s="41">
        <f t="shared" si="7"/>
        <v>86115.856471130755</v>
      </c>
      <c r="P150" s="1"/>
      <c r="Q150" s="42">
        <f t="shared" si="8"/>
        <v>0.54160916019579086</v>
      </c>
      <c r="R150" s="42">
        <f t="shared" si="9"/>
        <v>0.56027163399034174</v>
      </c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41">
        <v>160000</v>
      </c>
      <c r="C151" s="1"/>
      <c r="D151" s="9">
        <f t="shared" si="0"/>
        <v>720000</v>
      </c>
      <c r="E151" s="9">
        <f t="shared" si="14"/>
        <v>599950.0041663195</v>
      </c>
      <c r="F151" s="9">
        <f t="shared" si="15"/>
        <v>120049.99583368053</v>
      </c>
      <c r="G151" s="9">
        <f t="shared" si="16"/>
        <v>82253.145571202404</v>
      </c>
      <c r="H151" s="9">
        <f t="shared" si="1"/>
        <v>599950.0041663195</v>
      </c>
      <c r="I151" s="9">
        <f t="shared" si="2"/>
        <v>179156.00133322226</v>
      </c>
      <c r="J151" s="9">
        <f t="shared" si="3"/>
        <v>-8583.4337349397592</v>
      </c>
      <c r="K151" s="9">
        <f t="shared" si="4"/>
        <v>187739.43506816201</v>
      </c>
      <c r="L151" s="9">
        <f t="shared" si="5"/>
        <v>329957.42352695507</v>
      </c>
      <c r="M151" s="1"/>
      <c r="N151" s="41">
        <f t="shared" si="6"/>
        <v>73323.871894878903</v>
      </c>
      <c r="O151" s="41">
        <f t="shared" si="7"/>
        <v>86676.128105121097</v>
      </c>
      <c r="P151" s="1"/>
      <c r="Q151" s="42">
        <f t="shared" si="8"/>
        <v>0.54172580065700682</v>
      </c>
      <c r="R151" s="42">
        <f t="shared" si="9"/>
        <v>0.56027163399031266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41">
        <v>161000</v>
      </c>
      <c r="C152" s="1"/>
      <c r="D152" s="9">
        <f t="shared" si="0"/>
        <v>724500</v>
      </c>
      <c r="E152" s="9">
        <f t="shared" si="14"/>
        <v>603699.69169235905</v>
      </c>
      <c r="F152" s="9">
        <f t="shared" si="15"/>
        <v>120800.30830764104</v>
      </c>
      <c r="G152" s="9">
        <f t="shared" si="16"/>
        <v>82767.227731022431</v>
      </c>
      <c r="H152" s="9">
        <f t="shared" si="1"/>
        <v>603699.69169235905</v>
      </c>
      <c r="I152" s="9">
        <f t="shared" si="2"/>
        <v>180355.90134155488</v>
      </c>
      <c r="J152" s="9">
        <f t="shared" si="3"/>
        <v>-8640.3614457831318</v>
      </c>
      <c r="K152" s="9">
        <f t="shared" si="4"/>
        <v>188996.26278733803</v>
      </c>
      <c r="L152" s="9">
        <f t="shared" si="5"/>
        <v>331936.20117399865</v>
      </c>
      <c r="M152" s="1"/>
      <c r="N152" s="41">
        <f t="shared" si="6"/>
        <v>73763.60026088859</v>
      </c>
      <c r="O152" s="41">
        <f t="shared" si="7"/>
        <v>87236.39973911141</v>
      </c>
      <c r="P152" s="1"/>
      <c r="Q152" s="42">
        <f t="shared" si="8"/>
        <v>0.54184099216839388</v>
      </c>
      <c r="R152" s="42">
        <f t="shared" si="9"/>
        <v>0.5602716339903564</v>
      </c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41">
        <v>162000</v>
      </c>
      <c r="C153" s="1"/>
      <c r="D153" s="9">
        <f t="shared" si="0"/>
        <v>729000</v>
      </c>
      <c r="E153" s="9">
        <f t="shared" si="14"/>
        <v>607449.37921839848</v>
      </c>
      <c r="F153" s="9">
        <f t="shared" si="15"/>
        <v>121550.62078160154</v>
      </c>
      <c r="G153" s="9">
        <f t="shared" si="16"/>
        <v>83281.309890842429</v>
      </c>
      <c r="H153" s="9">
        <f t="shared" si="1"/>
        <v>607449.37921839848</v>
      </c>
      <c r="I153" s="9">
        <f t="shared" si="2"/>
        <v>181555.80134988751</v>
      </c>
      <c r="J153" s="9">
        <f t="shared" si="3"/>
        <v>-8697.2891566265062</v>
      </c>
      <c r="K153" s="9">
        <f t="shared" si="4"/>
        <v>190253.09050651401</v>
      </c>
      <c r="L153" s="9">
        <f t="shared" si="5"/>
        <v>333914.97882104205</v>
      </c>
      <c r="M153" s="1"/>
      <c r="N153" s="41">
        <f t="shared" si="6"/>
        <v>74203.328626898234</v>
      </c>
      <c r="O153" s="41">
        <f t="shared" si="7"/>
        <v>87796.671373101766</v>
      </c>
      <c r="P153" s="1"/>
      <c r="Q153" s="42">
        <f t="shared" si="8"/>
        <v>0.54195476156235656</v>
      </c>
      <c r="R153" s="42">
        <f t="shared" si="9"/>
        <v>0.56027163399034174</v>
      </c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41">
        <v>163000</v>
      </c>
      <c r="C154" s="1"/>
      <c r="D154" s="9">
        <f t="shared" si="0"/>
        <v>733500</v>
      </c>
      <c r="E154" s="9">
        <f t="shared" si="14"/>
        <v>611199.06674443802</v>
      </c>
      <c r="F154" s="9">
        <f t="shared" si="15"/>
        <v>122300.93325556205</v>
      </c>
      <c r="G154" s="9">
        <f t="shared" si="16"/>
        <v>83795.392050662456</v>
      </c>
      <c r="H154" s="9">
        <f t="shared" si="1"/>
        <v>611199.06674443802</v>
      </c>
      <c r="I154" s="9">
        <f t="shared" si="2"/>
        <v>182755.70135822019</v>
      </c>
      <c r="J154" s="9">
        <f t="shared" si="3"/>
        <v>-8754.2168674698787</v>
      </c>
      <c r="K154" s="9">
        <f t="shared" si="4"/>
        <v>191509.91822569008</v>
      </c>
      <c r="L154" s="9">
        <f t="shared" si="5"/>
        <v>335893.75646808551</v>
      </c>
      <c r="M154" s="1"/>
      <c r="N154" s="41">
        <f t="shared" si="6"/>
        <v>74643.056992907892</v>
      </c>
      <c r="O154" s="41">
        <f t="shared" si="7"/>
        <v>88356.943007092108</v>
      </c>
      <c r="P154" s="1"/>
      <c r="Q154" s="42">
        <f t="shared" si="8"/>
        <v>0.54206713501283499</v>
      </c>
      <c r="R154" s="42">
        <f t="shared" si="9"/>
        <v>0.56027163399034174</v>
      </c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41">
        <v>164000</v>
      </c>
      <c r="C155" s="1"/>
      <c r="D155" s="9">
        <f t="shared" si="0"/>
        <v>738000</v>
      </c>
      <c r="E155" s="9">
        <f t="shared" si="14"/>
        <v>614948.75427047745</v>
      </c>
      <c r="F155" s="9">
        <f t="shared" si="15"/>
        <v>123051.24572952253</v>
      </c>
      <c r="G155" s="9">
        <f t="shared" si="16"/>
        <v>84309.474210482455</v>
      </c>
      <c r="H155" s="9">
        <f t="shared" si="1"/>
        <v>614948.75427047745</v>
      </c>
      <c r="I155" s="9">
        <f t="shared" si="2"/>
        <v>183955.60136655279</v>
      </c>
      <c r="J155" s="9">
        <f t="shared" si="3"/>
        <v>-8811.1445783132531</v>
      </c>
      <c r="K155" s="9">
        <f t="shared" si="4"/>
        <v>192766.74594486604</v>
      </c>
      <c r="L155" s="9">
        <f t="shared" si="5"/>
        <v>337872.53411512898</v>
      </c>
      <c r="M155" s="1"/>
      <c r="N155" s="41">
        <f t="shared" si="6"/>
        <v>75082.78535891755</v>
      </c>
      <c r="O155" s="41">
        <f t="shared" si="7"/>
        <v>88917.21464108245</v>
      </c>
      <c r="P155" s="1"/>
      <c r="Q155" s="42">
        <f t="shared" si="8"/>
        <v>0.54217813805538084</v>
      </c>
      <c r="R155" s="42">
        <f t="shared" si="9"/>
        <v>0.5602716339903272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41">
        <v>165000</v>
      </c>
      <c r="C156" s="1"/>
      <c r="D156" s="9">
        <f t="shared" si="0"/>
        <v>742500</v>
      </c>
      <c r="E156" s="9">
        <f t="shared" si="14"/>
        <v>618698.441796517</v>
      </c>
      <c r="F156" s="9">
        <f t="shared" si="15"/>
        <v>123801.55820348306</v>
      </c>
      <c r="G156" s="9">
        <f t="shared" si="16"/>
        <v>84823.556370302482</v>
      </c>
      <c r="H156" s="9">
        <f t="shared" si="1"/>
        <v>618698.441796517</v>
      </c>
      <c r="I156" s="9">
        <f t="shared" si="2"/>
        <v>185155.50137488544</v>
      </c>
      <c r="J156" s="9">
        <f t="shared" si="3"/>
        <v>-8868.0722891566256</v>
      </c>
      <c r="K156" s="9">
        <f t="shared" si="4"/>
        <v>194023.57366404205</v>
      </c>
      <c r="L156" s="9">
        <f t="shared" si="5"/>
        <v>339851.3117621725</v>
      </c>
      <c r="M156" s="1"/>
      <c r="N156" s="41">
        <f t="shared" si="6"/>
        <v>75522.513724927223</v>
      </c>
      <c r="O156" s="41">
        <f t="shared" si="7"/>
        <v>89477.486275072777</v>
      </c>
      <c r="P156" s="1"/>
      <c r="Q156" s="42">
        <f t="shared" si="8"/>
        <v>0.54228779560650164</v>
      </c>
      <c r="R156" s="42">
        <f t="shared" si="9"/>
        <v>0.5602716339903564</v>
      </c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41">
        <v>166000</v>
      </c>
      <c r="C157" s="1"/>
      <c r="D157" s="9">
        <f t="shared" si="0"/>
        <v>747000</v>
      </c>
      <c r="E157" s="9">
        <f t="shared" si="14"/>
        <v>622448.12932255643</v>
      </c>
      <c r="F157" s="9">
        <f t="shared" si="15"/>
        <v>124551.87067744354</v>
      </c>
      <c r="G157" s="9">
        <f t="shared" si="16"/>
        <v>85337.63853012248</v>
      </c>
      <c r="H157" s="9">
        <f t="shared" si="1"/>
        <v>622448.12932255643</v>
      </c>
      <c r="I157" s="9">
        <f t="shared" si="2"/>
        <v>186355.40138321806</v>
      </c>
      <c r="J157" s="9">
        <f t="shared" si="3"/>
        <v>-8925</v>
      </c>
      <c r="K157" s="9">
        <f t="shared" si="4"/>
        <v>195280.40138321806</v>
      </c>
      <c r="L157" s="9">
        <f t="shared" si="5"/>
        <v>341830.0894092159</v>
      </c>
      <c r="M157" s="1"/>
      <c r="N157" s="41">
        <f t="shared" si="6"/>
        <v>75962.242090936867</v>
      </c>
      <c r="O157" s="41">
        <f t="shared" si="7"/>
        <v>90037.757909063133</v>
      </c>
      <c r="P157" s="1"/>
      <c r="Q157" s="42">
        <f t="shared" si="8"/>
        <v>0.54239613198230807</v>
      </c>
      <c r="R157" s="42">
        <f t="shared" si="9"/>
        <v>0.5602716339903272</v>
      </c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41">
        <v>167000</v>
      </c>
      <c r="C158" s="1"/>
      <c r="D158" s="9">
        <f t="shared" si="0"/>
        <v>751500</v>
      </c>
      <c r="E158" s="9">
        <f t="shared" si="14"/>
        <v>626197.81684859598</v>
      </c>
      <c r="F158" s="9">
        <f t="shared" si="15"/>
        <v>125302.18315140405</v>
      </c>
      <c r="G158" s="9">
        <f t="shared" si="16"/>
        <v>85851.720689942507</v>
      </c>
      <c r="H158" s="9">
        <f t="shared" si="1"/>
        <v>626197.81684859598</v>
      </c>
      <c r="I158" s="9">
        <f t="shared" si="2"/>
        <v>187555.30139155072</v>
      </c>
      <c r="J158" s="9">
        <f t="shared" si="3"/>
        <v>-8981.9277108433744</v>
      </c>
      <c r="K158" s="9">
        <f t="shared" si="4"/>
        <v>196537.22910239408</v>
      </c>
      <c r="L158" s="9">
        <f t="shared" si="5"/>
        <v>343808.86705625942</v>
      </c>
      <c r="M158" s="1"/>
      <c r="N158" s="41">
        <f t="shared" si="6"/>
        <v>76401.970456946539</v>
      </c>
      <c r="O158" s="41">
        <f t="shared" si="7"/>
        <v>90598.029543053461</v>
      </c>
      <c r="P158" s="1"/>
      <c r="Q158" s="42">
        <f t="shared" si="8"/>
        <v>0.54250317091648781</v>
      </c>
      <c r="R158" s="42">
        <f t="shared" si="9"/>
        <v>0.56027163399034174</v>
      </c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41">
        <v>168000</v>
      </c>
      <c r="C159" s="1"/>
      <c r="D159" s="9">
        <f t="shared" si="0"/>
        <v>756000</v>
      </c>
      <c r="E159" s="9">
        <f t="shared" si="14"/>
        <v>629947.50437463552</v>
      </c>
      <c r="F159" s="9">
        <f t="shared" si="15"/>
        <v>126052.49562536457</v>
      </c>
      <c r="G159" s="9">
        <f t="shared" si="16"/>
        <v>86365.802849762535</v>
      </c>
      <c r="H159" s="9">
        <f t="shared" si="1"/>
        <v>629947.50437463552</v>
      </c>
      <c r="I159" s="9">
        <f t="shared" si="2"/>
        <v>188755.20139988337</v>
      </c>
      <c r="J159" s="9">
        <f t="shared" si="3"/>
        <v>-9038.8554216867469</v>
      </c>
      <c r="K159" s="9">
        <f t="shared" si="4"/>
        <v>197794.05682157012</v>
      </c>
      <c r="L159" s="9">
        <f t="shared" si="5"/>
        <v>345787.64470330288</v>
      </c>
      <c r="M159" s="1"/>
      <c r="N159" s="41">
        <f t="shared" si="6"/>
        <v>76841.698822956198</v>
      </c>
      <c r="O159" s="41">
        <f t="shared" si="7"/>
        <v>91158.301177043802</v>
      </c>
      <c r="P159" s="1"/>
      <c r="Q159" s="42">
        <f t="shared" si="8"/>
        <v>0.54260893557764167</v>
      </c>
      <c r="R159" s="42">
        <f t="shared" si="9"/>
        <v>0.56027163399034174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41">
        <v>169000</v>
      </c>
      <c r="C160" s="1"/>
      <c r="D160" s="9">
        <f t="shared" si="0"/>
        <v>760500</v>
      </c>
      <c r="E160" s="9">
        <f t="shared" si="14"/>
        <v>633697.19190067495</v>
      </c>
      <c r="F160" s="9">
        <f t="shared" si="15"/>
        <v>126802.80809932506</v>
      </c>
      <c r="G160" s="9">
        <f t="shared" si="16"/>
        <v>86879.885009582533</v>
      </c>
      <c r="H160" s="9">
        <f t="shared" si="1"/>
        <v>633697.19190067495</v>
      </c>
      <c r="I160" s="9">
        <f t="shared" si="2"/>
        <v>189955.101408216</v>
      </c>
      <c r="J160" s="9">
        <f t="shared" si="3"/>
        <v>-9095.7831325301213</v>
      </c>
      <c r="K160" s="9">
        <f t="shared" si="4"/>
        <v>199050.8845407461</v>
      </c>
      <c r="L160" s="9">
        <f t="shared" si="5"/>
        <v>347766.42235034634</v>
      </c>
      <c r="M160" s="1"/>
      <c r="N160" s="41">
        <f t="shared" si="6"/>
        <v>77281.427188965856</v>
      </c>
      <c r="O160" s="41">
        <f t="shared" si="7"/>
        <v>91718.572811034144</v>
      </c>
      <c r="P160" s="1"/>
      <c r="Q160" s="42">
        <f t="shared" si="8"/>
        <v>0.5427134485860009</v>
      </c>
      <c r="R160" s="42">
        <f t="shared" si="9"/>
        <v>0.5602716339903272</v>
      </c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41">
        <v>170000</v>
      </c>
      <c r="C161" s="1"/>
      <c r="D161" s="9">
        <f t="shared" si="0"/>
        <v>765000</v>
      </c>
      <c r="E161" s="9">
        <f t="shared" si="14"/>
        <v>637446.8794267145</v>
      </c>
      <c r="F161" s="9">
        <f t="shared" si="15"/>
        <v>127553.12057328557</v>
      </c>
      <c r="G161" s="9">
        <f t="shared" si="16"/>
        <v>87393.96716940256</v>
      </c>
      <c r="H161" s="9">
        <f t="shared" si="1"/>
        <v>637446.8794267145</v>
      </c>
      <c r="I161" s="9">
        <f t="shared" si="2"/>
        <v>191155.00141654862</v>
      </c>
      <c r="J161" s="9">
        <f t="shared" si="3"/>
        <v>-9152.7108433734938</v>
      </c>
      <c r="K161" s="9">
        <f t="shared" si="4"/>
        <v>200307.71225992212</v>
      </c>
      <c r="L161" s="9">
        <f t="shared" si="5"/>
        <v>349745.19999738986</v>
      </c>
      <c r="M161" s="1"/>
      <c r="N161" s="41">
        <f t="shared" si="6"/>
        <v>77721.155554975529</v>
      </c>
      <c r="O161" s="41">
        <f t="shared" si="7"/>
        <v>92278.844445024471</v>
      </c>
      <c r="P161" s="1"/>
      <c r="Q161" s="42">
        <f t="shared" si="8"/>
        <v>0.54281673202955572</v>
      </c>
      <c r="R161" s="42">
        <f t="shared" si="9"/>
        <v>0.5602716339903564</v>
      </c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41">
        <v>171000</v>
      </c>
      <c r="C162" s="1"/>
      <c r="D162" s="9">
        <f t="shared" si="0"/>
        <v>769500</v>
      </c>
      <c r="E162" s="9">
        <f t="shared" si="14"/>
        <v>641196.56695275393</v>
      </c>
      <c r="F162" s="9">
        <f t="shared" si="15"/>
        <v>128303.43304724606</v>
      </c>
      <c r="G162" s="9">
        <f t="shared" si="16"/>
        <v>87908.049329222558</v>
      </c>
      <c r="H162" s="9">
        <f t="shared" si="1"/>
        <v>641196.56695275393</v>
      </c>
      <c r="I162" s="9">
        <f t="shared" si="2"/>
        <v>192354.90142488125</v>
      </c>
      <c r="J162" s="9">
        <f t="shared" si="3"/>
        <v>-9209.6385542168682</v>
      </c>
      <c r="K162" s="9">
        <f t="shared" si="4"/>
        <v>201564.5399790981</v>
      </c>
      <c r="L162" s="9">
        <f t="shared" si="5"/>
        <v>351723.97764443327</v>
      </c>
      <c r="M162" s="1"/>
      <c r="N162" s="41">
        <f t="shared" si="6"/>
        <v>78160.883920985172</v>
      </c>
      <c r="O162" s="41">
        <f t="shared" si="7"/>
        <v>92839.116079014828</v>
      </c>
      <c r="P162" s="1"/>
      <c r="Q162" s="42">
        <f t="shared" si="8"/>
        <v>0.54291880747961885</v>
      </c>
      <c r="R162" s="42">
        <f t="shared" si="9"/>
        <v>0.56027163399034174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41">
        <v>172000</v>
      </c>
      <c r="C163" s="1"/>
      <c r="D163" s="9">
        <f t="shared" si="0"/>
        <v>774000</v>
      </c>
      <c r="E163" s="9">
        <f t="shared" si="14"/>
        <v>644946.25447879347</v>
      </c>
      <c r="F163" s="9">
        <f t="shared" si="15"/>
        <v>129053.74552120657</v>
      </c>
      <c r="G163" s="9">
        <f t="shared" si="16"/>
        <v>88422.131489042586</v>
      </c>
      <c r="H163" s="9">
        <f t="shared" si="1"/>
        <v>644946.25447879347</v>
      </c>
      <c r="I163" s="9">
        <f t="shared" si="2"/>
        <v>193554.80143321393</v>
      </c>
      <c r="J163" s="9">
        <f t="shared" si="3"/>
        <v>-9266.5662650602408</v>
      </c>
      <c r="K163" s="9">
        <f t="shared" si="4"/>
        <v>202821.36769827417</v>
      </c>
      <c r="L163" s="9">
        <f t="shared" si="5"/>
        <v>353702.75529147673</v>
      </c>
      <c r="M163" s="1"/>
      <c r="N163" s="41">
        <f t="shared" si="6"/>
        <v>78600.61228699483</v>
      </c>
      <c r="O163" s="41">
        <f t="shared" si="7"/>
        <v>93399.38771300517</v>
      </c>
      <c r="P163" s="1"/>
      <c r="Q163" s="42">
        <f t="shared" si="8"/>
        <v>0.54301969600584399</v>
      </c>
      <c r="R163" s="42">
        <f t="shared" si="9"/>
        <v>0.56027163399034174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41">
        <v>173000</v>
      </c>
      <c r="C164" s="1"/>
      <c r="D164" s="9">
        <f t="shared" si="0"/>
        <v>778500</v>
      </c>
      <c r="E164" s="9">
        <f t="shared" si="14"/>
        <v>648695.9420048329</v>
      </c>
      <c r="F164" s="9">
        <f t="shared" si="15"/>
        <v>129804.05799516707</v>
      </c>
      <c r="G164" s="9">
        <f t="shared" si="16"/>
        <v>88936.213648862584</v>
      </c>
      <c r="H164" s="9">
        <f t="shared" si="1"/>
        <v>648695.9420048329</v>
      </c>
      <c r="I164" s="9">
        <f t="shared" si="2"/>
        <v>194754.70144154655</v>
      </c>
      <c r="J164" s="9">
        <f t="shared" si="3"/>
        <v>-9323.4939759036151</v>
      </c>
      <c r="K164" s="9">
        <f t="shared" si="4"/>
        <v>204078.19541745016</v>
      </c>
      <c r="L164" s="9">
        <f t="shared" si="5"/>
        <v>355681.53293852019</v>
      </c>
      <c r="M164" s="1"/>
      <c r="N164" s="41">
        <f t="shared" si="6"/>
        <v>79040.340653004489</v>
      </c>
      <c r="O164" s="41">
        <f t="shared" si="7"/>
        <v>93959.659346995511</v>
      </c>
      <c r="P164" s="1"/>
      <c r="Q164" s="42">
        <f t="shared" si="8"/>
        <v>0.54311941819072551</v>
      </c>
      <c r="R164" s="42">
        <f t="shared" si="9"/>
        <v>0.5602716339903272</v>
      </c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41">
        <v>174000</v>
      </c>
      <c r="C165" s="1"/>
      <c r="D165" s="9">
        <f t="shared" si="0"/>
        <v>783000</v>
      </c>
      <c r="E165" s="9">
        <f t="shared" si="14"/>
        <v>652445.62953087245</v>
      </c>
      <c r="F165" s="9">
        <f t="shared" si="15"/>
        <v>130554.37046912758</v>
      </c>
      <c r="G165" s="9">
        <f t="shared" si="16"/>
        <v>89450.295808682611</v>
      </c>
      <c r="H165" s="9">
        <f t="shared" si="1"/>
        <v>652445.62953087245</v>
      </c>
      <c r="I165" s="9">
        <f t="shared" si="2"/>
        <v>195954.60144987918</v>
      </c>
      <c r="J165" s="9">
        <f t="shared" si="3"/>
        <v>-9380.4216867469877</v>
      </c>
      <c r="K165" s="9">
        <f t="shared" si="4"/>
        <v>205335.02313662617</v>
      </c>
      <c r="L165" s="9">
        <f t="shared" si="5"/>
        <v>357660.31058556371</v>
      </c>
      <c r="M165" s="1"/>
      <c r="N165" s="41">
        <f t="shared" si="6"/>
        <v>79480.069019014161</v>
      </c>
      <c r="O165" s="41">
        <f t="shared" si="7"/>
        <v>94519.930980985839</v>
      </c>
      <c r="P165" s="1"/>
      <c r="Q165" s="42">
        <f t="shared" si="8"/>
        <v>0.54321799414359673</v>
      </c>
      <c r="R165" s="42">
        <f t="shared" si="9"/>
        <v>0.5602716339903564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41">
        <v>175000</v>
      </c>
      <c r="C166" s="1"/>
      <c r="D166" s="9">
        <f t="shared" si="0"/>
        <v>787500</v>
      </c>
      <c r="E166" s="9">
        <f t="shared" si="14"/>
        <v>656195.317056912</v>
      </c>
      <c r="F166" s="9">
        <f t="shared" si="15"/>
        <v>131304.68294308809</v>
      </c>
      <c r="G166" s="9">
        <f t="shared" si="16"/>
        <v>89964.377968502638</v>
      </c>
      <c r="H166" s="9">
        <f t="shared" si="1"/>
        <v>656195.317056912</v>
      </c>
      <c r="I166" s="9">
        <f t="shared" si="2"/>
        <v>197154.50145821186</v>
      </c>
      <c r="J166" s="9">
        <f t="shared" si="3"/>
        <v>-9437.3493975903621</v>
      </c>
      <c r="K166" s="9">
        <f t="shared" si="4"/>
        <v>206591.85085580221</v>
      </c>
      <c r="L166" s="9">
        <f t="shared" si="5"/>
        <v>359639.08823260712</v>
      </c>
      <c r="M166" s="1"/>
      <c r="N166" s="41">
        <f t="shared" si="6"/>
        <v>79919.797385023805</v>
      </c>
      <c r="O166" s="41">
        <f t="shared" si="7"/>
        <v>95080.202614976195</v>
      </c>
      <c r="P166" s="1"/>
      <c r="Q166" s="42">
        <f t="shared" si="8"/>
        <v>0.54331544351414973</v>
      </c>
      <c r="R166" s="42">
        <f t="shared" si="9"/>
        <v>0.5602716339903272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41">
        <v>176000</v>
      </c>
      <c r="C167" s="1"/>
      <c r="D167" s="9">
        <f t="shared" si="0"/>
        <v>792000</v>
      </c>
      <c r="E167" s="9">
        <f t="shared" si="14"/>
        <v>659945.00458295143</v>
      </c>
      <c r="F167" s="9">
        <f t="shared" si="15"/>
        <v>132054.99541704857</v>
      </c>
      <c r="G167" s="9">
        <f t="shared" si="16"/>
        <v>90478.460128322637</v>
      </c>
      <c r="H167" s="9">
        <f t="shared" si="1"/>
        <v>659945.00458295143</v>
      </c>
      <c r="I167" s="9">
        <f t="shared" si="2"/>
        <v>198354.40146654446</v>
      </c>
      <c r="J167" s="9">
        <f t="shared" si="3"/>
        <v>-9494.2771084337346</v>
      </c>
      <c r="K167" s="9">
        <f t="shared" si="4"/>
        <v>207848.6785749782</v>
      </c>
      <c r="L167" s="9">
        <f t="shared" si="5"/>
        <v>361617.86587965064</v>
      </c>
      <c r="M167" s="1"/>
      <c r="N167" s="41">
        <f t="shared" si="6"/>
        <v>80359.525751033478</v>
      </c>
      <c r="O167" s="41">
        <f t="shared" si="7"/>
        <v>95640.474248966522</v>
      </c>
      <c r="P167" s="1"/>
      <c r="Q167" s="42">
        <f t="shared" si="8"/>
        <v>0.54341178550549163</v>
      </c>
      <c r="R167" s="42">
        <f t="shared" si="9"/>
        <v>0.5602716339903272</v>
      </c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41">
        <v>177000</v>
      </c>
      <c r="C168" s="1"/>
      <c r="D168" s="9">
        <f t="shared" si="0"/>
        <v>796500</v>
      </c>
      <c r="E168" s="9">
        <f t="shared" si="14"/>
        <v>663694.69210899097</v>
      </c>
      <c r="F168" s="9">
        <f t="shared" si="15"/>
        <v>132805.30789100908</v>
      </c>
      <c r="G168" s="9">
        <f t="shared" si="16"/>
        <v>90992.542288142664</v>
      </c>
      <c r="H168" s="9">
        <f t="shared" si="1"/>
        <v>663694.69210899097</v>
      </c>
      <c r="I168" s="9">
        <f t="shared" si="2"/>
        <v>199554.30147487711</v>
      </c>
      <c r="J168" s="9">
        <f t="shared" si="3"/>
        <v>-9551.204819277109</v>
      </c>
      <c r="K168" s="9">
        <f t="shared" si="4"/>
        <v>209105.50629415421</v>
      </c>
      <c r="L168" s="9">
        <f t="shared" si="5"/>
        <v>363596.64352669416</v>
      </c>
      <c r="M168" s="1"/>
      <c r="N168" s="41">
        <f t="shared" si="6"/>
        <v>80799.25411704315</v>
      </c>
      <c r="O168" s="41">
        <f t="shared" si="7"/>
        <v>96200.74588295685</v>
      </c>
      <c r="P168" s="1"/>
      <c r="Q168" s="42">
        <f t="shared" si="8"/>
        <v>0.54350703888676188</v>
      </c>
      <c r="R168" s="42">
        <f t="shared" si="9"/>
        <v>0.5602716339903564</v>
      </c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41">
        <v>178000</v>
      </c>
      <c r="C169" s="1"/>
      <c r="D169" s="9">
        <f t="shared" si="0"/>
        <v>801000</v>
      </c>
      <c r="E169" s="9">
        <f t="shared" si="14"/>
        <v>667444.3796350304</v>
      </c>
      <c r="F169" s="9">
        <f t="shared" si="15"/>
        <v>133555.6203649696</v>
      </c>
      <c r="G169" s="9">
        <f t="shared" si="16"/>
        <v>91506.624447962662</v>
      </c>
      <c r="H169" s="9">
        <f t="shared" si="1"/>
        <v>667444.3796350304</v>
      </c>
      <c r="I169" s="9">
        <f t="shared" si="2"/>
        <v>200754.20148320973</v>
      </c>
      <c r="J169" s="9">
        <f t="shared" si="3"/>
        <v>-9608.1325301204815</v>
      </c>
      <c r="K169" s="9">
        <f t="shared" si="4"/>
        <v>210362.33401333023</v>
      </c>
      <c r="L169" s="9">
        <f t="shared" si="5"/>
        <v>365575.42117373756</v>
      </c>
      <c r="M169" s="1"/>
      <c r="N169" s="41">
        <f t="shared" si="6"/>
        <v>81238.982483052794</v>
      </c>
      <c r="O169" s="41">
        <f t="shared" si="7"/>
        <v>96761.017516947206</v>
      </c>
      <c r="P169" s="1"/>
      <c r="Q169" s="42">
        <f t="shared" si="8"/>
        <v>0.54360122200532135</v>
      </c>
      <c r="R169" s="42">
        <f t="shared" si="9"/>
        <v>0.5602716339903564</v>
      </c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41">
        <v>179000</v>
      </c>
      <c r="C170" s="1"/>
      <c r="D170" s="9">
        <f t="shared" si="0"/>
        <v>805500</v>
      </c>
      <c r="E170" s="9">
        <f t="shared" si="14"/>
        <v>671194.06716106995</v>
      </c>
      <c r="F170" s="9">
        <f t="shared" si="15"/>
        <v>134305.93283893011</v>
      </c>
      <c r="G170" s="9">
        <f t="shared" si="16"/>
        <v>92020.706607782689</v>
      </c>
      <c r="H170" s="9">
        <f t="shared" si="1"/>
        <v>671194.06716106995</v>
      </c>
      <c r="I170" s="9">
        <f t="shared" si="2"/>
        <v>201954.10149154239</v>
      </c>
      <c r="J170" s="9">
        <f t="shared" si="3"/>
        <v>-9665.0602409638559</v>
      </c>
      <c r="K170" s="9">
        <f t="shared" si="4"/>
        <v>211619.16173250624</v>
      </c>
      <c r="L170" s="9">
        <f t="shared" si="5"/>
        <v>367554.19882078096</v>
      </c>
      <c r="M170" s="1"/>
      <c r="N170" s="41">
        <f t="shared" si="6"/>
        <v>81678.710849062438</v>
      </c>
      <c r="O170" s="41">
        <f t="shared" si="7"/>
        <v>97321.289150937562</v>
      </c>
      <c r="P170" s="1"/>
      <c r="Q170" s="42">
        <f t="shared" si="8"/>
        <v>0.54369435279853384</v>
      </c>
      <c r="R170" s="42">
        <f t="shared" si="9"/>
        <v>0.56027163399034174</v>
      </c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53">
        <v>180000</v>
      </c>
      <c r="C171" s="54"/>
      <c r="D171" s="55">
        <f t="shared" si="0"/>
        <v>810000</v>
      </c>
      <c r="E171" s="55">
        <f t="shared" si="14"/>
        <v>674943.7546871095</v>
      </c>
      <c r="F171" s="55">
        <f t="shared" si="15"/>
        <v>135056.24531289062</v>
      </c>
      <c r="G171" s="55">
        <f t="shared" si="16"/>
        <v>92534.788767602717</v>
      </c>
      <c r="H171" s="55">
        <f t="shared" si="1"/>
        <v>674943.7546871095</v>
      </c>
      <c r="I171" s="55">
        <f t="shared" si="2"/>
        <v>203154.00149987504</v>
      </c>
      <c r="J171" s="9">
        <f t="shared" si="3"/>
        <v>-9721.9879518072285</v>
      </c>
      <c r="K171" s="55">
        <f t="shared" si="4"/>
        <v>212875.98945168228</v>
      </c>
      <c r="L171" s="55">
        <f t="shared" si="5"/>
        <v>369532.97646782442</v>
      </c>
      <c r="M171" s="54"/>
      <c r="N171" s="56">
        <f t="shared" si="6"/>
        <v>82118.439215072096</v>
      </c>
      <c r="O171" s="56">
        <f t="shared" si="7"/>
        <v>97881.560784927904</v>
      </c>
      <c r="P171" s="54"/>
      <c r="Q171" s="57">
        <f t="shared" si="8"/>
        <v>0.54378644880515503</v>
      </c>
      <c r="R171" s="58">
        <f t="shared" si="9"/>
        <v>0.56027163399031266</v>
      </c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41">
        <v>181000</v>
      </c>
      <c r="C172" s="1"/>
      <c r="D172" s="9">
        <f t="shared" si="0"/>
        <v>814500</v>
      </c>
      <c r="E172" s="9">
        <f t="shared" si="14"/>
        <v>678693.44221314893</v>
      </c>
      <c r="F172" s="9">
        <f t="shared" si="15"/>
        <v>135806.5577868511</v>
      </c>
      <c r="G172" s="9">
        <f t="shared" si="16"/>
        <v>93048.870927422715</v>
      </c>
      <c r="H172" s="9">
        <f t="shared" si="1"/>
        <v>678693.44221314893</v>
      </c>
      <c r="I172" s="9">
        <f t="shared" si="2"/>
        <v>204353.90150820767</v>
      </c>
      <c r="J172" s="9">
        <f t="shared" si="3"/>
        <v>-9778.9156626506028</v>
      </c>
      <c r="K172" s="9">
        <f t="shared" si="4"/>
        <v>214132.81717085827</v>
      </c>
      <c r="L172" s="9">
        <f t="shared" si="5"/>
        <v>371511.754114868</v>
      </c>
      <c r="M172" s="1"/>
      <c r="N172" s="41">
        <f t="shared" si="6"/>
        <v>82558.167581081783</v>
      </c>
      <c r="O172" s="41">
        <f t="shared" si="7"/>
        <v>98441.832418918217</v>
      </c>
      <c r="P172" s="1"/>
      <c r="Q172" s="42">
        <f t="shared" si="8"/>
        <v>0.54387752717634374</v>
      </c>
      <c r="R172" s="42">
        <f t="shared" si="9"/>
        <v>0.5602716339903564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41">
        <v>182000</v>
      </c>
      <c r="C173" s="1"/>
      <c r="D173" s="9">
        <f t="shared" si="0"/>
        <v>819000</v>
      </c>
      <c r="E173" s="9">
        <f t="shared" si="14"/>
        <v>682443.12973918847</v>
      </c>
      <c r="F173" s="9">
        <f t="shared" si="15"/>
        <v>136556.87026081161</v>
      </c>
      <c r="G173" s="9">
        <f t="shared" si="16"/>
        <v>93562.953087242742</v>
      </c>
      <c r="H173" s="9">
        <f t="shared" si="1"/>
        <v>682443.12973918847</v>
      </c>
      <c r="I173" s="9">
        <f t="shared" si="2"/>
        <v>205553.80151654032</v>
      </c>
      <c r="J173" s="9">
        <f t="shared" si="3"/>
        <v>-9835.8433734939754</v>
      </c>
      <c r="K173" s="9">
        <f t="shared" si="4"/>
        <v>215389.64489003428</v>
      </c>
      <c r="L173" s="9">
        <f t="shared" si="5"/>
        <v>373490.53176191141</v>
      </c>
      <c r="M173" s="1"/>
      <c r="N173" s="41">
        <f t="shared" si="6"/>
        <v>82997.895947091427</v>
      </c>
      <c r="O173" s="41">
        <f t="shared" si="7"/>
        <v>99002.104052908573</v>
      </c>
      <c r="P173" s="1"/>
      <c r="Q173" s="42">
        <f t="shared" si="8"/>
        <v>0.54396760468631089</v>
      </c>
      <c r="R173" s="42">
        <f t="shared" si="9"/>
        <v>0.5602716339903564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41">
        <v>183000</v>
      </c>
      <c r="C174" s="1"/>
      <c r="D174" s="9">
        <f t="shared" si="0"/>
        <v>823500</v>
      </c>
      <c r="E174" s="9">
        <f t="shared" si="14"/>
        <v>686192.8172652279</v>
      </c>
      <c r="F174" s="9">
        <f t="shared" si="15"/>
        <v>137307.1827347721</v>
      </c>
      <c r="G174" s="9">
        <f t="shared" si="16"/>
        <v>94077.03524706274</v>
      </c>
      <c r="H174" s="9">
        <f t="shared" si="1"/>
        <v>686192.8172652279</v>
      </c>
      <c r="I174" s="9">
        <f t="shared" si="2"/>
        <v>206753.70152487291</v>
      </c>
      <c r="J174" s="9">
        <f t="shared" si="3"/>
        <v>-9892.7710843373497</v>
      </c>
      <c r="K174" s="9">
        <f t="shared" si="4"/>
        <v>216646.47260921026</v>
      </c>
      <c r="L174" s="9">
        <f t="shared" si="5"/>
        <v>375469.30940895481</v>
      </c>
      <c r="M174" s="1"/>
      <c r="N174" s="41">
        <f t="shared" si="6"/>
        <v>83437.624313101071</v>
      </c>
      <c r="O174" s="41">
        <f t="shared" si="7"/>
        <v>99562.375686898929</v>
      </c>
      <c r="P174" s="1"/>
      <c r="Q174" s="42">
        <f t="shared" si="8"/>
        <v>0.54405669774261711</v>
      </c>
      <c r="R174" s="42">
        <f t="shared" si="9"/>
        <v>0.5602716339903272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41">
        <v>184000</v>
      </c>
      <c r="C175" s="1"/>
      <c r="D175" s="9">
        <f t="shared" si="0"/>
        <v>828000</v>
      </c>
      <c r="E175" s="9">
        <f t="shared" si="14"/>
        <v>689942.50479126745</v>
      </c>
      <c r="F175" s="9">
        <f t="shared" si="15"/>
        <v>138057.49520873261</v>
      </c>
      <c r="G175" s="9">
        <f t="shared" si="16"/>
        <v>94591.117406882768</v>
      </c>
      <c r="H175" s="9">
        <f t="shared" si="1"/>
        <v>689942.50479126745</v>
      </c>
      <c r="I175" s="9">
        <f t="shared" si="2"/>
        <v>207953.6015332056</v>
      </c>
      <c r="J175" s="9">
        <f t="shared" si="3"/>
        <v>-9949.6987951807223</v>
      </c>
      <c r="K175" s="9">
        <f t="shared" si="4"/>
        <v>217903.30032838631</v>
      </c>
      <c r="L175" s="9">
        <f t="shared" si="5"/>
        <v>377448.08705599833</v>
      </c>
      <c r="M175" s="1"/>
      <c r="N175" s="41">
        <f t="shared" si="6"/>
        <v>83877.352679110743</v>
      </c>
      <c r="O175" s="41">
        <f t="shared" si="7"/>
        <v>100122.64732088926</v>
      </c>
      <c r="P175" s="1"/>
      <c r="Q175" s="42">
        <f t="shared" si="8"/>
        <v>0.54414482239613726</v>
      </c>
      <c r="R175" s="42">
        <f t="shared" si="9"/>
        <v>0.5602716339903272</v>
      </c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41">
        <v>185000</v>
      </c>
      <c r="C176" s="1"/>
      <c r="D176" s="9">
        <f t="shared" si="0"/>
        <v>832500</v>
      </c>
      <c r="E176" s="9">
        <f t="shared" si="14"/>
        <v>693692.19231730688</v>
      </c>
      <c r="F176" s="9">
        <f t="shared" si="15"/>
        <v>138807.80768269312</v>
      </c>
      <c r="G176" s="9">
        <f t="shared" si="16"/>
        <v>95105.199566702766</v>
      </c>
      <c r="H176" s="9">
        <f t="shared" si="1"/>
        <v>693692.19231730688</v>
      </c>
      <c r="I176" s="9">
        <f t="shared" si="2"/>
        <v>209153.50154153822</v>
      </c>
      <c r="J176" s="9">
        <f t="shared" si="3"/>
        <v>-10006.626506024097</v>
      </c>
      <c r="K176" s="9">
        <f t="shared" si="4"/>
        <v>219160.12804756232</v>
      </c>
      <c r="L176" s="9">
        <f t="shared" si="5"/>
        <v>379426.86470304185</v>
      </c>
      <c r="M176" s="1"/>
      <c r="N176" s="41">
        <f t="shared" si="6"/>
        <v>84317.081045120416</v>
      </c>
      <c r="O176" s="41">
        <f t="shared" si="7"/>
        <v>100682.91895487958</v>
      </c>
      <c r="P176" s="1"/>
      <c r="Q176" s="42">
        <f t="shared" si="8"/>
        <v>0.54423199435070047</v>
      </c>
      <c r="R176" s="42">
        <f t="shared" si="9"/>
        <v>0.56027163399034174</v>
      </c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41">
        <v>186000</v>
      </c>
      <c r="C177" s="1"/>
      <c r="D177" s="9">
        <f t="shared" si="0"/>
        <v>837000</v>
      </c>
      <c r="E177" s="9">
        <f t="shared" si="14"/>
        <v>697441.87984334643</v>
      </c>
      <c r="F177" s="9">
        <f t="shared" si="15"/>
        <v>139558.12015665363</v>
      </c>
      <c r="G177" s="9">
        <f t="shared" si="16"/>
        <v>95619.281726522793</v>
      </c>
      <c r="H177" s="9">
        <f t="shared" si="1"/>
        <v>697441.87984334643</v>
      </c>
      <c r="I177" s="9">
        <f t="shared" si="2"/>
        <v>210353.40154987085</v>
      </c>
      <c r="J177" s="9">
        <f t="shared" si="3"/>
        <v>-10063.554216867469</v>
      </c>
      <c r="K177" s="9">
        <f t="shared" si="4"/>
        <v>220416.95576673831</v>
      </c>
      <c r="L177" s="9">
        <f t="shared" si="5"/>
        <v>381405.64235008531</v>
      </c>
      <c r="M177" s="1"/>
      <c r="N177" s="41">
        <f t="shared" si="6"/>
        <v>84756.809411130074</v>
      </c>
      <c r="O177" s="41">
        <f t="shared" si="7"/>
        <v>101243.19058886993</v>
      </c>
      <c r="P177" s="1"/>
      <c r="Q177" s="42">
        <f t="shared" si="8"/>
        <v>0.54431822897241899</v>
      </c>
      <c r="R177" s="42">
        <f t="shared" si="9"/>
        <v>0.56027163399034174</v>
      </c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41">
        <v>187000</v>
      </c>
      <c r="C178" s="1"/>
      <c r="D178" s="9">
        <f t="shared" si="0"/>
        <v>841500</v>
      </c>
      <c r="E178" s="9">
        <f t="shared" si="14"/>
        <v>701191.56736938597</v>
      </c>
      <c r="F178" s="9">
        <f t="shared" si="15"/>
        <v>140308.43263061414</v>
      </c>
      <c r="G178" s="9">
        <f t="shared" si="16"/>
        <v>96133.36388634282</v>
      </c>
      <c r="H178" s="9">
        <f t="shared" si="1"/>
        <v>701191.56736938597</v>
      </c>
      <c r="I178" s="9">
        <f t="shared" si="2"/>
        <v>211553.30155820353</v>
      </c>
      <c r="J178" s="9">
        <f t="shared" si="3"/>
        <v>-10120.481927710844</v>
      </c>
      <c r="K178" s="9">
        <f t="shared" si="4"/>
        <v>221673.78348591438</v>
      </c>
      <c r="L178" s="9">
        <f t="shared" si="5"/>
        <v>383384.41999712877</v>
      </c>
      <c r="M178" s="1"/>
      <c r="N178" s="41">
        <f t="shared" si="6"/>
        <v>85196.537777139732</v>
      </c>
      <c r="O178" s="41">
        <f t="shared" si="7"/>
        <v>101803.46222286027</v>
      </c>
      <c r="P178" s="1"/>
      <c r="Q178" s="42">
        <f t="shared" si="8"/>
        <v>0.54440354129871804</v>
      </c>
      <c r="R178" s="42">
        <f t="shared" si="9"/>
        <v>0.5602716339903564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41">
        <v>188000</v>
      </c>
      <c r="C179" s="1"/>
      <c r="D179" s="9">
        <f t="shared" si="0"/>
        <v>846000</v>
      </c>
      <c r="E179" s="9">
        <f t="shared" si="14"/>
        <v>704941.2548954254</v>
      </c>
      <c r="F179" s="9">
        <f t="shared" si="15"/>
        <v>141058.74510457463</v>
      </c>
      <c r="G179" s="9">
        <f t="shared" si="16"/>
        <v>96647.446046162819</v>
      </c>
      <c r="H179" s="9">
        <f t="shared" si="1"/>
        <v>704941.2548954254</v>
      </c>
      <c r="I179" s="9">
        <f t="shared" si="2"/>
        <v>212753.20156653615</v>
      </c>
      <c r="J179" s="9">
        <f t="shared" si="3"/>
        <v>-10177.409638554216</v>
      </c>
      <c r="K179" s="9">
        <f t="shared" si="4"/>
        <v>222930.61120509036</v>
      </c>
      <c r="L179" s="9">
        <f t="shared" si="5"/>
        <v>385363.19764417218</v>
      </c>
      <c r="M179" s="1"/>
      <c r="N179" s="41">
        <f t="shared" si="6"/>
        <v>85636.266143149376</v>
      </c>
      <c r="O179" s="41">
        <f t="shared" si="7"/>
        <v>102363.73385685062</v>
      </c>
      <c r="P179" s="1"/>
      <c r="Q179" s="42">
        <f t="shared" si="8"/>
        <v>0.54448794604707773</v>
      </c>
      <c r="R179" s="42">
        <f t="shared" si="9"/>
        <v>0.5602716339903272</v>
      </c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41">
        <v>189000</v>
      </c>
      <c r="C180" s="1"/>
      <c r="D180" s="9">
        <f t="shared" si="0"/>
        <v>850500</v>
      </c>
      <c r="E180" s="9">
        <f t="shared" si="14"/>
        <v>708690.94242146495</v>
      </c>
      <c r="F180" s="9">
        <f t="shared" si="15"/>
        <v>141809.05757853514</v>
      </c>
      <c r="G180" s="9">
        <f t="shared" si="16"/>
        <v>97161.528205982846</v>
      </c>
      <c r="H180" s="9">
        <f t="shared" si="1"/>
        <v>708690.94242146495</v>
      </c>
      <c r="I180" s="9">
        <f t="shared" si="2"/>
        <v>213953.10157486878</v>
      </c>
      <c r="J180" s="9">
        <f t="shared" si="3"/>
        <v>-10234.337349397591</v>
      </c>
      <c r="K180" s="9">
        <f t="shared" si="4"/>
        <v>224187.43892426637</v>
      </c>
      <c r="L180" s="9">
        <f t="shared" si="5"/>
        <v>387341.9752912157</v>
      </c>
      <c r="M180" s="1"/>
      <c r="N180" s="41">
        <f t="shared" si="6"/>
        <v>86075.994509159049</v>
      </c>
      <c r="O180" s="41">
        <f t="shared" si="7"/>
        <v>102924.00549084095</v>
      </c>
      <c r="P180" s="1"/>
      <c r="Q180" s="42">
        <f t="shared" si="8"/>
        <v>0.54457145762349712</v>
      </c>
      <c r="R180" s="42">
        <f t="shared" si="9"/>
        <v>0.56027163399034174</v>
      </c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41">
        <v>190000</v>
      </c>
      <c r="C181" s="1"/>
      <c r="D181" s="9">
        <f t="shared" si="0"/>
        <v>855000</v>
      </c>
      <c r="E181" s="9">
        <f t="shared" si="14"/>
        <v>712440.62994750438</v>
      </c>
      <c r="F181" s="9">
        <f t="shared" si="15"/>
        <v>142559.37005249562</v>
      </c>
      <c r="G181" s="9">
        <f t="shared" si="16"/>
        <v>97675.610365802844</v>
      </c>
      <c r="H181" s="9">
        <f t="shared" si="1"/>
        <v>712440.62994750438</v>
      </c>
      <c r="I181" s="9">
        <f t="shared" si="2"/>
        <v>215153.0015832014</v>
      </c>
      <c r="J181" s="9">
        <f t="shared" si="3"/>
        <v>-10291.265060240963</v>
      </c>
      <c r="K181" s="9">
        <f t="shared" si="4"/>
        <v>225444.26664344236</v>
      </c>
      <c r="L181" s="9">
        <f t="shared" si="5"/>
        <v>389320.75293825916</v>
      </c>
      <c r="M181" s="1"/>
      <c r="N181" s="41">
        <f t="shared" si="6"/>
        <v>86515.722875168707</v>
      </c>
      <c r="O181" s="41">
        <f t="shared" si="7"/>
        <v>103484.27712483129</v>
      </c>
      <c r="P181" s="1"/>
      <c r="Q181" s="42">
        <f t="shared" si="8"/>
        <v>0.54465409013069099</v>
      </c>
      <c r="R181" s="42">
        <f t="shared" si="9"/>
        <v>0.56027163399034174</v>
      </c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41">
        <v>191000</v>
      </c>
      <c r="C182" s="1"/>
      <c r="D182" s="9">
        <f t="shared" si="0"/>
        <v>859500</v>
      </c>
      <c r="E182" s="9">
        <f t="shared" si="14"/>
        <v>716190.31747354392</v>
      </c>
      <c r="F182" s="9">
        <f t="shared" si="15"/>
        <v>143309.68252645613</v>
      </c>
      <c r="G182" s="9">
        <f t="shared" si="16"/>
        <v>98189.692525622871</v>
      </c>
      <c r="H182" s="9">
        <f t="shared" si="1"/>
        <v>716190.31747354392</v>
      </c>
      <c r="I182" s="9">
        <f t="shared" si="2"/>
        <v>216352.90159153406</v>
      </c>
      <c r="J182" s="9">
        <f t="shared" si="3"/>
        <v>-10348.192771084337</v>
      </c>
      <c r="K182" s="9">
        <f t="shared" si="4"/>
        <v>226701.0943626184</v>
      </c>
      <c r="L182" s="9">
        <f t="shared" si="5"/>
        <v>391299.53058530262</v>
      </c>
      <c r="M182" s="1"/>
      <c r="N182" s="41">
        <f t="shared" si="6"/>
        <v>86955.451241178365</v>
      </c>
      <c r="O182" s="41">
        <f t="shared" si="7"/>
        <v>104044.54875882163</v>
      </c>
      <c r="P182" s="1"/>
      <c r="Q182" s="42">
        <f t="shared" si="8"/>
        <v>0.54473585737602948</v>
      </c>
      <c r="R182" s="42">
        <f t="shared" si="9"/>
        <v>0.56027163399034174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41">
        <v>192000</v>
      </c>
      <c r="C183" s="1"/>
      <c r="D183" s="9">
        <f t="shared" si="0"/>
        <v>864000</v>
      </c>
      <c r="E183" s="9">
        <f t="shared" si="14"/>
        <v>719940.00499958335</v>
      </c>
      <c r="F183" s="9">
        <f t="shared" si="15"/>
        <v>144059.99500041662</v>
      </c>
      <c r="G183" s="9">
        <f t="shared" si="16"/>
        <v>98703.774685442884</v>
      </c>
      <c r="H183" s="9">
        <f t="shared" si="1"/>
        <v>719940.00499958335</v>
      </c>
      <c r="I183" s="9">
        <f t="shared" si="2"/>
        <v>217552.80159986668</v>
      </c>
      <c r="J183" s="9">
        <f t="shared" si="3"/>
        <v>-10405.12048192771</v>
      </c>
      <c r="K183" s="9">
        <f t="shared" si="4"/>
        <v>227957.92208179439</v>
      </c>
      <c r="L183" s="9">
        <f t="shared" si="5"/>
        <v>393278.30823234608</v>
      </c>
      <c r="M183" s="1"/>
      <c r="N183" s="41">
        <f t="shared" si="6"/>
        <v>87395.179607188024</v>
      </c>
      <c r="O183" s="41">
        <f t="shared" si="7"/>
        <v>104604.82039281198</v>
      </c>
      <c r="P183" s="1"/>
      <c r="Q183" s="42">
        <f t="shared" si="8"/>
        <v>0.54481677287922903</v>
      </c>
      <c r="R183" s="42">
        <f t="shared" si="9"/>
        <v>0.56027163399034174</v>
      </c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41">
        <v>193000</v>
      </c>
      <c r="C184" s="1"/>
      <c r="D184" s="9">
        <f t="shared" si="0"/>
        <v>868500</v>
      </c>
      <c r="E184" s="9">
        <f t="shared" si="14"/>
        <v>723689.6925256229</v>
      </c>
      <c r="F184" s="9">
        <f t="shared" si="15"/>
        <v>144810.30747437713</v>
      </c>
      <c r="G184" s="9">
        <f t="shared" si="16"/>
        <v>99217.856845262897</v>
      </c>
      <c r="H184" s="9">
        <f t="shared" si="1"/>
        <v>723689.6925256229</v>
      </c>
      <c r="I184" s="9">
        <f t="shared" si="2"/>
        <v>218752.70160819934</v>
      </c>
      <c r="J184" s="9">
        <f t="shared" si="3"/>
        <v>-10462.048192771084</v>
      </c>
      <c r="K184" s="9">
        <f t="shared" si="4"/>
        <v>229214.74980097043</v>
      </c>
      <c r="L184" s="9">
        <f t="shared" si="5"/>
        <v>395257.08587938955</v>
      </c>
      <c r="M184" s="1"/>
      <c r="N184" s="41">
        <f t="shared" si="6"/>
        <v>87834.907973197682</v>
      </c>
      <c r="O184" s="41">
        <f t="shared" si="7"/>
        <v>105165.09202680232</v>
      </c>
      <c r="P184" s="1"/>
      <c r="Q184" s="42">
        <f t="shared" si="8"/>
        <v>0.5448968498798048</v>
      </c>
      <c r="R184" s="42">
        <f t="shared" si="9"/>
        <v>0.5602716339903272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41">
        <v>194000</v>
      </c>
      <c r="C185" s="1"/>
      <c r="D185" s="9">
        <f t="shared" si="0"/>
        <v>873000</v>
      </c>
      <c r="E185" s="9">
        <f t="shared" si="14"/>
        <v>727439.38005166245</v>
      </c>
      <c r="F185" s="9">
        <f t="shared" si="15"/>
        <v>145560.61994833767</v>
      </c>
      <c r="G185" s="9">
        <f t="shared" si="16"/>
        <v>99731.939005082924</v>
      </c>
      <c r="H185" s="9">
        <f t="shared" si="1"/>
        <v>727439.38005166245</v>
      </c>
      <c r="I185" s="9">
        <f t="shared" si="2"/>
        <v>219952.60161653199</v>
      </c>
      <c r="J185" s="9">
        <f t="shared" si="3"/>
        <v>-10518.975903614459</v>
      </c>
      <c r="K185" s="9">
        <f t="shared" si="4"/>
        <v>230471.57752014644</v>
      </c>
      <c r="L185" s="9">
        <f t="shared" si="5"/>
        <v>397235.86352643307</v>
      </c>
      <c r="M185" s="1"/>
      <c r="N185" s="41">
        <f t="shared" si="6"/>
        <v>88274.636339207354</v>
      </c>
      <c r="O185" s="41">
        <f t="shared" si="7"/>
        <v>105725.36366079265</v>
      </c>
      <c r="P185" s="1"/>
      <c r="Q185" s="42">
        <f t="shared" si="8"/>
        <v>0.54497610134429197</v>
      </c>
      <c r="R185" s="42">
        <f t="shared" si="9"/>
        <v>0.5602716339903564</v>
      </c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41">
        <v>195000</v>
      </c>
      <c r="C186" s="1"/>
      <c r="D186" s="9">
        <f t="shared" si="0"/>
        <v>877500</v>
      </c>
      <c r="E186" s="9">
        <f t="shared" si="14"/>
        <v>731189.06757770188</v>
      </c>
      <c r="F186" s="9">
        <f t="shared" si="15"/>
        <v>146310.93242229815</v>
      </c>
      <c r="G186" s="9">
        <f t="shared" si="16"/>
        <v>100246.02116490292</v>
      </c>
      <c r="H186" s="9">
        <f t="shared" si="1"/>
        <v>731189.06757770188</v>
      </c>
      <c r="I186" s="9">
        <f t="shared" si="2"/>
        <v>221152.50162486458</v>
      </c>
      <c r="J186" s="9">
        <f t="shared" si="3"/>
        <v>-10575.903614457831</v>
      </c>
      <c r="K186" s="9">
        <f t="shared" si="4"/>
        <v>231728.40523932243</v>
      </c>
      <c r="L186" s="9">
        <f t="shared" si="5"/>
        <v>399214.64117347647</v>
      </c>
      <c r="M186" s="1"/>
      <c r="N186" s="41">
        <f t="shared" si="6"/>
        <v>88714.364705216998</v>
      </c>
      <c r="O186" s="41">
        <f t="shared" si="7"/>
        <v>106285.635294783</v>
      </c>
      <c r="P186" s="1"/>
      <c r="Q186" s="42">
        <f t="shared" si="8"/>
        <v>0.54505453997324615</v>
      </c>
      <c r="R186" s="42">
        <f t="shared" si="9"/>
        <v>0.5602716339903272</v>
      </c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41">
        <v>196000</v>
      </c>
      <c r="C187" s="1"/>
      <c r="D187" s="9">
        <f t="shared" si="0"/>
        <v>882000</v>
      </c>
      <c r="E187" s="9">
        <f t="shared" si="14"/>
        <v>734938.75510374142</v>
      </c>
      <c r="F187" s="9">
        <f t="shared" si="15"/>
        <v>147061.24489625866</v>
      </c>
      <c r="G187" s="9">
        <f t="shared" si="16"/>
        <v>100760.10332472295</v>
      </c>
      <c r="H187" s="9">
        <f t="shared" si="1"/>
        <v>734938.75510374142</v>
      </c>
      <c r="I187" s="9">
        <f t="shared" si="2"/>
        <v>222352.40163319727</v>
      </c>
      <c r="J187" s="9">
        <f t="shared" si="3"/>
        <v>-10632.831325301206</v>
      </c>
      <c r="K187" s="9">
        <f t="shared" si="4"/>
        <v>232985.23295849847</v>
      </c>
      <c r="L187" s="9">
        <f t="shared" si="5"/>
        <v>401193.41882051999</v>
      </c>
      <c r="M187" s="1"/>
      <c r="N187" s="41">
        <f t="shared" si="6"/>
        <v>89154.093071226671</v>
      </c>
      <c r="O187" s="41">
        <f t="shared" si="7"/>
        <v>106845.90692877333</v>
      </c>
      <c r="P187" s="1"/>
      <c r="Q187" s="42">
        <f t="shared" si="8"/>
        <v>0.54513217820802717</v>
      </c>
      <c r="R187" s="42">
        <f t="shared" si="9"/>
        <v>0.5602716339903564</v>
      </c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41">
        <v>197000</v>
      </c>
      <c r="C188" s="1"/>
      <c r="D188" s="9">
        <f t="shared" si="0"/>
        <v>886500</v>
      </c>
      <c r="E188" s="9">
        <f t="shared" si="14"/>
        <v>738688.44262978085</v>
      </c>
      <c r="F188" s="9">
        <f t="shared" si="15"/>
        <v>147811.55737021915</v>
      </c>
      <c r="G188" s="9">
        <f t="shared" si="16"/>
        <v>101274.18548454295</v>
      </c>
      <c r="H188" s="9">
        <f t="shared" si="1"/>
        <v>738688.44262978085</v>
      </c>
      <c r="I188" s="9">
        <f t="shared" si="2"/>
        <v>223552.30164152989</v>
      </c>
      <c r="J188" s="9">
        <f t="shared" si="3"/>
        <v>-10689.759036144578</v>
      </c>
      <c r="K188" s="9">
        <f t="shared" si="4"/>
        <v>234242.06067767448</v>
      </c>
      <c r="L188" s="9">
        <f t="shared" si="5"/>
        <v>403172.19646756339</v>
      </c>
      <c r="M188" s="1"/>
      <c r="N188" s="41">
        <f t="shared" si="6"/>
        <v>89593.821437236315</v>
      </c>
      <c r="O188" s="41">
        <f t="shared" si="7"/>
        <v>107406.17856276369</v>
      </c>
      <c r="P188" s="1"/>
      <c r="Q188" s="42">
        <f t="shared" si="8"/>
        <v>0.54520902823737916</v>
      </c>
      <c r="R188" s="42">
        <f t="shared" si="9"/>
        <v>0.5602716339903272</v>
      </c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41">
        <v>198000</v>
      </c>
      <c r="C189" s="1"/>
      <c r="D189" s="9">
        <f t="shared" si="0"/>
        <v>891000</v>
      </c>
      <c r="E189" s="9">
        <f t="shared" si="14"/>
        <v>742438.1301558204</v>
      </c>
      <c r="F189" s="9">
        <f t="shared" si="15"/>
        <v>148561.86984417966</v>
      </c>
      <c r="G189" s="9">
        <f t="shared" si="16"/>
        <v>101788.26764436298</v>
      </c>
      <c r="H189" s="9">
        <f t="shared" si="1"/>
        <v>742438.1301558204</v>
      </c>
      <c r="I189" s="9">
        <f t="shared" si="2"/>
        <v>224752.20164986252</v>
      </c>
      <c r="J189" s="9">
        <f t="shared" si="3"/>
        <v>-10746.686746987953</v>
      </c>
      <c r="K189" s="9">
        <f t="shared" si="4"/>
        <v>235498.88839685047</v>
      </c>
      <c r="L189" s="9">
        <f t="shared" si="5"/>
        <v>405150.97411460697</v>
      </c>
      <c r="M189" s="1"/>
      <c r="N189" s="41">
        <f t="shared" si="6"/>
        <v>90033.549803245987</v>
      </c>
      <c r="O189" s="41">
        <f t="shared" si="7"/>
        <v>107966.45019675401</v>
      </c>
      <c r="P189" s="1"/>
      <c r="Q189" s="42">
        <f t="shared" si="8"/>
        <v>0.5452851020038082</v>
      </c>
      <c r="R189" s="42">
        <f t="shared" si="9"/>
        <v>0.56027163399034174</v>
      </c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41">
        <v>199000</v>
      </c>
      <c r="C190" s="1"/>
      <c r="D190" s="9">
        <f t="shared" si="0"/>
        <v>895500</v>
      </c>
      <c r="E190" s="9">
        <f t="shared" si="14"/>
        <v>746187.81768185983</v>
      </c>
      <c r="F190" s="9">
        <f t="shared" si="15"/>
        <v>149312.18231814014</v>
      </c>
      <c r="G190" s="9">
        <f t="shared" si="16"/>
        <v>102302.34980418299</v>
      </c>
      <c r="H190" s="9">
        <f t="shared" si="1"/>
        <v>746187.81768185983</v>
      </c>
      <c r="I190" s="9">
        <f t="shared" si="2"/>
        <v>225952.10165819514</v>
      </c>
      <c r="J190" s="9">
        <f t="shared" si="3"/>
        <v>-10803.614457831325</v>
      </c>
      <c r="K190" s="9">
        <f t="shared" si="4"/>
        <v>236755.71611602645</v>
      </c>
      <c r="L190" s="9">
        <f t="shared" si="5"/>
        <v>407129.75176165038</v>
      </c>
      <c r="M190" s="1"/>
      <c r="N190" s="41">
        <f t="shared" si="6"/>
        <v>90473.278169255645</v>
      </c>
      <c r="O190" s="41">
        <f t="shared" si="7"/>
        <v>108526.72183074435</v>
      </c>
      <c r="P190" s="1"/>
      <c r="Q190" s="42">
        <f t="shared" si="8"/>
        <v>0.54536041120977063</v>
      </c>
      <c r="R190" s="42">
        <f t="shared" si="9"/>
        <v>0.56027163399034174</v>
      </c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41">
        <v>200000</v>
      </c>
      <c r="C191" s="1"/>
      <c r="D191" s="9">
        <f t="shared" si="0"/>
        <v>900000</v>
      </c>
      <c r="E191" s="9">
        <f t="shared" si="14"/>
        <v>749937.50520789938</v>
      </c>
      <c r="F191" s="9">
        <f t="shared" si="15"/>
        <v>150062.49479210065</v>
      </c>
      <c r="G191" s="9">
        <f t="shared" si="16"/>
        <v>102816.431964003</v>
      </c>
      <c r="H191" s="9">
        <f t="shared" si="1"/>
        <v>749937.50520789938</v>
      </c>
      <c r="I191" s="9">
        <f t="shared" si="2"/>
        <v>227152.00166652782</v>
      </c>
      <c r="J191" s="9">
        <f t="shared" si="3"/>
        <v>-10860.542168674699</v>
      </c>
      <c r="K191" s="9">
        <f t="shared" si="4"/>
        <v>238012.54383520252</v>
      </c>
      <c r="L191" s="9">
        <f t="shared" si="5"/>
        <v>409108.52940869384</v>
      </c>
      <c r="M191" s="1"/>
      <c r="N191" s="41">
        <f t="shared" si="6"/>
        <v>90913.006535265304</v>
      </c>
      <c r="O191" s="41">
        <f t="shared" si="7"/>
        <v>109086.9934647347</v>
      </c>
      <c r="P191" s="1"/>
      <c r="Q191" s="42">
        <f t="shared" si="8"/>
        <v>0.54543496732367347</v>
      </c>
      <c r="R191" s="42">
        <f t="shared" si="9"/>
        <v>0.56027163399034174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41">
        <v>201000</v>
      </c>
      <c r="C192" s="1"/>
      <c r="D192" s="9">
        <f t="shared" si="0"/>
        <v>904500</v>
      </c>
      <c r="E192" s="9">
        <f t="shared" si="14"/>
        <v>753687.19273393892</v>
      </c>
      <c r="F192" s="9">
        <f t="shared" si="15"/>
        <v>150812.80726606117</v>
      </c>
      <c r="G192" s="9">
        <f t="shared" si="16"/>
        <v>103330.51412382303</v>
      </c>
      <c r="H192" s="9">
        <f t="shared" si="1"/>
        <v>753687.19273393892</v>
      </c>
      <c r="I192" s="9">
        <f t="shared" si="2"/>
        <v>228351.90167486045</v>
      </c>
      <c r="J192" s="9">
        <f t="shared" si="3"/>
        <v>-10917.469879518072</v>
      </c>
      <c r="K192" s="9">
        <f t="shared" si="4"/>
        <v>239269.37155437851</v>
      </c>
      <c r="L192" s="9">
        <f t="shared" si="5"/>
        <v>411087.30705573736</v>
      </c>
      <c r="M192" s="1"/>
      <c r="N192" s="41">
        <f t="shared" si="6"/>
        <v>91352.734901274962</v>
      </c>
      <c r="O192" s="41">
        <f t="shared" si="7"/>
        <v>109647.26509872504</v>
      </c>
      <c r="P192" s="1"/>
      <c r="Q192" s="42">
        <f t="shared" si="8"/>
        <v>0.54550878158569671</v>
      </c>
      <c r="R192" s="42">
        <f t="shared" si="9"/>
        <v>0.56027163399034174</v>
      </c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41">
        <v>202000</v>
      </c>
      <c r="C193" s="1"/>
      <c r="D193" s="9">
        <f t="shared" si="0"/>
        <v>909000</v>
      </c>
      <c r="E193" s="9">
        <f t="shared" si="14"/>
        <v>757436.88025997835</v>
      </c>
      <c r="F193" s="9">
        <f t="shared" si="15"/>
        <v>151563.11974002168</v>
      </c>
      <c r="G193" s="9">
        <f t="shared" si="16"/>
        <v>103844.59628364303</v>
      </c>
      <c r="H193" s="9">
        <f t="shared" si="1"/>
        <v>757436.88025997835</v>
      </c>
      <c r="I193" s="9">
        <f t="shared" si="2"/>
        <v>229551.80168319307</v>
      </c>
      <c r="J193" s="9">
        <f t="shared" si="3"/>
        <v>-10974.397590361446</v>
      </c>
      <c r="K193" s="9">
        <f t="shared" si="4"/>
        <v>240526.19927355452</v>
      </c>
      <c r="L193" s="9">
        <f t="shared" si="5"/>
        <v>413066.08470278082</v>
      </c>
      <c r="M193" s="1"/>
      <c r="N193" s="41">
        <f t="shared" si="6"/>
        <v>91792.46326728462</v>
      </c>
      <c r="O193" s="41">
        <f t="shared" si="7"/>
        <v>110207.53673271538</v>
      </c>
      <c r="P193" s="1"/>
      <c r="Q193" s="42">
        <f t="shared" si="8"/>
        <v>0.54558186501344252</v>
      </c>
      <c r="R193" s="42">
        <f t="shared" si="9"/>
        <v>0.56027163399034174</v>
      </c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41">
        <v>203000</v>
      </c>
      <c r="C194" s="1"/>
      <c r="D194" s="9">
        <f t="shared" si="0"/>
        <v>913500</v>
      </c>
      <c r="E194" s="9">
        <f t="shared" si="14"/>
        <v>761186.5677860179</v>
      </c>
      <c r="F194" s="9">
        <f t="shared" si="15"/>
        <v>152313.43221398219</v>
      </c>
      <c r="G194" s="9">
        <f t="shared" si="16"/>
        <v>104358.67844346305</v>
      </c>
      <c r="H194" s="9">
        <f t="shared" si="1"/>
        <v>761186.5677860179</v>
      </c>
      <c r="I194" s="9">
        <f t="shared" si="2"/>
        <v>230751.70169152573</v>
      </c>
      <c r="J194" s="9">
        <f t="shared" si="3"/>
        <v>-11031.325301204819</v>
      </c>
      <c r="K194" s="9">
        <f t="shared" si="4"/>
        <v>241783.02699273053</v>
      </c>
      <c r="L194" s="9">
        <f t="shared" si="5"/>
        <v>415044.86234982428</v>
      </c>
      <c r="M194" s="1"/>
      <c r="N194" s="41">
        <f t="shared" si="6"/>
        <v>92232.191633294278</v>
      </c>
      <c r="O194" s="41">
        <f t="shared" si="7"/>
        <v>110767.80836670572</v>
      </c>
      <c r="P194" s="1"/>
      <c r="Q194" s="42">
        <f t="shared" si="8"/>
        <v>0.5456542284074174</v>
      </c>
      <c r="R194" s="42">
        <f t="shared" si="9"/>
        <v>0.56027163399034174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41">
        <v>204000</v>
      </c>
      <c r="C195" s="1"/>
      <c r="D195" s="9">
        <f t="shared" si="0"/>
        <v>918000</v>
      </c>
      <c r="E195" s="9">
        <f t="shared" si="14"/>
        <v>764936.25531205733</v>
      </c>
      <c r="F195" s="9">
        <f t="shared" si="15"/>
        <v>153063.74468794267</v>
      </c>
      <c r="G195" s="9">
        <f t="shared" si="16"/>
        <v>104872.76060328307</v>
      </c>
      <c r="H195" s="9">
        <f t="shared" si="1"/>
        <v>764936.25531205733</v>
      </c>
      <c r="I195" s="9">
        <f t="shared" si="2"/>
        <v>231951.60169985835</v>
      </c>
      <c r="J195" s="9">
        <f t="shared" si="3"/>
        <v>-11088.253012048193</v>
      </c>
      <c r="K195" s="9">
        <f t="shared" si="4"/>
        <v>243039.85471190655</v>
      </c>
      <c r="L195" s="9">
        <f t="shared" si="5"/>
        <v>417023.63999686774</v>
      </c>
      <c r="M195" s="1"/>
      <c r="N195" s="41">
        <f t="shared" si="6"/>
        <v>92671.919999303936</v>
      </c>
      <c r="O195" s="41">
        <f t="shared" si="7"/>
        <v>111328.08000069606</v>
      </c>
      <c r="P195" s="1"/>
      <c r="Q195" s="42">
        <f t="shared" si="8"/>
        <v>0.54572588235635322</v>
      </c>
      <c r="R195" s="42">
        <f t="shared" si="9"/>
        <v>0.56027163399034174</v>
      </c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41">
        <v>205000</v>
      </c>
      <c r="C196" s="1"/>
      <c r="D196" s="9">
        <f t="shared" si="0"/>
        <v>922500</v>
      </c>
      <c r="E196" s="9">
        <f t="shared" si="14"/>
        <v>768685.94283809687</v>
      </c>
      <c r="F196" s="9">
        <f t="shared" si="15"/>
        <v>153814.05716190318</v>
      </c>
      <c r="G196" s="9">
        <f t="shared" si="16"/>
        <v>105386.84276310308</v>
      </c>
      <c r="H196" s="9">
        <f t="shared" si="1"/>
        <v>768685.94283809687</v>
      </c>
      <c r="I196" s="9">
        <f t="shared" si="2"/>
        <v>233151.501708191</v>
      </c>
      <c r="J196" s="9">
        <f t="shared" si="3"/>
        <v>-11145.180722891566</v>
      </c>
      <c r="K196" s="9">
        <f t="shared" si="4"/>
        <v>244296.68243108256</v>
      </c>
      <c r="L196" s="9">
        <f t="shared" si="5"/>
        <v>419002.41764391121</v>
      </c>
      <c r="M196" s="1"/>
      <c r="N196" s="41">
        <f t="shared" si="6"/>
        <v>93111.648365313595</v>
      </c>
      <c r="O196" s="41">
        <f t="shared" si="7"/>
        <v>111888.35163468641</v>
      </c>
      <c r="P196" s="1"/>
      <c r="Q196" s="42">
        <f t="shared" si="8"/>
        <v>0.54579683724237271</v>
      </c>
      <c r="R196" s="42">
        <f t="shared" si="9"/>
        <v>0.56027163399034174</v>
      </c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41">
        <v>206000</v>
      </c>
      <c r="C197" s="1"/>
      <c r="D197" s="9">
        <f t="shared" si="0"/>
        <v>927000</v>
      </c>
      <c r="E197" s="9">
        <f t="shared" si="14"/>
        <v>772435.6303641363</v>
      </c>
      <c r="F197" s="9">
        <f t="shared" si="15"/>
        <v>154564.36963586367</v>
      </c>
      <c r="G197" s="9">
        <f t="shared" si="16"/>
        <v>105900.92492292309</v>
      </c>
      <c r="H197" s="9">
        <f t="shared" si="1"/>
        <v>772435.6303641363</v>
      </c>
      <c r="I197" s="9">
        <f t="shared" si="2"/>
        <v>234351.40171652363</v>
      </c>
      <c r="J197" s="9">
        <f t="shared" si="3"/>
        <v>-11202.10843373494</v>
      </c>
      <c r="K197" s="9">
        <f t="shared" si="4"/>
        <v>245553.51015025857</v>
      </c>
      <c r="L197" s="9">
        <f t="shared" si="5"/>
        <v>420981.19529095467</v>
      </c>
      <c r="M197" s="1"/>
      <c r="N197" s="41">
        <f t="shared" si="6"/>
        <v>93551.376731323253</v>
      </c>
      <c r="O197" s="41">
        <f t="shared" si="7"/>
        <v>112448.62326867675</v>
      </c>
      <c r="P197" s="1"/>
      <c r="Q197" s="42">
        <f t="shared" si="8"/>
        <v>0.54586710324600363</v>
      </c>
      <c r="R197" s="42">
        <f t="shared" si="9"/>
        <v>0.5602716339903272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41">
        <v>207000</v>
      </c>
      <c r="C198" s="1"/>
      <c r="D198" s="9">
        <f t="shared" si="0"/>
        <v>931500</v>
      </c>
      <c r="E198" s="9">
        <f t="shared" si="14"/>
        <v>776185.31789017585</v>
      </c>
      <c r="F198" s="9">
        <f t="shared" si="15"/>
        <v>155314.68210982418</v>
      </c>
      <c r="G198" s="9">
        <f t="shared" si="16"/>
        <v>106415.0070827431</v>
      </c>
      <c r="H198" s="9">
        <f t="shared" si="1"/>
        <v>776185.31789017585</v>
      </c>
      <c r="I198" s="9">
        <f t="shared" si="2"/>
        <v>235551.30172485625</v>
      </c>
      <c r="J198" s="9">
        <f t="shared" si="3"/>
        <v>-11259.036144578313</v>
      </c>
      <c r="K198" s="9">
        <f t="shared" si="4"/>
        <v>246810.33786943456</v>
      </c>
      <c r="L198" s="9">
        <f t="shared" si="5"/>
        <v>422959.97293799819</v>
      </c>
      <c r="M198" s="1"/>
      <c r="N198" s="41">
        <f t="shared" si="6"/>
        <v>93991.105097332926</v>
      </c>
      <c r="O198" s="41">
        <f t="shared" si="7"/>
        <v>113008.89490266707</v>
      </c>
      <c r="P198" s="1"/>
      <c r="Q198" s="42">
        <f t="shared" si="8"/>
        <v>0.54593669035104864</v>
      </c>
      <c r="R198" s="42">
        <f t="shared" si="9"/>
        <v>0.56027163399034174</v>
      </c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41">
        <v>208000</v>
      </c>
      <c r="C199" s="1"/>
      <c r="D199" s="9">
        <f t="shared" si="0"/>
        <v>936000</v>
      </c>
      <c r="E199" s="9">
        <f t="shared" si="14"/>
        <v>779935.0054162154</v>
      </c>
      <c r="F199" s="9">
        <f t="shared" si="15"/>
        <v>156064.99458378469</v>
      </c>
      <c r="G199" s="9">
        <f t="shared" si="16"/>
        <v>106929.08924256313</v>
      </c>
      <c r="H199" s="9">
        <f t="shared" si="1"/>
        <v>779935.0054162154</v>
      </c>
      <c r="I199" s="9">
        <f t="shared" si="2"/>
        <v>236751.20173318894</v>
      </c>
      <c r="J199" s="9">
        <f t="shared" si="3"/>
        <v>-11315.963855421687</v>
      </c>
      <c r="K199" s="9">
        <f t="shared" si="4"/>
        <v>248067.16558861063</v>
      </c>
      <c r="L199" s="9">
        <f t="shared" si="5"/>
        <v>424938.75058504165</v>
      </c>
      <c r="M199" s="1"/>
      <c r="N199" s="41">
        <f t="shared" si="6"/>
        <v>94430.833463342584</v>
      </c>
      <c r="O199" s="41">
        <f t="shared" si="7"/>
        <v>113569.16653665742</v>
      </c>
      <c r="P199" s="1"/>
      <c r="Q199" s="42">
        <f t="shared" si="8"/>
        <v>0.54600560834931455</v>
      </c>
      <c r="R199" s="42">
        <f t="shared" si="9"/>
        <v>0.5602716339903564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41">
        <v>209000</v>
      </c>
      <c r="C200" s="1"/>
      <c r="D200" s="9">
        <f t="shared" si="0"/>
        <v>940500</v>
      </c>
      <c r="E200" s="9">
        <f t="shared" si="14"/>
        <v>783684.69294225483</v>
      </c>
      <c r="F200" s="9">
        <f t="shared" si="15"/>
        <v>156815.3070577452</v>
      </c>
      <c r="G200" s="9">
        <f t="shared" si="16"/>
        <v>107443.17140238313</v>
      </c>
      <c r="H200" s="9">
        <f t="shared" si="1"/>
        <v>783684.69294225483</v>
      </c>
      <c r="I200" s="9">
        <f t="shared" si="2"/>
        <v>237951.10174152156</v>
      </c>
      <c r="J200" s="9">
        <f t="shared" si="3"/>
        <v>-11372.89156626506</v>
      </c>
      <c r="K200" s="9">
        <f t="shared" si="4"/>
        <v>249323.99330778662</v>
      </c>
      <c r="L200" s="9">
        <f t="shared" si="5"/>
        <v>426917.52823208505</v>
      </c>
      <c r="M200" s="1"/>
      <c r="N200" s="41">
        <f t="shared" si="6"/>
        <v>94870.561829352228</v>
      </c>
      <c r="O200" s="41">
        <f t="shared" si="7"/>
        <v>114129.43817064777</v>
      </c>
      <c r="P200" s="1"/>
      <c r="Q200" s="42">
        <f t="shared" si="8"/>
        <v>0.54607386684520465</v>
      </c>
      <c r="R200" s="42">
        <f t="shared" si="9"/>
        <v>0.56027163399031266</v>
      </c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41">
        <v>210000</v>
      </c>
      <c r="C201" s="1"/>
      <c r="D201" s="9">
        <f t="shared" si="0"/>
        <v>945000</v>
      </c>
      <c r="E201" s="9">
        <f t="shared" si="14"/>
        <v>787434.38046829437</v>
      </c>
      <c r="F201" s="9">
        <f t="shared" si="15"/>
        <v>157565.61953170571</v>
      </c>
      <c r="G201" s="9">
        <f t="shared" si="16"/>
        <v>107957.25356220316</v>
      </c>
      <c r="H201" s="9">
        <f t="shared" si="1"/>
        <v>787434.38046829437</v>
      </c>
      <c r="I201" s="9">
        <f t="shared" si="2"/>
        <v>239151.00174985419</v>
      </c>
      <c r="J201" s="9">
        <f t="shared" si="3"/>
        <v>-11429.819277108434</v>
      </c>
      <c r="K201" s="9">
        <f t="shared" si="4"/>
        <v>250580.82102696263</v>
      </c>
      <c r="L201" s="9">
        <f t="shared" si="5"/>
        <v>428896.30587912863</v>
      </c>
      <c r="M201" s="1"/>
      <c r="N201" s="41">
        <f t="shared" si="6"/>
        <v>95310.290195361915</v>
      </c>
      <c r="O201" s="41">
        <f t="shared" si="7"/>
        <v>114689.70980463809</v>
      </c>
      <c r="P201" s="1"/>
      <c r="Q201" s="42">
        <f t="shared" si="8"/>
        <v>0.54614147526018131</v>
      </c>
      <c r="R201" s="42">
        <f t="shared" si="9"/>
        <v>0.5602716339903564</v>
      </c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41">
        <v>211000</v>
      </c>
      <c r="C202" s="1"/>
      <c r="D202" s="9">
        <f t="shared" si="0"/>
        <v>949500</v>
      </c>
      <c r="E202" s="9">
        <f t="shared" si="14"/>
        <v>791184.0679943338</v>
      </c>
      <c r="F202" s="9">
        <f t="shared" si="15"/>
        <v>158315.9320056662</v>
      </c>
      <c r="G202" s="9">
        <f t="shared" si="16"/>
        <v>108471.33572202317</v>
      </c>
      <c r="H202" s="9">
        <f t="shared" si="1"/>
        <v>791184.0679943338</v>
      </c>
      <c r="I202" s="9">
        <f t="shared" si="2"/>
        <v>240350.90175818681</v>
      </c>
      <c r="J202" s="9">
        <f t="shared" si="3"/>
        <v>-11486.746987951807</v>
      </c>
      <c r="K202" s="9">
        <f t="shared" si="4"/>
        <v>251837.64874613861</v>
      </c>
      <c r="L202" s="9">
        <f t="shared" si="5"/>
        <v>430875.08352617203</v>
      </c>
      <c r="M202" s="1"/>
      <c r="N202" s="41">
        <f t="shared" si="6"/>
        <v>95750.018561371558</v>
      </c>
      <c r="O202" s="41">
        <f t="shared" si="7"/>
        <v>115249.98143862844</v>
      </c>
      <c r="P202" s="1"/>
      <c r="Q202" s="42">
        <f t="shared" si="8"/>
        <v>0.54620844283710157</v>
      </c>
      <c r="R202" s="42">
        <f t="shared" si="9"/>
        <v>0.56027163399034174</v>
      </c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41">
        <v>212000</v>
      </c>
      <c r="C203" s="1"/>
      <c r="D203" s="9">
        <f t="shared" si="0"/>
        <v>954000</v>
      </c>
      <c r="E203" s="9">
        <f t="shared" si="14"/>
        <v>794933.75552037335</v>
      </c>
      <c r="F203" s="9">
        <f t="shared" si="15"/>
        <v>159066.24447962671</v>
      </c>
      <c r="G203" s="9">
        <f t="shared" si="16"/>
        <v>108985.41788184318</v>
      </c>
      <c r="H203" s="9">
        <f t="shared" si="1"/>
        <v>794933.75552037335</v>
      </c>
      <c r="I203" s="9">
        <f t="shared" si="2"/>
        <v>241550.80176651949</v>
      </c>
      <c r="J203" s="9">
        <f t="shared" si="3"/>
        <v>-11543.674698795181</v>
      </c>
      <c r="K203" s="9">
        <f t="shared" si="4"/>
        <v>253094.47646531468</v>
      </c>
      <c r="L203" s="9">
        <f t="shared" si="5"/>
        <v>432853.8611732155</v>
      </c>
      <c r="M203" s="1"/>
      <c r="N203" s="41">
        <f t="shared" si="6"/>
        <v>96189.746927381217</v>
      </c>
      <c r="O203" s="41">
        <f t="shared" si="7"/>
        <v>115810.25307261878</v>
      </c>
      <c r="P203" s="1"/>
      <c r="Q203" s="42">
        <f t="shared" si="8"/>
        <v>0.54627477864442819</v>
      </c>
      <c r="R203" s="42">
        <f t="shared" si="9"/>
        <v>0.5602716339903564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41">
        <v>213000</v>
      </c>
      <c r="C204" s="1"/>
      <c r="D204" s="9">
        <f t="shared" si="0"/>
        <v>958500</v>
      </c>
      <c r="E204" s="9">
        <f t="shared" si="14"/>
        <v>798683.44304641278</v>
      </c>
      <c r="F204" s="9">
        <f t="shared" si="15"/>
        <v>159816.55695358719</v>
      </c>
      <c r="G204" s="9">
        <f t="shared" si="16"/>
        <v>109499.5000416632</v>
      </c>
      <c r="H204" s="9">
        <f t="shared" si="1"/>
        <v>798683.44304641278</v>
      </c>
      <c r="I204" s="9">
        <f t="shared" si="2"/>
        <v>242750.70177485212</v>
      </c>
      <c r="J204" s="9">
        <f t="shared" si="3"/>
        <v>-11600.602409638554</v>
      </c>
      <c r="K204" s="9">
        <f t="shared" si="4"/>
        <v>254351.30418449067</v>
      </c>
      <c r="L204" s="9">
        <f t="shared" si="5"/>
        <v>434832.6388202589</v>
      </c>
      <c r="M204" s="1"/>
      <c r="N204" s="41">
        <f t="shared" si="6"/>
        <v>96629.47529339086</v>
      </c>
      <c r="O204" s="41">
        <f t="shared" si="7"/>
        <v>116370.52470660914</v>
      </c>
      <c r="P204" s="1"/>
      <c r="Q204" s="42">
        <f t="shared" si="8"/>
        <v>0.54634049158032461</v>
      </c>
      <c r="R204" s="42">
        <f t="shared" si="9"/>
        <v>0.56027163399031266</v>
      </c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41">
        <v>214000</v>
      </c>
      <c r="C205" s="1"/>
      <c r="D205" s="9">
        <f t="shared" si="0"/>
        <v>963000</v>
      </c>
      <c r="E205" s="9">
        <f t="shared" si="14"/>
        <v>802433.13057245233</v>
      </c>
      <c r="F205" s="9">
        <f t="shared" si="15"/>
        <v>160566.8694275477</v>
      </c>
      <c r="G205" s="9">
        <f t="shared" si="16"/>
        <v>110013.58220148321</v>
      </c>
      <c r="H205" s="9">
        <f t="shared" si="1"/>
        <v>802433.13057245233</v>
      </c>
      <c r="I205" s="9">
        <f t="shared" si="2"/>
        <v>243950.60178318474</v>
      </c>
      <c r="J205" s="9">
        <f t="shared" si="3"/>
        <v>-11657.530120481928</v>
      </c>
      <c r="K205" s="9">
        <f t="shared" si="4"/>
        <v>255608.13190366668</v>
      </c>
      <c r="L205" s="9">
        <f t="shared" si="5"/>
        <v>436811.41646730248</v>
      </c>
      <c r="M205" s="1"/>
      <c r="N205" s="41">
        <f t="shared" si="6"/>
        <v>97069.203659400548</v>
      </c>
      <c r="O205" s="41">
        <f t="shared" si="7"/>
        <v>116930.79634059945</v>
      </c>
      <c r="P205" s="1"/>
      <c r="Q205" s="42">
        <f t="shared" si="8"/>
        <v>0.54640559037663294</v>
      </c>
      <c r="R205" s="42">
        <f t="shared" si="9"/>
        <v>0.56027163399034174</v>
      </c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41">
        <v>215000</v>
      </c>
      <c r="C206" s="1"/>
      <c r="D206" s="9">
        <f t="shared" si="0"/>
        <v>967500</v>
      </c>
      <c r="E206" s="9">
        <f t="shared" si="14"/>
        <v>806182.81809849187</v>
      </c>
      <c r="F206" s="9">
        <f t="shared" si="15"/>
        <v>161317.18190150821</v>
      </c>
      <c r="G206" s="9">
        <f t="shared" si="16"/>
        <v>110527.66436130324</v>
      </c>
      <c r="H206" s="9">
        <f t="shared" si="1"/>
        <v>806182.81809849187</v>
      </c>
      <c r="I206" s="9">
        <f t="shared" si="2"/>
        <v>245150.50179151742</v>
      </c>
      <c r="J206" s="9">
        <f t="shared" si="3"/>
        <v>-11714.457831325301</v>
      </c>
      <c r="K206" s="9">
        <f t="shared" si="4"/>
        <v>256864.95962284273</v>
      </c>
      <c r="L206" s="9">
        <f t="shared" si="5"/>
        <v>438790.19411434594</v>
      </c>
      <c r="M206" s="1"/>
      <c r="N206" s="41">
        <f t="shared" si="6"/>
        <v>97508.932025410206</v>
      </c>
      <c r="O206" s="41">
        <f t="shared" si="7"/>
        <v>117491.06797458979</v>
      </c>
      <c r="P206" s="1"/>
      <c r="Q206" s="42">
        <f t="shared" si="8"/>
        <v>0.54647008360274318</v>
      </c>
      <c r="R206" s="42">
        <f t="shared" si="9"/>
        <v>0.5602716339903564</v>
      </c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41">
        <v>216000</v>
      </c>
      <c r="C207" s="1"/>
      <c r="D207" s="9">
        <f t="shared" si="0"/>
        <v>972000</v>
      </c>
      <c r="E207" s="9">
        <f t="shared" si="14"/>
        <v>809932.5056245313</v>
      </c>
      <c r="F207" s="9">
        <f t="shared" si="15"/>
        <v>162067.49437546873</v>
      </c>
      <c r="G207" s="9">
        <f t="shared" si="16"/>
        <v>111041.74652112325</v>
      </c>
      <c r="H207" s="9">
        <f t="shared" si="1"/>
        <v>809932.5056245313</v>
      </c>
      <c r="I207" s="9">
        <f t="shared" si="2"/>
        <v>246350.40179985005</v>
      </c>
      <c r="J207" s="9">
        <f t="shared" si="3"/>
        <v>-11771.385542168675</v>
      </c>
      <c r="K207" s="9">
        <f t="shared" si="4"/>
        <v>258121.78734201874</v>
      </c>
      <c r="L207" s="9">
        <f t="shared" si="5"/>
        <v>440768.97176138934</v>
      </c>
      <c r="M207" s="1"/>
      <c r="N207" s="41">
        <f t="shared" si="6"/>
        <v>97948.660391419849</v>
      </c>
      <c r="O207" s="41">
        <f t="shared" si="7"/>
        <v>118051.33960858015</v>
      </c>
      <c r="P207" s="1"/>
      <c r="Q207" s="42">
        <f t="shared" si="8"/>
        <v>0.54653397966935258</v>
      </c>
      <c r="R207" s="42">
        <f t="shared" si="9"/>
        <v>0.5602716339903272</v>
      </c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41">
        <v>217000</v>
      </c>
      <c r="C208" s="1"/>
      <c r="D208" s="9">
        <f t="shared" si="0"/>
        <v>976500</v>
      </c>
      <c r="E208" s="9">
        <f t="shared" si="14"/>
        <v>813682.19315057085</v>
      </c>
      <c r="F208" s="9">
        <f t="shared" si="15"/>
        <v>162817.80684942924</v>
      </c>
      <c r="G208" s="9">
        <f t="shared" si="16"/>
        <v>111555.82868094326</v>
      </c>
      <c r="H208" s="9">
        <f t="shared" si="1"/>
        <v>813682.19315057085</v>
      </c>
      <c r="I208" s="9">
        <f t="shared" si="2"/>
        <v>247550.30180818267</v>
      </c>
      <c r="J208" s="9">
        <f t="shared" si="3"/>
        <v>-11828.313253012047</v>
      </c>
      <c r="K208" s="9">
        <f t="shared" si="4"/>
        <v>259378.61506119472</v>
      </c>
      <c r="L208" s="9">
        <f t="shared" si="5"/>
        <v>442747.74940843286</v>
      </c>
      <c r="M208" s="1"/>
      <c r="N208" s="41">
        <f t="shared" si="6"/>
        <v>98388.388757429522</v>
      </c>
      <c r="O208" s="41">
        <f t="shared" si="7"/>
        <v>118611.61124257048</v>
      </c>
      <c r="P208" s="1"/>
      <c r="Q208" s="42">
        <f t="shared" si="8"/>
        <v>0.54659728683212205</v>
      </c>
      <c r="R208" s="42">
        <f t="shared" si="9"/>
        <v>0.56027163399034174</v>
      </c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41">
        <v>218000</v>
      </c>
      <c r="C209" s="1"/>
      <c r="D209" s="9">
        <f t="shared" si="0"/>
        <v>981000</v>
      </c>
      <c r="E209" s="9">
        <f t="shared" si="14"/>
        <v>817431.88067661028</v>
      </c>
      <c r="F209" s="9">
        <f t="shared" si="15"/>
        <v>163568.11932338972</v>
      </c>
      <c r="G209" s="9">
        <f t="shared" si="16"/>
        <v>112069.91084076327</v>
      </c>
      <c r="H209" s="9">
        <f t="shared" si="1"/>
        <v>817431.88067661028</v>
      </c>
      <c r="I209" s="9">
        <f t="shared" si="2"/>
        <v>248750.2018165153</v>
      </c>
      <c r="J209" s="9">
        <f t="shared" si="3"/>
        <v>-11885.240963855422</v>
      </c>
      <c r="K209" s="9">
        <f t="shared" si="4"/>
        <v>260635.44278037071</v>
      </c>
      <c r="L209" s="9">
        <f t="shared" si="5"/>
        <v>444726.52705547633</v>
      </c>
      <c r="M209" s="1"/>
      <c r="N209" s="41">
        <f t="shared" si="6"/>
        <v>98828.11712343918</v>
      </c>
      <c r="O209" s="41">
        <f t="shared" si="7"/>
        <v>119171.88287656082</v>
      </c>
      <c r="P209" s="1"/>
      <c r="Q209" s="42">
        <f t="shared" si="8"/>
        <v>0.54666001319523316</v>
      </c>
      <c r="R209" s="42">
        <f t="shared" si="9"/>
        <v>0.56027163399034174</v>
      </c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41">
        <v>219000</v>
      </c>
      <c r="C210" s="1"/>
      <c r="D210" s="9">
        <f t="shared" si="0"/>
        <v>985500</v>
      </c>
      <c r="E210" s="9">
        <f t="shared" si="14"/>
        <v>821181.56820264983</v>
      </c>
      <c r="F210" s="9">
        <f t="shared" si="15"/>
        <v>164318.43179735023</v>
      </c>
      <c r="G210" s="9">
        <f t="shared" si="16"/>
        <v>112583.99300058329</v>
      </c>
      <c r="H210" s="9">
        <f t="shared" si="1"/>
        <v>821181.56820264983</v>
      </c>
      <c r="I210" s="9">
        <f t="shared" si="2"/>
        <v>249950.10182484798</v>
      </c>
      <c r="J210" s="9">
        <f t="shared" si="3"/>
        <v>-11942.168674698794</v>
      </c>
      <c r="K210" s="9">
        <f t="shared" si="4"/>
        <v>261892.27049954678</v>
      </c>
      <c r="L210" s="9">
        <f t="shared" si="5"/>
        <v>446705.30470251979</v>
      </c>
      <c r="M210" s="1"/>
      <c r="N210" s="41">
        <f t="shared" si="6"/>
        <v>99267.845489448839</v>
      </c>
      <c r="O210" s="41">
        <f t="shared" si="7"/>
        <v>119732.15451055116</v>
      </c>
      <c r="P210" s="1"/>
      <c r="Q210" s="42">
        <f t="shared" si="8"/>
        <v>0.54672216671484553</v>
      </c>
      <c r="R210" s="42">
        <f t="shared" si="9"/>
        <v>0.5602716339903272</v>
      </c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41">
        <v>220000</v>
      </c>
      <c r="C211" s="1"/>
      <c r="D211" s="9">
        <f t="shared" si="0"/>
        <v>990000</v>
      </c>
      <c r="E211" s="9">
        <f t="shared" si="14"/>
        <v>824931.25572868937</v>
      </c>
      <c r="F211" s="9">
        <f t="shared" si="15"/>
        <v>165068.74427131074</v>
      </c>
      <c r="G211" s="9">
        <f t="shared" si="16"/>
        <v>113098.07516040331</v>
      </c>
      <c r="H211" s="9">
        <f t="shared" si="1"/>
        <v>824931.25572868937</v>
      </c>
      <c r="I211" s="9">
        <f t="shared" si="2"/>
        <v>251150.00183318061</v>
      </c>
      <c r="J211" s="9">
        <f t="shared" si="3"/>
        <v>-11999.096385542169</v>
      </c>
      <c r="K211" s="9">
        <f t="shared" si="4"/>
        <v>263149.09821872279</v>
      </c>
      <c r="L211" s="9">
        <f t="shared" si="5"/>
        <v>448684.08234956331</v>
      </c>
      <c r="M211" s="1"/>
      <c r="N211" s="41">
        <f t="shared" si="6"/>
        <v>99707.573855458511</v>
      </c>
      <c r="O211" s="41">
        <f t="shared" si="7"/>
        <v>120292.42614454149</v>
      </c>
      <c r="P211" s="1"/>
      <c r="Q211" s="42">
        <f t="shared" si="8"/>
        <v>0.54678375520246136</v>
      </c>
      <c r="R211" s="42">
        <f t="shared" si="9"/>
        <v>0.56027163399034174</v>
      </c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41">
        <v>221000</v>
      </c>
      <c r="C212" s="1"/>
      <c r="D212" s="9">
        <f t="shared" si="0"/>
        <v>994500</v>
      </c>
      <c r="E212" s="9">
        <f t="shared" si="14"/>
        <v>828680.9432547288</v>
      </c>
      <c r="F212" s="9">
        <f t="shared" si="15"/>
        <v>165819.05674527123</v>
      </c>
      <c r="G212" s="9">
        <f t="shared" si="16"/>
        <v>113612.15732022331</v>
      </c>
      <c r="H212" s="9">
        <f t="shared" si="1"/>
        <v>828680.9432547288</v>
      </c>
      <c r="I212" s="9">
        <f t="shared" si="2"/>
        <v>252349.90184151323</v>
      </c>
      <c r="J212" s="9">
        <f t="shared" si="3"/>
        <v>-12056.024096385541</v>
      </c>
      <c r="K212" s="9">
        <f t="shared" si="4"/>
        <v>264405.92593789875</v>
      </c>
      <c r="L212" s="9">
        <f t="shared" si="5"/>
        <v>450662.85999660677</v>
      </c>
      <c r="M212" s="1"/>
      <c r="N212" s="41">
        <f t="shared" si="6"/>
        <v>100147.30222146817</v>
      </c>
      <c r="O212" s="41">
        <f t="shared" si="7"/>
        <v>120852.69777853183</v>
      </c>
      <c r="P212" s="1"/>
      <c r="Q212" s="42">
        <f t="shared" si="8"/>
        <v>0.54684478632819833</v>
      </c>
      <c r="R212" s="42">
        <f t="shared" si="9"/>
        <v>0.56027163399034174</v>
      </c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41">
        <v>222000</v>
      </c>
      <c r="C213" s="1"/>
      <c r="D213" s="9">
        <f t="shared" si="0"/>
        <v>999000</v>
      </c>
      <c r="E213" s="9">
        <f t="shared" si="14"/>
        <v>832430.63078076835</v>
      </c>
      <c r="F213" s="9">
        <f t="shared" si="15"/>
        <v>166569.36921923174</v>
      </c>
      <c r="G213" s="9">
        <f t="shared" si="16"/>
        <v>114126.23948004334</v>
      </c>
      <c r="H213" s="9">
        <f t="shared" si="1"/>
        <v>832430.63078076835</v>
      </c>
      <c r="I213" s="9">
        <f t="shared" si="2"/>
        <v>253549.80184984588</v>
      </c>
      <c r="J213" s="9">
        <f t="shared" si="3"/>
        <v>-12112.951807228916</v>
      </c>
      <c r="K213" s="9">
        <f t="shared" si="4"/>
        <v>265662.75365707482</v>
      </c>
      <c r="L213" s="9">
        <f t="shared" si="5"/>
        <v>452641.63764365023</v>
      </c>
      <c r="M213" s="1"/>
      <c r="N213" s="41">
        <f t="shared" si="6"/>
        <v>100587.03058747783</v>
      </c>
      <c r="O213" s="41">
        <f t="shared" si="7"/>
        <v>121412.96941252217</v>
      </c>
      <c r="P213" s="1"/>
      <c r="Q213" s="42">
        <f t="shared" si="8"/>
        <v>0.54690526762397373</v>
      </c>
      <c r="R213" s="42">
        <f t="shared" si="9"/>
        <v>0.56027163399034174</v>
      </c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41">
        <v>223000</v>
      </c>
      <c r="C214" s="1"/>
      <c r="D214" s="9">
        <f t="shared" si="0"/>
        <v>1003500</v>
      </c>
      <c r="E214" s="9">
        <f t="shared" si="14"/>
        <v>836180.31830680778</v>
      </c>
      <c r="F214" s="9">
        <f t="shared" si="15"/>
        <v>167319.68169319222</v>
      </c>
      <c r="G214" s="9">
        <f t="shared" si="16"/>
        <v>114640.32163986335</v>
      </c>
      <c r="H214" s="9">
        <f t="shared" si="1"/>
        <v>836180.31830680778</v>
      </c>
      <c r="I214" s="9">
        <f t="shared" si="2"/>
        <v>254749.70185817848</v>
      </c>
      <c r="J214" s="9">
        <f t="shared" si="3"/>
        <v>-12169.87951807229</v>
      </c>
      <c r="K214" s="9">
        <f t="shared" si="4"/>
        <v>266919.58137625078</v>
      </c>
      <c r="L214" s="9">
        <f t="shared" si="5"/>
        <v>454620.41529069369</v>
      </c>
      <c r="M214" s="1"/>
      <c r="N214" s="41">
        <f t="shared" si="6"/>
        <v>101026.75895348749</v>
      </c>
      <c r="O214" s="41">
        <f t="shared" si="7"/>
        <v>121973.24104651251</v>
      </c>
      <c r="P214" s="1"/>
      <c r="Q214" s="42">
        <f t="shared" si="8"/>
        <v>0.54696520648660318</v>
      </c>
      <c r="R214" s="42">
        <f t="shared" si="9"/>
        <v>0.56027163399034174</v>
      </c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41">
        <v>224000</v>
      </c>
      <c r="C215" s="1"/>
      <c r="D215" s="9">
        <f t="shared" si="0"/>
        <v>1008000</v>
      </c>
      <c r="E215" s="9">
        <f t="shared" si="14"/>
        <v>839930.00583284732</v>
      </c>
      <c r="F215" s="9">
        <f t="shared" si="15"/>
        <v>168069.99416715276</v>
      </c>
      <c r="G215" s="9">
        <f t="shared" si="16"/>
        <v>115154.40379968336</v>
      </c>
      <c r="H215" s="9">
        <f t="shared" si="1"/>
        <v>839930.00583284732</v>
      </c>
      <c r="I215" s="9">
        <f t="shared" si="2"/>
        <v>255949.60186651116</v>
      </c>
      <c r="J215" s="9">
        <f t="shared" si="3"/>
        <v>-12226.807228915663</v>
      </c>
      <c r="K215" s="9">
        <f t="shared" si="4"/>
        <v>268176.40909542685</v>
      </c>
      <c r="L215" s="9">
        <f t="shared" si="5"/>
        <v>456599.19293773716</v>
      </c>
      <c r="M215" s="1"/>
      <c r="N215" s="41">
        <f t="shared" si="6"/>
        <v>101466.48731949714</v>
      </c>
      <c r="O215" s="41">
        <f t="shared" si="7"/>
        <v>122533.51268050286</v>
      </c>
      <c r="P215" s="1"/>
      <c r="Q215" s="42">
        <f t="shared" si="8"/>
        <v>0.54702461018081627</v>
      </c>
      <c r="R215" s="42">
        <f t="shared" si="9"/>
        <v>0.56027163399034174</v>
      </c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41">
        <v>225000</v>
      </c>
      <c r="C216" s="1"/>
      <c r="D216" s="9">
        <f t="shared" si="0"/>
        <v>1012500</v>
      </c>
      <c r="E216" s="9">
        <f t="shared" si="14"/>
        <v>843679.69335888675</v>
      </c>
      <c r="F216" s="9">
        <f t="shared" si="15"/>
        <v>168820.30664111325</v>
      </c>
      <c r="G216" s="9">
        <f t="shared" si="16"/>
        <v>115668.48595950338</v>
      </c>
      <c r="H216" s="9">
        <f t="shared" si="1"/>
        <v>843679.69335888675</v>
      </c>
      <c r="I216" s="9">
        <f t="shared" si="2"/>
        <v>257149.50187484379</v>
      </c>
      <c r="J216" s="9">
        <f t="shared" si="3"/>
        <v>-12283.734939759037</v>
      </c>
      <c r="K216" s="9">
        <f t="shared" si="4"/>
        <v>269433.2368146028</v>
      </c>
      <c r="L216" s="9">
        <f t="shared" si="5"/>
        <v>458577.97058478062</v>
      </c>
      <c r="M216" s="1"/>
      <c r="N216" s="41">
        <f t="shared" si="6"/>
        <v>101906.2156855068</v>
      </c>
      <c r="O216" s="41">
        <f t="shared" si="7"/>
        <v>123093.7843144932</v>
      </c>
      <c r="P216" s="1"/>
      <c r="Q216" s="42">
        <f t="shared" si="8"/>
        <v>0.54708348584219202</v>
      </c>
      <c r="R216" s="42">
        <f t="shared" si="9"/>
        <v>0.5602716339903272</v>
      </c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41">
        <v>226000</v>
      </c>
      <c r="C217" s="1"/>
      <c r="D217" s="9">
        <f t="shared" si="0"/>
        <v>1017000</v>
      </c>
      <c r="E217" s="9">
        <f t="shared" si="14"/>
        <v>847429.3808849263</v>
      </c>
      <c r="F217" s="9">
        <f t="shared" si="15"/>
        <v>169570.61911507376</v>
      </c>
      <c r="G217" s="9">
        <f t="shared" si="16"/>
        <v>116182.56811932339</v>
      </c>
      <c r="H217" s="9">
        <f t="shared" si="1"/>
        <v>847429.3808849263</v>
      </c>
      <c r="I217" s="9">
        <f t="shared" si="2"/>
        <v>258349.40188317641</v>
      </c>
      <c r="J217" s="9">
        <f t="shared" si="3"/>
        <v>-12340.662650602409</v>
      </c>
      <c r="K217" s="9">
        <f t="shared" si="4"/>
        <v>270690.06453377882</v>
      </c>
      <c r="L217" s="9">
        <f t="shared" si="5"/>
        <v>460556.74823182414</v>
      </c>
      <c r="M217" s="1"/>
      <c r="N217" s="41">
        <f t="shared" si="6"/>
        <v>102345.94405151648</v>
      </c>
      <c r="O217" s="41">
        <f t="shared" si="7"/>
        <v>123654.05594848352</v>
      </c>
      <c r="P217" s="1"/>
      <c r="Q217" s="42">
        <f t="shared" si="8"/>
        <v>0.54714184048001557</v>
      </c>
      <c r="R217" s="42">
        <f t="shared" si="9"/>
        <v>0.56027163399034174</v>
      </c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41">
        <v>227000</v>
      </c>
      <c r="C218" s="1"/>
      <c r="D218" s="9">
        <f t="shared" si="0"/>
        <v>1021500</v>
      </c>
      <c r="E218" s="9">
        <f t="shared" si="14"/>
        <v>851179.06841096585</v>
      </c>
      <c r="F218" s="9">
        <f t="shared" si="15"/>
        <v>170320.93158903427</v>
      </c>
      <c r="G218" s="9">
        <f t="shared" si="16"/>
        <v>116696.65027914342</v>
      </c>
      <c r="H218" s="9">
        <f t="shared" si="1"/>
        <v>851179.06841096585</v>
      </c>
      <c r="I218" s="9">
        <f t="shared" si="2"/>
        <v>259549.30189150909</v>
      </c>
      <c r="J218" s="9">
        <f t="shared" si="3"/>
        <v>-12397.590361445784</v>
      </c>
      <c r="K218" s="9">
        <f t="shared" si="4"/>
        <v>271946.89225295489</v>
      </c>
      <c r="L218" s="9">
        <f t="shared" si="5"/>
        <v>462535.5258788676</v>
      </c>
      <c r="M218" s="1"/>
      <c r="N218" s="41">
        <f t="shared" si="6"/>
        <v>102785.67241752613</v>
      </c>
      <c r="O218" s="41">
        <f t="shared" si="7"/>
        <v>124214.32758247387</v>
      </c>
      <c r="P218" s="1"/>
      <c r="Q218" s="42">
        <f t="shared" si="8"/>
        <v>0.54719968098006111</v>
      </c>
      <c r="R218" s="42">
        <f t="shared" si="9"/>
        <v>0.56027163399034174</v>
      </c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41">
        <v>228000</v>
      </c>
      <c r="C219" s="1"/>
      <c r="D219" s="9">
        <f t="shared" si="0"/>
        <v>1026000</v>
      </c>
      <c r="E219" s="9">
        <f t="shared" si="14"/>
        <v>854928.75593700528</v>
      </c>
      <c r="F219" s="9">
        <f t="shared" si="15"/>
        <v>171071.24406299475</v>
      </c>
      <c r="G219" s="9">
        <f t="shared" si="16"/>
        <v>117210.73243896342</v>
      </c>
      <c r="H219" s="9">
        <f t="shared" si="1"/>
        <v>854928.75593700528</v>
      </c>
      <c r="I219" s="9">
        <f t="shared" si="2"/>
        <v>260749.20189984169</v>
      </c>
      <c r="J219" s="9">
        <f t="shared" si="3"/>
        <v>-12454.518072289156</v>
      </c>
      <c r="K219" s="9">
        <f t="shared" si="4"/>
        <v>273203.71997213084</v>
      </c>
      <c r="L219" s="9">
        <f t="shared" si="5"/>
        <v>464514.30352591106</v>
      </c>
      <c r="M219" s="1"/>
      <c r="N219" s="41">
        <f t="shared" si="6"/>
        <v>103225.40078353579</v>
      </c>
      <c r="O219" s="41">
        <f t="shared" si="7"/>
        <v>124774.59921646421</v>
      </c>
      <c r="P219" s="1"/>
      <c r="Q219" s="42">
        <f t="shared" si="8"/>
        <v>0.54725701410729921</v>
      </c>
      <c r="R219" s="42">
        <f t="shared" si="9"/>
        <v>0.5602716339903564</v>
      </c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41">
        <v>229000</v>
      </c>
      <c r="C220" s="1"/>
      <c r="D220" s="9">
        <f t="shared" si="0"/>
        <v>1030500</v>
      </c>
      <c r="E220" s="9">
        <f t="shared" si="14"/>
        <v>858678.44346304482</v>
      </c>
      <c r="F220" s="9">
        <f t="shared" si="15"/>
        <v>171821.55653695526</v>
      </c>
      <c r="G220" s="9">
        <f t="shared" si="16"/>
        <v>117724.81459878344</v>
      </c>
      <c r="H220" s="9">
        <f t="shared" si="1"/>
        <v>858678.44346304482</v>
      </c>
      <c r="I220" s="9">
        <f t="shared" si="2"/>
        <v>261949.10190817434</v>
      </c>
      <c r="J220" s="9">
        <f t="shared" si="3"/>
        <v>-12511.445783132531</v>
      </c>
      <c r="K220" s="9">
        <f t="shared" si="4"/>
        <v>274460.54769130686</v>
      </c>
      <c r="L220" s="9">
        <f t="shared" si="5"/>
        <v>466493.08117295447</v>
      </c>
      <c r="M220" s="1"/>
      <c r="N220" s="41">
        <f t="shared" si="6"/>
        <v>103665.12914954544</v>
      </c>
      <c r="O220" s="41">
        <f t="shared" si="7"/>
        <v>125334.87085045456</v>
      </c>
      <c r="P220" s="1"/>
      <c r="Q220" s="42">
        <f t="shared" si="8"/>
        <v>0.54731384650853521</v>
      </c>
      <c r="R220" s="42">
        <f t="shared" si="9"/>
        <v>0.5602716339903272</v>
      </c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41">
        <v>230000</v>
      </c>
      <c r="C221" s="1"/>
      <c r="D221" s="9">
        <f t="shared" si="0"/>
        <v>1035000</v>
      </c>
      <c r="E221" s="9">
        <f t="shared" si="14"/>
        <v>862428.13098908425</v>
      </c>
      <c r="F221" s="9">
        <f t="shared" si="15"/>
        <v>172571.86901091575</v>
      </c>
      <c r="G221" s="9">
        <f t="shared" si="16"/>
        <v>118238.89675860346</v>
      </c>
      <c r="H221" s="9">
        <f t="shared" si="1"/>
        <v>862428.13098908425</v>
      </c>
      <c r="I221" s="9">
        <f t="shared" si="2"/>
        <v>263149.00191650697</v>
      </c>
      <c r="J221" s="9">
        <f t="shared" si="3"/>
        <v>-12568.373493975903</v>
      </c>
      <c r="K221" s="9">
        <f t="shared" si="4"/>
        <v>275717.37541048287</v>
      </c>
      <c r="L221" s="9">
        <f t="shared" si="5"/>
        <v>468471.85881999799</v>
      </c>
      <c r="M221" s="1"/>
      <c r="N221" s="41">
        <f t="shared" si="6"/>
        <v>104104.85751555511</v>
      </c>
      <c r="O221" s="41">
        <f t="shared" si="7"/>
        <v>125895.14248444489</v>
      </c>
      <c r="P221" s="1"/>
      <c r="Q221" s="42">
        <f t="shared" si="8"/>
        <v>0.54737018471497778</v>
      </c>
      <c r="R221" s="42">
        <f t="shared" si="9"/>
        <v>0.5602716339903272</v>
      </c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41">
        <v>231000</v>
      </c>
      <c r="C222" s="1"/>
      <c r="D222" s="9">
        <f t="shared" si="0"/>
        <v>1039500</v>
      </c>
      <c r="E222" s="9">
        <f t="shared" si="14"/>
        <v>866177.8185151238</v>
      </c>
      <c r="F222" s="9">
        <f t="shared" si="15"/>
        <v>173322.18148487626</v>
      </c>
      <c r="G222" s="9">
        <f t="shared" si="16"/>
        <v>118752.97891842347</v>
      </c>
      <c r="H222" s="9">
        <f t="shared" si="1"/>
        <v>866177.8185151238</v>
      </c>
      <c r="I222" s="9">
        <f t="shared" si="2"/>
        <v>264348.90192483959</v>
      </c>
      <c r="J222" s="9">
        <f t="shared" si="3"/>
        <v>-12625.301204819278</v>
      </c>
      <c r="K222" s="9">
        <f t="shared" si="4"/>
        <v>276974.20312965888</v>
      </c>
      <c r="L222" s="9">
        <f t="shared" si="5"/>
        <v>470450.63646704151</v>
      </c>
      <c r="M222" s="1"/>
      <c r="N222" s="41">
        <f t="shared" si="6"/>
        <v>104544.58588156478</v>
      </c>
      <c r="O222" s="41">
        <f t="shared" si="7"/>
        <v>126455.41411843522</v>
      </c>
      <c r="P222" s="1"/>
      <c r="Q222" s="42">
        <f t="shared" si="8"/>
        <v>0.5474260351447412</v>
      </c>
      <c r="R222" s="42">
        <f t="shared" si="9"/>
        <v>0.56027163399038549</v>
      </c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41">
        <v>232000</v>
      </c>
      <c r="C223" s="1"/>
      <c r="D223" s="9">
        <f t="shared" si="0"/>
        <v>1044000</v>
      </c>
      <c r="E223" s="9">
        <f t="shared" si="14"/>
        <v>869927.50604116323</v>
      </c>
      <c r="F223" s="9">
        <f t="shared" si="15"/>
        <v>174072.49395883677</v>
      </c>
      <c r="G223" s="9">
        <f t="shared" si="16"/>
        <v>119267.06107824348</v>
      </c>
      <c r="H223" s="9">
        <f t="shared" si="1"/>
        <v>869927.50604116323</v>
      </c>
      <c r="I223" s="9">
        <f t="shared" si="2"/>
        <v>265548.80193317228</v>
      </c>
      <c r="J223" s="9">
        <f t="shared" si="3"/>
        <v>-12682.22891566265</v>
      </c>
      <c r="K223" s="9">
        <f t="shared" si="4"/>
        <v>278231.0308488349</v>
      </c>
      <c r="L223" s="9">
        <f t="shared" si="5"/>
        <v>472429.41411408479</v>
      </c>
      <c r="M223" s="1"/>
      <c r="N223" s="41">
        <f t="shared" si="6"/>
        <v>104984.3142475744</v>
      </c>
      <c r="O223" s="41">
        <f t="shared" si="7"/>
        <v>127015.6857524256</v>
      </c>
      <c r="P223" s="1"/>
      <c r="Q223" s="42">
        <f t="shared" si="8"/>
        <v>0.54748140410528279</v>
      </c>
      <c r="R223" s="42">
        <f t="shared" si="9"/>
        <v>0.5602716339903272</v>
      </c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41">
        <v>233000</v>
      </c>
      <c r="C224" s="1"/>
      <c r="D224" s="9">
        <f t="shared" si="0"/>
        <v>1048500</v>
      </c>
      <c r="E224" s="9">
        <f t="shared" si="14"/>
        <v>873677.19356720278</v>
      </c>
      <c r="F224" s="9">
        <f t="shared" si="15"/>
        <v>174822.80643279728</v>
      </c>
      <c r="G224" s="9">
        <f t="shared" si="16"/>
        <v>119781.14323806349</v>
      </c>
      <c r="H224" s="9">
        <f t="shared" si="1"/>
        <v>873677.19356720278</v>
      </c>
      <c r="I224" s="9">
        <f t="shared" si="2"/>
        <v>266748.7019415049</v>
      </c>
      <c r="J224" s="9">
        <f t="shared" si="3"/>
        <v>-12739.156626506025</v>
      </c>
      <c r="K224" s="9">
        <f t="shared" si="4"/>
        <v>279487.85856801091</v>
      </c>
      <c r="L224" s="9">
        <f t="shared" si="5"/>
        <v>474408.19176112831</v>
      </c>
      <c r="M224" s="1"/>
      <c r="N224" s="41">
        <f t="shared" si="6"/>
        <v>105424.04261358407</v>
      </c>
      <c r="O224" s="41">
        <f t="shared" si="7"/>
        <v>127575.95738641593</v>
      </c>
      <c r="P224" s="1"/>
      <c r="Q224" s="42">
        <f t="shared" si="8"/>
        <v>0.54753629779577651</v>
      </c>
      <c r="R224" s="42">
        <f t="shared" si="9"/>
        <v>0.5602716339903272</v>
      </c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41">
        <v>234000</v>
      </c>
      <c r="C225" s="1"/>
      <c r="D225" s="9">
        <f t="shared" si="0"/>
        <v>1053000</v>
      </c>
      <c r="E225" s="9">
        <f t="shared" si="14"/>
        <v>877426.88109324232</v>
      </c>
      <c r="F225" s="9">
        <f t="shared" si="15"/>
        <v>175573.11890675779</v>
      </c>
      <c r="G225" s="9">
        <f t="shared" si="16"/>
        <v>120295.22539788352</v>
      </c>
      <c r="H225" s="9">
        <f t="shared" si="1"/>
        <v>877426.88109324232</v>
      </c>
      <c r="I225" s="9">
        <f t="shared" si="2"/>
        <v>267948.60194983752</v>
      </c>
      <c r="J225" s="9">
        <f t="shared" si="3"/>
        <v>-12796.084337349397</v>
      </c>
      <c r="K225" s="9">
        <f t="shared" si="4"/>
        <v>280744.68628718692</v>
      </c>
      <c r="L225" s="9">
        <f t="shared" si="5"/>
        <v>476386.96940817183</v>
      </c>
      <c r="M225" s="1"/>
      <c r="N225" s="41">
        <f t="shared" si="6"/>
        <v>105863.77097959374</v>
      </c>
      <c r="O225" s="41">
        <f t="shared" si="7"/>
        <v>128136.22902040626</v>
      </c>
      <c r="P225" s="1"/>
      <c r="Q225" s="42">
        <f t="shared" si="8"/>
        <v>0.54759072230942851</v>
      </c>
      <c r="R225" s="42">
        <f t="shared" si="9"/>
        <v>0.56027163399037094</v>
      </c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41">
        <v>235000</v>
      </c>
      <c r="C226" s="1"/>
      <c r="D226" s="9">
        <f t="shared" si="0"/>
        <v>1057500</v>
      </c>
      <c r="E226" s="9">
        <f t="shared" si="14"/>
        <v>881176.56861928175</v>
      </c>
      <c r="F226" s="9">
        <f t="shared" si="15"/>
        <v>176323.43138071828</v>
      </c>
      <c r="G226" s="9">
        <f t="shared" si="16"/>
        <v>120809.30755770353</v>
      </c>
      <c r="H226" s="9">
        <f t="shared" si="1"/>
        <v>881176.56861928175</v>
      </c>
      <c r="I226" s="9">
        <f t="shared" si="2"/>
        <v>269148.50195817021</v>
      </c>
      <c r="J226" s="9">
        <f t="shared" si="3"/>
        <v>-12853.012048192772</v>
      </c>
      <c r="K226" s="9">
        <f t="shared" si="4"/>
        <v>282001.514006363</v>
      </c>
      <c r="L226" s="9">
        <f t="shared" si="5"/>
        <v>478365.74705521518</v>
      </c>
      <c r="M226" s="1"/>
      <c r="N226" s="41">
        <f t="shared" si="6"/>
        <v>106303.49934560337</v>
      </c>
      <c r="O226" s="41">
        <f t="shared" si="7"/>
        <v>128696.50065439663</v>
      </c>
      <c r="P226" s="1"/>
      <c r="Q226" s="42">
        <f t="shared" si="8"/>
        <v>0.54764468363573038</v>
      </c>
      <c r="R226" s="42">
        <f t="shared" si="9"/>
        <v>0.56027163399031266</v>
      </c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41">
        <v>236000</v>
      </c>
      <c r="C227" s="1"/>
      <c r="D227" s="9">
        <f t="shared" si="0"/>
        <v>1062000</v>
      </c>
      <c r="E227" s="9">
        <f t="shared" si="14"/>
        <v>884926.2561453213</v>
      </c>
      <c r="F227" s="9">
        <f t="shared" si="15"/>
        <v>177073.74385467879</v>
      </c>
      <c r="G227" s="9">
        <f t="shared" si="16"/>
        <v>121323.38971752355</v>
      </c>
      <c r="H227" s="9">
        <f t="shared" si="1"/>
        <v>884926.2561453213</v>
      </c>
      <c r="I227" s="9">
        <f t="shared" si="2"/>
        <v>270348.40196650283</v>
      </c>
      <c r="J227" s="9">
        <f t="shared" si="3"/>
        <v>-12909.939759036144</v>
      </c>
      <c r="K227" s="9">
        <f t="shared" si="4"/>
        <v>283258.34172553895</v>
      </c>
      <c r="L227" s="9">
        <f t="shared" si="5"/>
        <v>480344.52470225876</v>
      </c>
      <c r="M227" s="1"/>
      <c r="N227" s="41">
        <f t="shared" si="6"/>
        <v>106743.22771161306</v>
      </c>
      <c r="O227" s="41">
        <f t="shared" si="7"/>
        <v>129256.77228838694</v>
      </c>
      <c r="P227" s="1"/>
      <c r="Q227" s="42">
        <f t="shared" si="8"/>
        <v>0.54769818766265654</v>
      </c>
      <c r="R227" s="42">
        <f t="shared" si="9"/>
        <v>0.5602716339903564</v>
      </c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41">
        <v>237000</v>
      </c>
      <c r="C228" s="1"/>
      <c r="D228" s="9">
        <f t="shared" si="0"/>
        <v>1066500</v>
      </c>
      <c r="E228" s="9">
        <f t="shared" si="14"/>
        <v>888675.94367136073</v>
      </c>
      <c r="F228" s="9">
        <f t="shared" si="15"/>
        <v>177824.05632863927</v>
      </c>
      <c r="G228" s="9">
        <f t="shared" si="16"/>
        <v>121837.47187734356</v>
      </c>
      <c r="H228" s="9">
        <f t="shared" si="1"/>
        <v>888675.94367136073</v>
      </c>
      <c r="I228" s="9">
        <f t="shared" si="2"/>
        <v>271548.30197483546</v>
      </c>
      <c r="J228" s="9">
        <f t="shared" si="3"/>
        <v>-12966.867469879518</v>
      </c>
      <c r="K228" s="9">
        <f t="shared" si="4"/>
        <v>284515.16944471496</v>
      </c>
      <c r="L228" s="9">
        <f t="shared" si="5"/>
        <v>482323.30234930216</v>
      </c>
      <c r="M228" s="1"/>
      <c r="N228" s="41">
        <f t="shared" si="6"/>
        <v>107182.9560776227</v>
      </c>
      <c r="O228" s="41">
        <f t="shared" si="7"/>
        <v>129817.0439223773</v>
      </c>
      <c r="P228" s="1"/>
      <c r="Q228" s="42">
        <f t="shared" si="8"/>
        <v>0.54775124017880716</v>
      </c>
      <c r="R228" s="42">
        <f t="shared" si="9"/>
        <v>0.5602716339903272</v>
      </c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41">
        <v>238000</v>
      </c>
      <c r="C229" s="1"/>
      <c r="D229" s="9">
        <f t="shared" si="0"/>
        <v>1071000</v>
      </c>
      <c r="E229" s="9">
        <f t="shared" si="14"/>
        <v>892425.63119740027</v>
      </c>
      <c r="F229" s="9">
        <f t="shared" si="15"/>
        <v>178574.36880259978</v>
      </c>
      <c r="G229" s="9">
        <f t="shared" si="16"/>
        <v>122351.55403716357</v>
      </c>
      <c r="H229" s="9">
        <f t="shared" si="1"/>
        <v>892425.63119740027</v>
      </c>
      <c r="I229" s="9">
        <f t="shared" si="2"/>
        <v>272748.20198316808</v>
      </c>
      <c r="J229" s="9">
        <f t="shared" si="3"/>
        <v>-13023.795180722891</v>
      </c>
      <c r="K229" s="9">
        <f t="shared" si="4"/>
        <v>285771.99716389098</v>
      </c>
      <c r="L229" s="9">
        <f t="shared" si="5"/>
        <v>484302.07999634568</v>
      </c>
      <c r="M229" s="1"/>
      <c r="N229" s="41">
        <f t="shared" si="6"/>
        <v>107622.68444363237</v>
      </c>
      <c r="O229" s="41">
        <f t="shared" si="7"/>
        <v>130377.31555636763</v>
      </c>
      <c r="P229" s="1"/>
      <c r="Q229" s="42">
        <f t="shared" si="8"/>
        <v>0.54780384687549422</v>
      </c>
      <c r="R229" s="42">
        <f t="shared" si="9"/>
        <v>0.5602716339903564</v>
      </c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41">
        <v>239000</v>
      </c>
      <c r="C230" s="1"/>
      <c r="D230" s="9">
        <f t="shared" si="0"/>
        <v>1075500</v>
      </c>
      <c r="E230" s="9">
        <f t="shared" si="14"/>
        <v>896175.3187234397</v>
      </c>
      <c r="F230" s="9">
        <f t="shared" si="15"/>
        <v>179324.6812765603</v>
      </c>
      <c r="G230" s="9">
        <f t="shared" si="16"/>
        <v>122865.63619698359</v>
      </c>
      <c r="H230" s="9">
        <f t="shared" si="1"/>
        <v>896175.3187234397</v>
      </c>
      <c r="I230" s="9">
        <f t="shared" si="2"/>
        <v>273948.10199150071</v>
      </c>
      <c r="J230" s="9">
        <f t="shared" si="3"/>
        <v>-13080.722891566265</v>
      </c>
      <c r="K230" s="9">
        <f t="shared" si="4"/>
        <v>287028.82488306699</v>
      </c>
      <c r="L230" s="9">
        <f t="shared" si="5"/>
        <v>486280.85764338908</v>
      </c>
      <c r="M230" s="1"/>
      <c r="N230" s="41">
        <f t="shared" si="6"/>
        <v>108062.41280964202</v>
      </c>
      <c r="O230" s="41">
        <f t="shared" si="7"/>
        <v>130937.58719035798</v>
      </c>
      <c r="P230" s="1"/>
      <c r="Q230" s="42">
        <f t="shared" si="8"/>
        <v>0.5478560133487782</v>
      </c>
      <c r="R230" s="42">
        <f t="shared" si="9"/>
        <v>0.5602716339903272</v>
      </c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41">
        <v>240000</v>
      </c>
      <c r="C231" s="1"/>
      <c r="D231" s="9">
        <f t="shared" si="0"/>
        <v>1080000</v>
      </c>
      <c r="E231" s="9">
        <f t="shared" si="14"/>
        <v>899925.00624947925</v>
      </c>
      <c r="F231" s="9">
        <f t="shared" si="15"/>
        <v>180074.99375052081</v>
      </c>
      <c r="G231" s="9">
        <f t="shared" si="16"/>
        <v>123379.7183568036</v>
      </c>
      <c r="H231" s="9">
        <f t="shared" si="1"/>
        <v>899925.00624947925</v>
      </c>
      <c r="I231" s="9">
        <f t="shared" si="2"/>
        <v>275148.00199983339</v>
      </c>
      <c r="J231" s="9">
        <f t="shared" si="3"/>
        <v>-13137.650602409638</v>
      </c>
      <c r="K231" s="9">
        <f t="shared" si="4"/>
        <v>288285.652602243</v>
      </c>
      <c r="L231" s="9">
        <f t="shared" si="5"/>
        <v>488259.6352904326</v>
      </c>
      <c r="M231" s="1"/>
      <c r="N231" s="41">
        <f t="shared" si="6"/>
        <v>108502.14117565169</v>
      </c>
      <c r="O231" s="41">
        <f t="shared" si="7"/>
        <v>131497.85882434831</v>
      </c>
      <c r="P231" s="1"/>
      <c r="Q231" s="42">
        <f t="shared" si="8"/>
        <v>0.54790774510145124</v>
      </c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pageMargins left="0.7" right="0.7" top="0.3" bottom="0.3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294D-FFD8-4249-B3AB-706633635C1D}">
  <dimension ref="A1:AE1003"/>
  <sheetViews>
    <sheetView tabSelected="1" workbookViewId="0">
      <selection activeCell="L18" sqref="L18"/>
    </sheetView>
  </sheetViews>
  <sheetFormatPr defaultColWidth="14.42578125" defaultRowHeight="15" customHeight="1" x14ac:dyDescent="0.25"/>
  <cols>
    <col min="1" max="6" width="8.42578125" customWidth="1"/>
    <col min="7" max="8" width="10.85546875" customWidth="1"/>
    <col min="9" max="10" width="8.42578125" customWidth="1"/>
    <col min="11" max="11" width="7.7109375" customWidth="1"/>
    <col min="12" max="15" width="8.42578125" customWidth="1"/>
    <col min="16" max="16" width="9.28515625" customWidth="1"/>
    <col min="17" max="20" width="11.140625" customWidth="1"/>
    <col min="21" max="21" width="10.42578125" customWidth="1"/>
    <col min="22" max="22" width="8.42578125" customWidth="1"/>
    <col min="23" max="23" width="10.85546875" customWidth="1"/>
    <col min="24" max="29" width="8.42578125" customWidth="1"/>
  </cols>
  <sheetData>
    <row r="1" spans="1:31" ht="14.25" customHeight="1" x14ac:dyDescent="0.3">
      <c r="A1" s="1" t="s">
        <v>0</v>
      </c>
      <c r="B1" s="2" t="s">
        <v>1</v>
      </c>
      <c r="C1" s="1"/>
      <c r="D1" s="1"/>
      <c r="E1" s="1"/>
      <c r="F1" s="3" t="s">
        <v>2</v>
      </c>
      <c r="G1" s="1"/>
      <c r="H1" s="1"/>
      <c r="I1" s="1"/>
      <c r="J1" s="1"/>
      <c r="K1" s="1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 t="s">
        <v>3</v>
      </c>
      <c r="S2" s="6" t="s">
        <v>4</v>
      </c>
      <c r="T2" s="6" t="s">
        <v>5</v>
      </c>
      <c r="U2" s="6" t="s">
        <v>6</v>
      </c>
      <c r="V2" s="7"/>
      <c r="W2" s="1"/>
      <c r="X2" s="1"/>
      <c r="Y2" s="1"/>
      <c r="Z2" s="1"/>
      <c r="AA2" s="1"/>
      <c r="AB2" s="1"/>
      <c r="AC2" s="1"/>
    </row>
    <row r="3" spans="1:31" ht="13.5" customHeight="1" x14ac:dyDescent="0.25">
      <c r="A3" s="1" t="s">
        <v>7</v>
      </c>
      <c r="B3" s="1"/>
      <c r="C3" s="8" t="s">
        <v>8</v>
      </c>
      <c r="D3" s="9">
        <v>64093</v>
      </c>
      <c r="E3" s="1"/>
      <c r="F3" s="10" t="s">
        <v>9</v>
      </c>
      <c r="G3" s="1" t="s">
        <v>10</v>
      </c>
      <c r="H3" s="1"/>
      <c r="I3" s="1" t="s">
        <v>11</v>
      </c>
      <c r="J3" s="1"/>
      <c r="K3" s="1"/>
      <c r="L3" s="1"/>
      <c r="M3" s="1" t="s">
        <v>12</v>
      </c>
      <c r="N3" s="1" t="s">
        <v>13</v>
      </c>
      <c r="O3" s="1" t="s">
        <v>14</v>
      </c>
      <c r="P3" s="1"/>
      <c r="Q3" s="1"/>
      <c r="R3" s="74">
        <v>1360</v>
      </c>
      <c r="S3" s="75">
        <v>0</v>
      </c>
      <c r="T3" s="75">
        <v>8000</v>
      </c>
      <c r="U3" s="75">
        <v>9000</v>
      </c>
      <c r="V3" s="76">
        <v>835</v>
      </c>
      <c r="W3" s="75">
        <f>IF(U3&lt;=$T$3,$R$3,IF(U3&lt;=$T$4,$R$3-($V$3*U3/$V$4),IF(U3&lt;=$T$5,$R$5,IF(U3&gt;=$T$5,$R$5-($R$5*U3/$V$5)))))</f>
        <v>-143</v>
      </c>
      <c r="X3" s="1"/>
      <c r="Y3" s="1"/>
      <c r="Z3" s="1"/>
      <c r="AA3" s="1"/>
      <c r="AB3" s="1"/>
      <c r="AC3" s="1"/>
    </row>
    <row r="4" spans="1:31" ht="13.5" customHeight="1" x14ac:dyDescent="0.25">
      <c r="A4" s="1" t="s">
        <v>15</v>
      </c>
      <c r="B4" s="1"/>
      <c r="C4" s="8" t="s">
        <v>16</v>
      </c>
      <c r="D4" s="13">
        <v>4.5</v>
      </c>
      <c r="E4" s="1"/>
      <c r="F4" s="1" t="s">
        <v>17</v>
      </c>
      <c r="G4" s="1" t="s">
        <v>18</v>
      </c>
      <c r="H4" s="1"/>
      <c r="I4" s="1" t="s">
        <v>19</v>
      </c>
      <c r="J4" s="1"/>
      <c r="K4" s="1"/>
      <c r="L4" s="1" t="s">
        <v>20</v>
      </c>
      <c r="M4" s="1">
        <v>0</v>
      </c>
      <c r="N4" s="9">
        <v>85520</v>
      </c>
      <c r="O4" s="14">
        <v>0.17</v>
      </c>
      <c r="P4" s="15"/>
      <c r="Q4" s="1"/>
      <c r="R4" s="74">
        <f>1360-(834.88*U3/5000)</f>
        <v>-142.78400000000011</v>
      </c>
      <c r="S4" s="75">
        <v>8000</v>
      </c>
      <c r="T4" s="75">
        <v>13000</v>
      </c>
      <c r="U4" s="75"/>
      <c r="V4" s="76">
        <v>5000</v>
      </c>
      <c r="W4" s="75"/>
      <c r="X4" s="1"/>
      <c r="Y4" s="1"/>
      <c r="Z4" s="1"/>
      <c r="AA4" s="1"/>
      <c r="AB4" s="1"/>
      <c r="AC4" s="1"/>
    </row>
    <row r="5" spans="1:31" ht="13.5" customHeight="1" x14ac:dyDescent="0.25">
      <c r="A5" s="1"/>
      <c r="B5" s="1"/>
      <c r="C5" s="1"/>
      <c r="D5" s="1"/>
      <c r="E5" s="1"/>
      <c r="F5" s="1"/>
      <c r="G5" s="1"/>
      <c r="H5" s="1"/>
      <c r="I5" s="1" t="s">
        <v>21</v>
      </c>
      <c r="J5" s="1"/>
      <c r="K5" s="1"/>
      <c r="L5" s="15"/>
      <c r="M5" s="9">
        <f>N4</f>
        <v>85520</v>
      </c>
      <c r="N5" s="1"/>
      <c r="O5" s="14">
        <v>0.32</v>
      </c>
      <c r="P5" s="15"/>
      <c r="Q5" s="1"/>
      <c r="R5" s="70">
        <v>525.12</v>
      </c>
      <c r="S5" s="75">
        <v>13000</v>
      </c>
      <c r="T5" s="71">
        <v>85528</v>
      </c>
      <c r="U5" s="75">
        <v>100000</v>
      </c>
      <c r="V5" s="72">
        <v>41472</v>
      </c>
      <c r="W5" s="1"/>
      <c r="X5" s="1"/>
      <c r="Y5" s="1"/>
      <c r="Z5" s="1"/>
      <c r="AA5" s="1"/>
      <c r="AB5" s="1"/>
      <c r="AC5" s="1"/>
    </row>
    <row r="6" spans="1:31" ht="13.5" customHeight="1" x14ac:dyDescent="0.25">
      <c r="A6" s="1"/>
      <c r="B6" s="1"/>
      <c r="C6" s="1"/>
      <c r="D6" s="1"/>
      <c r="E6" s="1"/>
      <c r="F6" s="1"/>
      <c r="G6" s="1"/>
      <c r="H6" s="1"/>
      <c r="I6" s="9"/>
      <c r="J6" s="1"/>
      <c r="K6" s="1"/>
      <c r="L6" s="1"/>
      <c r="M6" s="1"/>
      <c r="N6" s="1"/>
      <c r="O6" s="1"/>
      <c r="P6" s="1"/>
      <c r="Q6" s="1"/>
      <c r="R6" s="74">
        <f>R5-(R5*U5/V5)</f>
        <v>-741.08370370370369</v>
      </c>
      <c r="S6" s="74">
        <v>85000</v>
      </c>
      <c r="T6" s="74" t="s">
        <v>24</v>
      </c>
      <c r="U6" s="74"/>
      <c r="V6" s="74">
        <f>IF((1+$S$3+$T$3)&lt;=$R$3,(1+$S$4+$T$4),(U6-$R$4*$T$5)/(1+$S$4))</f>
        <v>1526.312954880641</v>
      </c>
      <c r="W6" s="1"/>
      <c r="X6" s="1"/>
      <c r="Y6" s="1"/>
      <c r="Z6" s="1"/>
      <c r="AA6" s="1"/>
      <c r="AB6" s="1"/>
      <c r="AC6" s="1"/>
    </row>
    <row r="7" spans="1:31" ht="13.5" customHeight="1" x14ac:dyDescent="0.25">
      <c r="A7" s="1"/>
      <c r="B7" s="1"/>
      <c r="C7" s="1"/>
      <c r="D7" s="1"/>
      <c r="E7" s="1"/>
      <c r="F7" s="1"/>
      <c r="G7" s="1"/>
      <c r="H7" s="1"/>
      <c r="I7" s="9"/>
      <c r="J7" s="1"/>
      <c r="K7" s="1"/>
      <c r="L7" s="1"/>
      <c r="M7" s="1"/>
      <c r="N7" s="61">
        <f>SUM(N9:N13)-N10</f>
        <v>0.16360000000000002</v>
      </c>
      <c r="O7" s="1"/>
      <c r="P7" s="1"/>
      <c r="Q7" s="1"/>
      <c r="R7" s="65"/>
      <c r="S7" s="66"/>
      <c r="T7" s="67"/>
      <c r="U7" s="68"/>
      <c r="V7" s="69"/>
      <c r="W7" s="1"/>
      <c r="X7" s="1"/>
      <c r="Y7" s="1"/>
      <c r="Z7" s="1"/>
      <c r="AA7" s="1"/>
      <c r="AB7" s="1"/>
      <c r="AC7" s="1"/>
    </row>
    <row r="8" spans="1:31" ht="15" customHeight="1" x14ac:dyDescent="0.25">
      <c r="A8" s="1"/>
      <c r="B8" s="1"/>
      <c r="C8" s="1"/>
      <c r="D8" s="1"/>
      <c r="E8" s="1"/>
      <c r="F8" s="1"/>
      <c r="G8" s="1"/>
      <c r="H8" s="1" t="s">
        <v>64</v>
      </c>
      <c r="I8" s="1" t="s">
        <v>14</v>
      </c>
      <c r="J8" s="1" t="s">
        <v>25</v>
      </c>
      <c r="K8" s="1"/>
      <c r="M8" s="1" t="s">
        <v>67</v>
      </c>
      <c r="N8" s="1" t="s">
        <v>14</v>
      </c>
      <c r="O8" s="1" t="s">
        <v>25</v>
      </c>
      <c r="P8" s="1"/>
      <c r="Q8" s="1"/>
      <c r="R8" s="19"/>
      <c r="S8" s="18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1" ht="15" customHeight="1" x14ac:dyDescent="0.25">
      <c r="A9" s="1"/>
      <c r="B9" s="1"/>
      <c r="C9" s="1"/>
      <c r="D9" s="1"/>
      <c r="E9" s="1"/>
      <c r="F9" s="1"/>
      <c r="H9" s="1" t="s">
        <v>60</v>
      </c>
      <c r="I9" s="61">
        <v>6.1100000000000002E-2</v>
      </c>
      <c r="J9" s="9">
        <v>157770</v>
      </c>
      <c r="K9" s="1"/>
      <c r="L9" s="1"/>
      <c r="M9" s="1" t="s">
        <v>60</v>
      </c>
      <c r="N9" s="61">
        <f>0.0976-0.0365</f>
        <v>6.1100000000000008E-2</v>
      </c>
      <c r="O9" s="9">
        <v>157770</v>
      </c>
      <c r="P9" s="27"/>
      <c r="Q9" s="27" t="s">
        <v>74</v>
      </c>
      <c r="R9" s="27"/>
      <c r="S9" s="15"/>
      <c r="T9" s="1" t="s">
        <v>79</v>
      </c>
      <c r="U9" s="1"/>
      <c r="V9" s="1"/>
      <c r="W9" s="1"/>
      <c r="X9" s="1"/>
      <c r="Y9" s="1"/>
      <c r="Z9" s="1"/>
      <c r="AA9" s="1"/>
      <c r="AB9" s="1"/>
      <c r="AC9" s="1"/>
    </row>
    <row r="10" spans="1:31" ht="14.25" customHeight="1" x14ac:dyDescent="0.25">
      <c r="A10" s="1"/>
      <c r="B10" s="1"/>
      <c r="C10" s="1"/>
      <c r="D10" s="1"/>
      <c r="E10" s="1"/>
      <c r="F10" s="1"/>
      <c r="G10" s="63" t="s">
        <v>66</v>
      </c>
      <c r="H10" s="1" t="s">
        <v>61</v>
      </c>
      <c r="I10" s="62">
        <v>3.6499999999999998E-2</v>
      </c>
      <c r="J10" s="9">
        <v>157770</v>
      </c>
      <c r="K10" s="1"/>
      <c r="L10" s="63" t="s">
        <v>66</v>
      </c>
      <c r="M10" s="1" t="s">
        <v>61</v>
      </c>
      <c r="N10" s="62">
        <v>3.6499999999999998E-2</v>
      </c>
      <c r="O10" s="9">
        <v>157770</v>
      </c>
      <c r="P10" s="15"/>
      <c r="Q10" s="1" t="s">
        <v>75</v>
      </c>
      <c r="R10" s="61">
        <f>SUM(I9:I12)</f>
        <v>0.1371</v>
      </c>
      <c r="S10" s="15"/>
      <c r="T10" s="1" t="s">
        <v>65</v>
      </c>
      <c r="U10" s="73">
        <v>7.7499999999999999E-2</v>
      </c>
      <c r="V10" s="1"/>
      <c r="W10" s="1"/>
      <c r="X10" s="1"/>
      <c r="Y10" s="1"/>
      <c r="Z10" s="1"/>
      <c r="AA10" s="1"/>
      <c r="AB10" s="1"/>
      <c r="AC10" s="1"/>
    </row>
    <row r="11" spans="1:31" ht="14.25" customHeight="1" x14ac:dyDescent="0.25">
      <c r="A11" s="1"/>
      <c r="B11" s="1"/>
      <c r="C11" s="1"/>
      <c r="D11" s="1"/>
      <c r="E11" s="1"/>
      <c r="F11" s="1"/>
      <c r="G11" s="18"/>
      <c r="H11" s="1" t="s">
        <v>62</v>
      </c>
      <c r="I11" s="62">
        <v>1.4999999999999999E-2</v>
      </c>
      <c r="J11" s="9">
        <v>157770</v>
      </c>
      <c r="K11" s="1"/>
      <c r="M11" s="1" t="s">
        <v>62</v>
      </c>
      <c r="N11" s="62">
        <v>6.5000000000000002E-2</v>
      </c>
      <c r="O11" s="9">
        <v>157770</v>
      </c>
      <c r="P11" s="1"/>
      <c r="Q11" s="1" t="s">
        <v>76</v>
      </c>
      <c r="R11" s="1">
        <v>3000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31" ht="14.25" customHeight="1" x14ac:dyDescent="0.25">
      <c r="A12" s="1"/>
      <c r="B12" s="1"/>
      <c r="C12" s="1"/>
      <c r="D12" s="1"/>
      <c r="E12" s="1"/>
      <c r="F12" s="1"/>
      <c r="G12" s="18"/>
      <c r="H12" s="1" t="s">
        <v>63</v>
      </c>
      <c r="I12" s="62">
        <v>2.4500000000000001E-2</v>
      </c>
      <c r="J12" s="1"/>
      <c r="K12" s="1"/>
      <c r="M12" s="1" t="s">
        <v>69</v>
      </c>
      <c r="N12" s="62">
        <v>1.2E-2</v>
      </c>
      <c r="O12" s="9">
        <v>157770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1" ht="14.25" customHeight="1" x14ac:dyDescent="0.25">
      <c r="A13" s="1"/>
      <c r="B13" s="1"/>
      <c r="C13" s="1"/>
      <c r="D13" s="1"/>
      <c r="E13" s="1"/>
      <c r="F13" s="1"/>
      <c r="G13" s="63" t="s">
        <v>66</v>
      </c>
      <c r="H13" s="1" t="s">
        <v>65</v>
      </c>
      <c r="I13" s="61">
        <v>0.09</v>
      </c>
      <c r="J13" s="64" t="s">
        <v>70</v>
      </c>
      <c r="K13" s="1"/>
      <c r="M13" t="s">
        <v>68</v>
      </c>
      <c r="N13" s="62">
        <v>2.5499999999999998E-2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31" ht="14.25" customHeight="1" thickBot="1" x14ac:dyDescent="0.3">
      <c r="A14" s="28"/>
      <c r="B14" s="28"/>
      <c r="C14" s="28"/>
      <c r="D14" s="28"/>
      <c r="E14" s="28"/>
      <c r="F14" s="28"/>
      <c r="G14" s="29"/>
      <c r="H14" s="29"/>
      <c r="I14" s="29"/>
      <c r="J14" s="28"/>
      <c r="K14" s="28"/>
      <c r="L14" s="28"/>
      <c r="M14" s="28"/>
      <c r="N14" s="30"/>
      <c r="O14" s="28"/>
      <c r="P14" s="31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31" ht="14.25" customHeight="1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1" ht="14.25" customHeight="1" x14ac:dyDescent="0.35">
      <c r="A16" s="32"/>
      <c r="B16" s="32" t="s">
        <v>28</v>
      </c>
      <c r="C16" s="32"/>
      <c r="D16" s="32" t="s">
        <v>29</v>
      </c>
      <c r="E16" s="32" t="s">
        <v>30</v>
      </c>
      <c r="F16" s="32" t="s">
        <v>31</v>
      </c>
      <c r="G16" s="32" t="s">
        <v>71</v>
      </c>
      <c r="H16" s="32" t="s">
        <v>72</v>
      </c>
      <c r="I16" s="32" t="s">
        <v>77</v>
      </c>
      <c r="J16" s="32" t="s">
        <v>33</v>
      </c>
      <c r="K16" s="32" t="s">
        <v>34</v>
      </c>
      <c r="L16" s="77" t="s">
        <v>80</v>
      </c>
      <c r="M16" s="77" t="s">
        <v>81</v>
      </c>
      <c r="N16" s="32" t="s">
        <v>36</v>
      </c>
      <c r="O16" s="32" t="s">
        <v>37</v>
      </c>
      <c r="P16" s="32"/>
      <c r="Q16" s="32" t="s">
        <v>38</v>
      </c>
      <c r="R16" s="32" t="s">
        <v>39</v>
      </c>
      <c r="S16" s="32"/>
      <c r="T16" s="32" t="s">
        <v>40</v>
      </c>
      <c r="U16" s="32" t="s">
        <v>41</v>
      </c>
      <c r="V16" s="32"/>
      <c r="W16" s="33"/>
      <c r="X16" s="34" t="s">
        <v>2</v>
      </c>
      <c r="Y16" s="35"/>
      <c r="Z16" s="35"/>
      <c r="AA16" s="35"/>
      <c r="AB16" s="35"/>
      <c r="AC16" s="35"/>
      <c r="AD16" s="35"/>
      <c r="AE16" s="36"/>
    </row>
    <row r="17" spans="1:31" ht="14.25" customHeight="1" thickBot="1" x14ac:dyDescent="0.3">
      <c r="A17" s="1"/>
      <c r="B17" s="1"/>
      <c r="C17" s="1"/>
      <c r="D17" s="1" t="s">
        <v>42</v>
      </c>
      <c r="E17" s="1" t="s">
        <v>43</v>
      </c>
      <c r="F17" s="1" t="s">
        <v>27</v>
      </c>
      <c r="G17" s="1" t="s">
        <v>26</v>
      </c>
      <c r="H17" s="1" t="s">
        <v>73</v>
      </c>
      <c r="I17" s="1" t="s">
        <v>78</v>
      </c>
      <c r="J17" s="1" t="s">
        <v>44</v>
      </c>
      <c r="K17" s="1" t="s">
        <v>45</v>
      </c>
      <c r="L17" s="1" t="s">
        <v>46</v>
      </c>
      <c r="M17" s="1" t="s">
        <v>46</v>
      </c>
      <c r="N17" s="1" t="s">
        <v>47</v>
      </c>
      <c r="O17" s="1" t="s">
        <v>48</v>
      </c>
      <c r="P17" s="26"/>
      <c r="Q17" s="1"/>
      <c r="R17" s="1"/>
      <c r="S17" s="1"/>
      <c r="T17" s="1"/>
      <c r="U17" s="1"/>
      <c r="V17" s="1"/>
      <c r="W17" s="37" t="s">
        <v>49</v>
      </c>
      <c r="X17" s="8" t="s">
        <v>42</v>
      </c>
      <c r="Y17" s="38" t="s">
        <v>50</v>
      </c>
      <c r="Z17" s="8" t="s">
        <v>51</v>
      </c>
      <c r="AA17" s="8" t="s">
        <v>48</v>
      </c>
      <c r="AB17" s="8" t="s">
        <v>52</v>
      </c>
      <c r="AC17" s="8" t="s">
        <v>53</v>
      </c>
      <c r="AD17" s="8" t="s">
        <v>40</v>
      </c>
      <c r="AE17" s="39" t="s">
        <v>41</v>
      </c>
    </row>
    <row r="18" spans="1:31" ht="14.25" customHeight="1" x14ac:dyDescent="0.25">
      <c r="A18" s="40"/>
      <c r="B18" s="41">
        <v>24000</v>
      </c>
      <c r="C18" s="40"/>
      <c r="D18" s="9">
        <f t="shared" ref="D18:D234" si="0">B18*$D$4</f>
        <v>108000</v>
      </c>
      <c r="E18" s="9">
        <f>IF(D18/(1+$N$7)&lt;=$O$9,D18/(1+$N$7),(D18-$O$9*($N$9+$N$10+$N$11+$N$12))/(1+$N$13))</f>
        <v>92815.400481265038</v>
      </c>
      <c r="F18" s="9">
        <f>D18-E18</f>
        <v>15184.599518734962</v>
      </c>
      <c r="G18" s="9">
        <f t="shared" ref="G18:G82" si="1">MIN(E18,$J$9)*($I$9+$I$11)+E18*$I$12</f>
        <v>9337.229288415263</v>
      </c>
      <c r="H18" s="9">
        <f t="shared" ref="H18:H82" si="2">(E18-G18-MIN(E18,$J$10)*$I$10)*$I$13</f>
        <v>7208.1368167755245</v>
      </c>
      <c r="I18" s="9">
        <f>MIN(E18,$J$9)*($I$9+$I$10+$I$11)+E18*$I$12+$R$11</f>
        <v>15724.991405981436</v>
      </c>
      <c r="J18" s="9">
        <f>E18-I18</f>
        <v>77090.409075283605</v>
      </c>
      <c r="K18" s="9">
        <f t="shared" ref="K18:K234" si="3">J18*$O$4+MAX(0,J18-$N$4)*($O$5-$O$4)</f>
        <v>13105.369542798215</v>
      </c>
      <c r="L18" s="9">
        <f>MAX(0,$R$5*(1-MAX(0,J18-$T$5)/$V$5))</f>
        <v>525.12</v>
      </c>
      <c r="M18" s="78">
        <f>(E18-G18-MIN(E18,$J$10)*$I$10)*$U$10</f>
        <v>6207.0067033344794</v>
      </c>
      <c r="N18" s="9">
        <f>K18-L18-M18</f>
        <v>6373.2428394637345</v>
      </c>
      <c r="O18" s="9">
        <f>E18-G18-H18-N18</f>
        <v>69896.791536610515</v>
      </c>
      <c r="P18" s="1"/>
      <c r="Q18" s="41">
        <f t="shared" ref="Q18:Q234" si="4">O18/$D$4</f>
        <v>15532.620341469003</v>
      </c>
      <c r="R18" s="41">
        <f t="shared" ref="R18:R81" si="5">B18-Q18</f>
        <v>8467.3796585309974</v>
      </c>
      <c r="S18" s="1"/>
      <c r="T18" s="42">
        <f t="shared" ref="T18:T81" si="6">R18/B18</f>
        <v>0.3528074857721249</v>
      </c>
      <c r="U18" s="42">
        <f t="shared" ref="U18:U81" si="7">(R19-R18)/(B19-B18)</f>
        <v>0.36239193021657046</v>
      </c>
      <c r="V18" s="1"/>
      <c r="W18" s="33" t="s">
        <v>54</v>
      </c>
      <c r="X18" s="43">
        <v>48000</v>
      </c>
      <c r="Y18" s="43">
        <v>75</v>
      </c>
      <c r="Z18" s="43">
        <f>R42</f>
        <v>19700.463109390548</v>
      </c>
      <c r="AA18" s="43">
        <f t="shared" ref="AA18:AA22" si="8">X18-Z18</f>
        <v>28299.536890609452</v>
      </c>
      <c r="AB18" s="43">
        <f t="shared" ref="AB18:AB21" si="9">Z18*Y18</f>
        <v>1477534.7332042912</v>
      </c>
      <c r="AC18" s="43">
        <f t="shared" ref="AC18:AC21" si="10">AA18*Y18</f>
        <v>2122465.2667957088</v>
      </c>
      <c r="AD18" s="44">
        <f t="shared" ref="AD18:AD22" si="11">Z18/X18</f>
        <v>0.41042631477896974</v>
      </c>
      <c r="AE18" s="45">
        <f>U42</f>
        <v>0.36504509995123952</v>
      </c>
    </row>
    <row r="19" spans="1:31" ht="14.25" customHeight="1" x14ac:dyDescent="0.25">
      <c r="A19" s="1"/>
      <c r="B19" s="41">
        <v>25000</v>
      </c>
      <c r="C19" s="1"/>
      <c r="D19" s="9">
        <f t="shared" si="0"/>
        <v>112500</v>
      </c>
      <c r="E19" s="9">
        <f t="shared" ref="E19:E82" si="12">IF(D19/(1+$N$7)&lt;=$O$9,D19/(1+$N$7),(D19-$O$9*($N$9+$N$10+$N$11+$N$12))/(1+$N$13))</f>
        <v>96682.708834651086</v>
      </c>
      <c r="F19" s="9">
        <f>D19-E19</f>
        <v>15817.291165348914</v>
      </c>
      <c r="G19" s="9">
        <f t="shared" si="1"/>
        <v>9726.2805087658999</v>
      </c>
      <c r="H19" s="9">
        <f t="shared" si="2"/>
        <v>7508.4758508078367</v>
      </c>
      <c r="I19" s="9">
        <f t="shared" ref="I19:I82" si="13">MIN(E19,$J$9)*($I$9+$I$10+$I$11)+E19*$I$12+$R$11</f>
        <v>16255.199381230665</v>
      </c>
      <c r="J19" s="9">
        <f t="shared" ref="J19:J82" si="14">E19-I19</f>
        <v>80427.509453420425</v>
      </c>
      <c r="K19" s="9">
        <f t="shared" si="3"/>
        <v>13672.676607081474</v>
      </c>
      <c r="L19" s="9">
        <f t="shared" ref="L19:L82" si="15">MAX(0,$R$5*(1-MAX(0,J19-$T$5)/$V$5))</f>
        <v>525.12</v>
      </c>
      <c r="M19" s="78">
        <f t="shared" ref="M19:M82" si="16">(E19-G19-MIN(E19,$J$10)*$I$10)*$U$10</f>
        <v>6465.6319826400822</v>
      </c>
      <c r="N19" s="9">
        <f t="shared" ref="N19:N82" si="17">K19-L19-M19</f>
        <v>6681.9246244413907</v>
      </c>
      <c r="O19" s="9">
        <f t="shared" ref="O19:O82" si="18">E19-G19-H19-N19</f>
        <v>72766.027850635946</v>
      </c>
      <c r="P19" s="1"/>
      <c r="Q19" s="41">
        <f t="shared" si="4"/>
        <v>16170.228411252432</v>
      </c>
      <c r="R19" s="41">
        <f t="shared" si="5"/>
        <v>8829.7715887475679</v>
      </c>
      <c r="S19" s="1"/>
      <c r="T19" s="42">
        <f t="shared" si="6"/>
        <v>0.3531908635499027</v>
      </c>
      <c r="U19" s="42">
        <f t="shared" si="7"/>
        <v>0.36239193021656319</v>
      </c>
      <c r="V19" s="1"/>
      <c r="W19" s="46" t="s">
        <v>55</v>
      </c>
      <c r="X19" s="9">
        <v>72000</v>
      </c>
      <c r="Y19" s="9">
        <v>25</v>
      </c>
      <c r="Z19" s="9">
        <f>R66</f>
        <v>28461.545508220392</v>
      </c>
      <c r="AA19" s="9">
        <f t="shared" si="8"/>
        <v>43538.454491779608</v>
      </c>
      <c r="AB19" s="9">
        <f t="shared" si="9"/>
        <v>711538.63770550978</v>
      </c>
      <c r="AC19" s="9">
        <f t="shared" si="10"/>
        <v>1088461.3622944902</v>
      </c>
      <c r="AD19" s="14">
        <f t="shared" si="11"/>
        <v>0.39529924316972764</v>
      </c>
      <c r="AE19" s="47">
        <f>U66</f>
        <v>0.36504509995123224</v>
      </c>
    </row>
    <row r="20" spans="1:31" ht="14.25" customHeight="1" x14ac:dyDescent="0.25">
      <c r="A20" s="1"/>
      <c r="B20" s="41">
        <v>26000</v>
      </c>
      <c r="C20" s="1"/>
      <c r="D20" s="9">
        <f t="shared" si="0"/>
        <v>117000</v>
      </c>
      <c r="E20" s="9">
        <f t="shared" si="12"/>
        <v>100550.01718803713</v>
      </c>
      <c r="F20" s="9">
        <f t="shared" ref="F20:F83" si="19">D20-E20</f>
        <v>16449.982811962866</v>
      </c>
      <c r="G20" s="9">
        <f t="shared" si="1"/>
        <v>10115.331729116537</v>
      </c>
      <c r="H20" s="9">
        <f t="shared" si="2"/>
        <v>7808.8148848401515</v>
      </c>
      <c r="I20" s="9">
        <f t="shared" si="13"/>
        <v>16785.407356479889</v>
      </c>
      <c r="J20" s="9">
        <f t="shared" si="14"/>
        <v>83764.609831557245</v>
      </c>
      <c r="K20" s="9">
        <f t="shared" si="3"/>
        <v>14239.983671364733</v>
      </c>
      <c r="L20" s="9">
        <f t="shared" si="15"/>
        <v>525.12</v>
      </c>
      <c r="M20" s="78">
        <f t="shared" si="16"/>
        <v>6724.2572619456869</v>
      </c>
      <c r="N20" s="9">
        <f t="shared" si="17"/>
        <v>6990.6064094190451</v>
      </c>
      <c r="O20" s="9">
        <f t="shared" si="18"/>
        <v>75635.264164661407</v>
      </c>
      <c r="P20" s="1"/>
      <c r="Q20" s="41">
        <f t="shared" si="4"/>
        <v>16807.836481035869</v>
      </c>
      <c r="R20" s="41">
        <f t="shared" si="5"/>
        <v>9192.1635189641311</v>
      </c>
      <c r="S20" s="1"/>
      <c r="T20" s="42">
        <f t="shared" si="6"/>
        <v>0.35354475072938968</v>
      </c>
      <c r="U20" s="42">
        <f t="shared" si="7"/>
        <v>0.41954368764208627</v>
      </c>
      <c r="V20" s="1"/>
      <c r="W20" s="46" t="s">
        <v>56</v>
      </c>
      <c r="X20" s="9">
        <v>108000</v>
      </c>
      <c r="Y20" s="9">
        <v>15</v>
      </c>
      <c r="Z20" s="9">
        <f>R102</f>
        <v>41603.169106465139</v>
      </c>
      <c r="AA20" s="9">
        <f t="shared" si="8"/>
        <v>66396.830893534861</v>
      </c>
      <c r="AB20" s="9">
        <f t="shared" si="9"/>
        <v>624047.53659697704</v>
      </c>
      <c r="AC20" s="9">
        <f t="shared" si="10"/>
        <v>995952.46340302296</v>
      </c>
      <c r="AD20" s="14">
        <f t="shared" si="11"/>
        <v>0.3852145287635661</v>
      </c>
      <c r="AE20" s="47">
        <f>U102</f>
        <v>0.36504509995125412</v>
      </c>
    </row>
    <row r="21" spans="1:31" ht="14.25" customHeight="1" thickBot="1" x14ac:dyDescent="0.3">
      <c r="A21" s="1"/>
      <c r="B21" s="41">
        <v>27000</v>
      </c>
      <c r="C21" s="1"/>
      <c r="D21" s="9">
        <f t="shared" si="0"/>
        <v>121500</v>
      </c>
      <c r="E21" s="9">
        <f t="shared" si="12"/>
        <v>104417.32554142317</v>
      </c>
      <c r="F21" s="9">
        <f t="shared" si="19"/>
        <v>17082.674458576832</v>
      </c>
      <c r="G21" s="9">
        <f t="shared" si="1"/>
        <v>10504.38294946717</v>
      </c>
      <c r="H21" s="9">
        <f t="shared" si="2"/>
        <v>8109.1539188724646</v>
      </c>
      <c r="I21" s="9">
        <f t="shared" si="13"/>
        <v>17315.615331729117</v>
      </c>
      <c r="J21" s="9">
        <f t="shared" si="14"/>
        <v>87101.710209694051</v>
      </c>
      <c r="K21" s="9">
        <f t="shared" si="3"/>
        <v>15044.547267102098</v>
      </c>
      <c r="L21" s="9">
        <f t="shared" si="15"/>
        <v>505.19362303929063</v>
      </c>
      <c r="M21" s="78">
        <f t="shared" si="16"/>
        <v>6982.8825412512888</v>
      </c>
      <c r="N21" s="9">
        <f t="shared" si="17"/>
        <v>7556.471102811518</v>
      </c>
      <c r="O21" s="9">
        <f t="shared" si="18"/>
        <v>78247.317570272018</v>
      </c>
      <c r="P21" s="1"/>
      <c r="Q21" s="41">
        <f t="shared" si="4"/>
        <v>17388.292793393783</v>
      </c>
      <c r="R21" s="41">
        <f t="shared" si="5"/>
        <v>9611.7072066062174</v>
      </c>
      <c r="S21" s="1"/>
      <c r="T21" s="42">
        <f t="shared" si="6"/>
        <v>0.35598915580023027</v>
      </c>
      <c r="U21" s="42">
        <f t="shared" si="7"/>
        <v>0.4830184958398604</v>
      </c>
      <c r="V21" s="1"/>
      <c r="W21" s="48" t="s">
        <v>57</v>
      </c>
      <c r="X21" s="49">
        <v>180000</v>
      </c>
      <c r="Y21" s="49">
        <v>5</v>
      </c>
      <c r="Z21" s="49">
        <f>R174</f>
        <v>67886.416302954676</v>
      </c>
      <c r="AA21" s="49">
        <f t="shared" si="8"/>
        <v>112113.58369704532</v>
      </c>
      <c r="AB21" s="49">
        <f t="shared" si="9"/>
        <v>339432.08151477337</v>
      </c>
      <c r="AC21" s="49">
        <f t="shared" si="10"/>
        <v>560567.91848522658</v>
      </c>
      <c r="AD21" s="50">
        <f t="shared" si="11"/>
        <v>0.37714675723863711</v>
      </c>
      <c r="AE21" s="51">
        <f>U174</f>
        <v>0.36504509995123952</v>
      </c>
    </row>
    <row r="22" spans="1:31" ht="14.25" customHeight="1" x14ac:dyDescent="0.25">
      <c r="A22" s="1"/>
      <c r="B22" s="41">
        <v>28000</v>
      </c>
      <c r="C22" s="1"/>
      <c r="D22" s="9">
        <f t="shared" si="0"/>
        <v>126000</v>
      </c>
      <c r="E22" s="79">
        <f t="shared" si="12"/>
        <v>108284.63389480922</v>
      </c>
      <c r="F22" s="9">
        <f t="shared" si="19"/>
        <v>17715.366105190784</v>
      </c>
      <c r="G22" s="9">
        <f t="shared" si="1"/>
        <v>10893.434169817807</v>
      </c>
      <c r="H22" s="9">
        <f t="shared" si="2"/>
        <v>8409.4929529047786</v>
      </c>
      <c r="I22" s="9">
        <f t="shared" si="13"/>
        <v>17845.823306978342</v>
      </c>
      <c r="J22" s="9">
        <f t="shared" si="14"/>
        <v>90438.810587830871</v>
      </c>
      <c r="K22" s="9">
        <f t="shared" si="3"/>
        <v>16112.41938810588</v>
      </c>
      <c r="L22" s="9">
        <f t="shared" si="15"/>
        <v>462.93913445501192</v>
      </c>
      <c r="M22" s="78">
        <f t="shared" si="16"/>
        <v>7241.5078205568925</v>
      </c>
      <c r="N22" s="9">
        <f t="shared" si="17"/>
        <v>8407.9724330939753</v>
      </c>
      <c r="O22" s="9">
        <f t="shared" si="18"/>
        <v>80573.734338992654</v>
      </c>
      <c r="P22" s="1"/>
      <c r="Q22" s="41">
        <f t="shared" si="4"/>
        <v>17905.274297553922</v>
      </c>
      <c r="R22" s="41">
        <f t="shared" si="5"/>
        <v>10094.725702446078</v>
      </c>
      <c r="S22" s="1"/>
      <c r="T22" s="42">
        <f t="shared" si="6"/>
        <v>0.36052591794450278</v>
      </c>
      <c r="U22" s="42">
        <f t="shared" si="7"/>
        <v>0.48301849583985312</v>
      </c>
      <c r="V22" s="1"/>
      <c r="W22" s="46" t="s">
        <v>58</v>
      </c>
      <c r="X22" s="9">
        <f>(X18*Y18+X19*Y19+X20*Y20+X21*Y21)/Y22</f>
        <v>66000</v>
      </c>
      <c r="Y22" s="9">
        <f>SUM(Y18:Y21)</f>
        <v>120</v>
      </c>
      <c r="Z22" s="9">
        <f>(Z18*Y18+Z19*Y19+Z20*Y20+Z21*Y21)/Y22</f>
        <v>26271.274908512929</v>
      </c>
      <c r="AA22" s="9">
        <f t="shared" si="8"/>
        <v>39728.725091487067</v>
      </c>
      <c r="AB22" s="1"/>
      <c r="AC22" s="1"/>
      <c r="AD22" s="14">
        <f t="shared" si="11"/>
        <v>0.39804961982595349</v>
      </c>
      <c r="AE22" s="47">
        <f>(AE18*Y18+AE19*Y19+AE20*Y20+AE21*Y21)/Y22</f>
        <v>0.36504509995123985</v>
      </c>
    </row>
    <row r="23" spans="1:31" ht="14.25" customHeight="1" thickBot="1" x14ac:dyDescent="0.3">
      <c r="A23" s="1"/>
      <c r="B23" s="41">
        <v>29000</v>
      </c>
      <c r="C23" s="1"/>
      <c r="D23" s="9">
        <f t="shared" si="0"/>
        <v>130500</v>
      </c>
      <c r="E23" s="9">
        <f t="shared" si="12"/>
        <v>112151.94224819526</v>
      </c>
      <c r="F23" s="9">
        <f t="shared" si="19"/>
        <v>18348.057751804736</v>
      </c>
      <c r="G23" s="9">
        <f t="shared" si="1"/>
        <v>11282.485390168444</v>
      </c>
      <c r="H23" s="9">
        <f t="shared" si="2"/>
        <v>8709.8319869370916</v>
      </c>
      <c r="I23" s="9">
        <f t="shared" si="13"/>
        <v>18376.03128222757</v>
      </c>
      <c r="J23" s="9">
        <f t="shared" si="14"/>
        <v>93775.910965967691</v>
      </c>
      <c r="K23" s="9">
        <f t="shared" si="3"/>
        <v>17180.291509109662</v>
      </c>
      <c r="L23" s="9">
        <f t="shared" si="15"/>
        <v>420.68464587073316</v>
      </c>
      <c r="M23" s="78">
        <f t="shared" si="16"/>
        <v>7500.1330998624962</v>
      </c>
      <c r="N23" s="9">
        <f t="shared" si="17"/>
        <v>9259.4737633764325</v>
      </c>
      <c r="O23" s="9">
        <f t="shared" si="18"/>
        <v>82900.151107713304</v>
      </c>
      <c r="P23" s="1"/>
      <c r="Q23" s="41">
        <f t="shared" si="4"/>
        <v>18422.255801714069</v>
      </c>
      <c r="R23" s="41">
        <f t="shared" si="5"/>
        <v>10577.744198285931</v>
      </c>
      <c r="S23" s="1"/>
      <c r="T23" s="42">
        <f t="shared" si="6"/>
        <v>0.36474979994089418</v>
      </c>
      <c r="U23" s="42">
        <f t="shared" si="7"/>
        <v>0.48301849583986406</v>
      </c>
      <c r="V23" s="1"/>
      <c r="W23" s="48" t="s">
        <v>59</v>
      </c>
      <c r="X23" s="28"/>
      <c r="Y23" s="28"/>
      <c r="Z23" s="28"/>
      <c r="AA23" s="28"/>
      <c r="AB23" s="49">
        <f>Z22*Y22</f>
        <v>3152552.9890215513</v>
      </c>
      <c r="AC23" s="49">
        <f>AA22*Y22</f>
        <v>4767447.0109784482</v>
      </c>
      <c r="AD23" s="28"/>
      <c r="AE23" s="52"/>
    </row>
    <row r="24" spans="1:31" ht="14.25" customHeight="1" x14ac:dyDescent="0.25">
      <c r="A24" s="1"/>
      <c r="B24" s="41">
        <v>30000</v>
      </c>
      <c r="C24" s="1"/>
      <c r="D24" s="9">
        <f t="shared" si="0"/>
        <v>135000</v>
      </c>
      <c r="E24" s="9">
        <f t="shared" si="12"/>
        <v>116019.2506015813</v>
      </c>
      <c r="F24" s="9">
        <f t="shared" si="19"/>
        <v>18980.749398418702</v>
      </c>
      <c r="G24" s="9">
        <f t="shared" si="1"/>
        <v>11671.536610519079</v>
      </c>
      <c r="H24" s="9">
        <f t="shared" si="2"/>
        <v>9010.1710209694047</v>
      </c>
      <c r="I24" s="9">
        <f t="shared" si="13"/>
        <v>18906.239257476795</v>
      </c>
      <c r="J24" s="9">
        <f t="shared" si="14"/>
        <v>97113.01134410451</v>
      </c>
      <c r="K24" s="9">
        <f t="shared" si="3"/>
        <v>18248.163630113442</v>
      </c>
      <c r="L24" s="9">
        <f t="shared" si="15"/>
        <v>378.43015728645446</v>
      </c>
      <c r="M24" s="78">
        <f t="shared" si="16"/>
        <v>7758.7583791680991</v>
      </c>
      <c r="N24" s="9">
        <f t="shared" si="17"/>
        <v>10110.97509365889</v>
      </c>
      <c r="O24" s="9">
        <f t="shared" si="18"/>
        <v>85226.567876433925</v>
      </c>
      <c r="P24" s="1"/>
      <c r="Q24" s="41">
        <f t="shared" si="4"/>
        <v>18939.237305874205</v>
      </c>
      <c r="R24" s="41">
        <f t="shared" si="5"/>
        <v>11060.762694125795</v>
      </c>
      <c r="S24" s="1"/>
      <c r="T24" s="42">
        <f t="shared" si="6"/>
        <v>0.36869208980419316</v>
      </c>
      <c r="U24" s="42">
        <f t="shared" si="7"/>
        <v>0.48301849583985679</v>
      </c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4.25" customHeight="1" x14ac:dyDescent="0.25">
      <c r="A25" s="1"/>
      <c r="B25" s="41">
        <v>31000</v>
      </c>
      <c r="C25" s="1"/>
      <c r="D25" s="9">
        <f t="shared" si="0"/>
        <v>139500</v>
      </c>
      <c r="E25" s="9">
        <f t="shared" si="12"/>
        <v>119886.55895496735</v>
      </c>
      <c r="F25" s="9">
        <f t="shared" si="19"/>
        <v>19613.441045032654</v>
      </c>
      <c r="G25" s="9">
        <f t="shared" si="1"/>
        <v>12060.587830869714</v>
      </c>
      <c r="H25" s="9">
        <f t="shared" si="2"/>
        <v>9310.5100550017196</v>
      </c>
      <c r="I25" s="9">
        <f t="shared" si="13"/>
        <v>19436.447232726023</v>
      </c>
      <c r="J25" s="9">
        <f t="shared" si="14"/>
        <v>100450.11172224133</v>
      </c>
      <c r="K25" s="9">
        <f t="shared" si="3"/>
        <v>19316.035751117226</v>
      </c>
      <c r="L25" s="9">
        <f t="shared" si="15"/>
        <v>336.17566870217576</v>
      </c>
      <c r="M25" s="78">
        <f t="shared" si="16"/>
        <v>8017.3836584737028</v>
      </c>
      <c r="N25" s="9">
        <f t="shared" si="17"/>
        <v>10962.476423941345</v>
      </c>
      <c r="O25" s="9">
        <f t="shared" si="18"/>
        <v>87552.98464515456</v>
      </c>
      <c r="P25" s="1"/>
      <c r="Q25" s="41">
        <f t="shared" si="4"/>
        <v>19456.218810034348</v>
      </c>
      <c r="R25" s="41">
        <f t="shared" si="5"/>
        <v>11543.781189965652</v>
      </c>
      <c r="S25" s="1"/>
      <c r="T25" s="42">
        <f t="shared" si="6"/>
        <v>0.37238003838598877</v>
      </c>
      <c r="U25" s="42">
        <f t="shared" si="7"/>
        <v>0.48301849583985679</v>
      </c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4.25" customHeight="1" x14ac:dyDescent="0.25">
      <c r="A26" s="1"/>
      <c r="B26" s="41">
        <v>32000</v>
      </c>
      <c r="C26" s="1"/>
      <c r="D26" s="9">
        <f t="shared" si="0"/>
        <v>144000</v>
      </c>
      <c r="E26" s="9">
        <f t="shared" si="12"/>
        <v>123753.86730835339</v>
      </c>
      <c r="F26" s="9">
        <f t="shared" si="19"/>
        <v>20246.132691646606</v>
      </c>
      <c r="G26" s="9">
        <f t="shared" si="1"/>
        <v>12449.639051220352</v>
      </c>
      <c r="H26" s="9">
        <f t="shared" si="2"/>
        <v>9610.8490890340327</v>
      </c>
      <c r="I26" s="9">
        <f t="shared" si="13"/>
        <v>19966.655207975247</v>
      </c>
      <c r="J26" s="9">
        <f t="shared" si="14"/>
        <v>103787.21210037815</v>
      </c>
      <c r="K26" s="9">
        <f t="shared" si="3"/>
        <v>20383.907872121006</v>
      </c>
      <c r="L26" s="9">
        <f t="shared" si="15"/>
        <v>293.92118011789705</v>
      </c>
      <c r="M26" s="78">
        <f t="shared" si="16"/>
        <v>8276.0089377793065</v>
      </c>
      <c r="N26" s="9">
        <f t="shared" si="17"/>
        <v>11813.977754223803</v>
      </c>
      <c r="O26" s="9">
        <f t="shared" si="18"/>
        <v>89879.40141387521</v>
      </c>
      <c r="P26" s="1"/>
      <c r="Q26" s="41">
        <f t="shared" si="4"/>
        <v>19973.200314194492</v>
      </c>
      <c r="R26" s="41">
        <f t="shared" si="5"/>
        <v>12026.799685805508</v>
      </c>
      <c r="S26" s="1"/>
      <c r="T26" s="42">
        <f t="shared" si="6"/>
        <v>0.37583749018142215</v>
      </c>
      <c r="U26" s="42">
        <f t="shared" si="7"/>
        <v>0.48301849583986406</v>
      </c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4.25" customHeight="1" x14ac:dyDescent="0.25">
      <c r="A27" s="1"/>
      <c r="B27" s="41">
        <v>33000</v>
      </c>
      <c r="C27" s="1"/>
      <c r="D27" s="9">
        <f t="shared" si="0"/>
        <v>148500</v>
      </c>
      <c r="E27" s="9">
        <f t="shared" si="12"/>
        <v>127621.17566173943</v>
      </c>
      <c r="F27" s="9">
        <f t="shared" si="19"/>
        <v>20878.824338260572</v>
      </c>
      <c r="G27" s="9">
        <f t="shared" si="1"/>
        <v>12838.690271570988</v>
      </c>
      <c r="H27" s="9">
        <f t="shared" si="2"/>
        <v>9911.1881230663457</v>
      </c>
      <c r="I27" s="9">
        <f t="shared" si="13"/>
        <v>20496.863183224476</v>
      </c>
      <c r="J27" s="9">
        <f t="shared" si="14"/>
        <v>107124.31247851496</v>
      </c>
      <c r="K27" s="9">
        <f t="shared" si="3"/>
        <v>21451.779993124786</v>
      </c>
      <c r="L27" s="9">
        <f t="shared" si="15"/>
        <v>251.66669153361849</v>
      </c>
      <c r="M27" s="78">
        <f t="shared" si="16"/>
        <v>8534.6342170849093</v>
      </c>
      <c r="N27" s="9">
        <f t="shared" si="17"/>
        <v>12665.47908450626</v>
      </c>
      <c r="O27" s="9">
        <f t="shared" si="18"/>
        <v>92205.818182595831</v>
      </c>
      <c r="P27" s="1"/>
      <c r="Q27" s="41">
        <f t="shared" si="4"/>
        <v>20490.181818354627</v>
      </c>
      <c r="R27" s="41">
        <f t="shared" si="5"/>
        <v>12509.818181645373</v>
      </c>
      <c r="S27" s="1"/>
      <c r="T27" s="42">
        <f t="shared" si="6"/>
        <v>0.37908539944379915</v>
      </c>
      <c r="U27" s="42">
        <f t="shared" si="7"/>
        <v>0.48301849583985312</v>
      </c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customHeight="1" x14ac:dyDescent="0.25">
      <c r="A28" s="1"/>
      <c r="B28" s="41">
        <v>34000</v>
      </c>
      <c r="C28" s="1"/>
      <c r="D28" s="9">
        <f t="shared" si="0"/>
        <v>153000</v>
      </c>
      <c r="E28" s="9">
        <f t="shared" si="12"/>
        <v>131488.48401512549</v>
      </c>
      <c r="F28" s="9">
        <f t="shared" si="19"/>
        <v>21511.51598487451</v>
      </c>
      <c r="G28" s="9">
        <f t="shared" si="1"/>
        <v>13227.741491921624</v>
      </c>
      <c r="H28" s="9">
        <f t="shared" si="2"/>
        <v>10211.527157098661</v>
      </c>
      <c r="I28" s="9">
        <f t="shared" si="13"/>
        <v>21027.071158473704</v>
      </c>
      <c r="J28" s="9">
        <f t="shared" si="14"/>
        <v>110461.41285665179</v>
      </c>
      <c r="K28" s="9">
        <f t="shared" si="3"/>
        <v>22519.652114128574</v>
      </c>
      <c r="L28" s="9">
        <f t="shared" si="15"/>
        <v>209.41220294933962</v>
      </c>
      <c r="M28" s="78">
        <f t="shared" si="16"/>
        <v>8793.259496390514</v>
      </c>
      <c r="N28" s="9">
        <f t="shared" si="17"/>
        <v>13516.980414788719</v>
      </c>
      <c r="O28" s="9">
        <f t="shared" si="18"/>
        <v>94532.234951316481</v>
      </c>
      <c r="P28" s="1"/>
      <c r="Q28" s="41">
        <f t="shared" si="4"/>
        <v>21007.163322514774</v>
      </c>
      <c r="R28" s="41">
        <f t="shared" si="5"/>
        <v>12992.836677485226</v>
      </c>
      <c r="S28" s="1"/>
      <c r="T28" s="42">
        <f t="shared" si="6"/>
        <v>0.38214225522015371</v>
      </c>
      <c r="U28" s="42">
        <f t="shared" si="7"/>
        <v>0.4830184958398604</v>
      </c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customHeight="1" x14ac:dyDescent="0.25">
      <c r="A29" s="1"/>
      <c r="B29" s="41">
        <v>35000</v>
      </c>
      <c r="C29" s="1"/>
      <c r="D29" s="9">
        <f t="shared" si="0"/>
        <v>157500</v>
      </c>
      <c r="E29" s="9">
        <f t="shared" si="12"/>
        <v>135355.79236851152</v>
      </c>
      <c r="F29" s="9">
        <f t="shared" si="19"/>
        <v>22144.207631488476</v>
      </c>
      <c r="G29" s="9">
        <f t="shared" si="1"/>
        <v>13616.792712272259</v>
      </c>
      <c r="H29" s="9">
        <f t="shared" si="2"/>
        <v>10511.866191130974</v>
      </c>
      <c r="I29" s="9">
        <f t="shared" si="13"/>
        <v>21557.279133722928</v>
      </c>
      <c r="J29" s="9">
        <f t="shared" si="14"/>
        <v>113798.5132347886</v>
      </c>
      <c r="K29" s="9">
        <f t="shared" si="3"/>
        <v>23587.524235132354</v>
      </c>
      <c r="L29" s="9">
        <f t="shared" si="15"/>
        <v>167.15771436506108</v>
      </c>
      <c r="M29" s="78">
        <f t="shared" si="16"/>
        <v>9051.8847756961168</v>
      </c>
      <c r="N29" s="9">
        <f t="shared" si="17"/>
        <v>14368.481745071176</v>
      </c>
      <c r="O29" s="9">
        <f t="shared" si="18"/>
        <v>96858.651720037116</v>
      </c>
      <c r="P29" s="1"/>
      <c r="Q29" s="41">
        <f t="shared" si="4"/>
        <v>21524.144826674914</v>
      </c>
      <c r="R29" s="41">
        <f t="shared" si="5"/>
        <v>13475.855173325086</v>
      </c>
      <c r="S29" s="1"/>
      <c r="T29" s="42">
        <f t="shared" si="6"/>
        <v>0.38502443352357391</v>
      </c>
      <c r="U29" s="42">
        <f t="shared" si="7"/>
        <v>0.4830184958398604</v>
      </c>
      <c r="V29" s="1"/>
      <c r="W29" s="60"/>
      <c r="X29" s="1"/>
      <c r="Y29" s="1"/>
      <c r="Z29" s="1"/>
      <c r="AA29" s="1"/>
      <c r="AB29" s="1"/>
      <c r="AC29" s="1"/>
      <c r="AD29" s="1"/>
      <c r="AE29" s="1"/>
    </row>
    <row r="30" spans="1:31" ht="14.25" customHeight="1" x14ac:dyDescent="0.25">
      <c r="A30" s="1"/>
      <c r="B30" s="41">
        <v>36000</v>
      </c>
      <c r="C30" s="1"/>
      <c r="D30" s="9">
        <f t="shared" si="0"/>
        <v>162000</v>
      </c>
      <c r="E30" s="9">
        <f t="shared" si="12"/>
        <v>139223.10072189756</v>
      </c>
      <c r="F30" s="9">
        <f t="shared" si="19"/>
        <v>22776.899278102443</v>
      </c>
      <c r="G30" s="9">
        <f t="shared" si="1"/>
        <v>14005.843932622894</v>
      </c>
      <c r="H30" s="9">
        <f t="shared" si="2"/>
        <v>10812.205225163285</v>
      </c>
      <c r="I30" s="9">
        <f t="shared" si="13"/>
        <v>22087.487108972156</v>
      </c>
      <c r="J30" s="9">
        <f t="shared" si="14"/>
        <v>117135.6136129254</v>
      </c>
      <c r="K30" s="9">
        <f t="shared" si="3"/>
        <v>24655.396356136131</v>
      </c>
      <c r="L30" s="9">
        <f t="shared" si="15"/>
        <v>124.90322578078253</v>
      </c>
      <c r="M30" s="78">
        <f t="shared" si="16"/>
        <v>9310.5100550017178</v>
      </c>
      <c r="N30" s="9">
        <f t="shared" si="17"/>
        <v>15219.983075353632</v>
      </c>
      <c r="O30" s="9">
        <f t="shared" si="18"/>
        <v>99185.068488757737</v>
      </c>
      <c r="P30" s="1"/>
      <c r="Q30" s="41">
        <f t="shared" si="4"/>
        <v>22041.126330835054</v>
      </c>
      <c r="R30" s="41">
        <f t="shared" si="5"/>
        <v>13958.873669164946</v>
      </c>
      <c r="S30" s="1"/>
      <c r="T30" s="42">
        <f t="shared" si="6"/>
        <v>0.3877464908101374</v>
      </c>
      <c r="U30" s="42">
        <f t="shared" si="7"/>
        <v>0.48301849583985312</v>
      </c>
      <c r="V30" s="1"/>
      <c r="W30" s="60"/>
      <c r="X30" s="1"/>
      <c r="Y30" s="1"/>
      <c r="Z30" s="1"/>
      <c r="AA30" s="1"/>
      <c r="AB30" s="1"/>
      <c r="AC30" s="1"/>
      <c r="AD30" s="1"/>
      <c r="AE30" s="1"/>
    </row>
    <row r="31" spans="1:31" ht="14.25" customHeight="1" x14ac:dyDescent="0.25">
      <c r="A31" s="1"/>
      <c r="B31" s="41">
        <v>37000</v>
      </c>
      <c r="C31" s="1"/>
      <c r="D31" s="9">
        <f t="shared" si="0"/>
        <v>166500</v>
      </c>
      <c r="E31" s="9">
        <f t="shared" si="12"/>
        <v>143090.40907528362</v>
      </c>
      <c r="F31" s="9">
        <f t="shared" si="19"/>
        <v>23409.59092471638</v>
      </c>
      <c r="G31" s="9">
        <f t="shared" si="1"/>
        <v>14394.895152973531</v>
      </c>
      <c r="H31" s="9">
        <f t="shared" si="2"/>
        <v>11112.544259195602</v>
      </c>
      <c r="I31" s="9">
        <f t="shared" si="13"/>
        <v>22617.695084221385</v>
      </c>
      <c r="J31" s="9">
        <f t="shared" si="14"/>
        <v>120472.71399106224</v>
      </c>
      <c r="K31" s="9">
        <f t="shared" si="3"/>
        <v>25723.268477139918</v>
      </c>
      <c r="L31" s="9">
        <f t="shared" si="15"/>
        <v>82.648737196503646</v>
      </c>
      <c r="M31" s="78">
        <f t="shared" si="16"/>
        <v>9569.1353343073224</v>
      </c>
      <c r="N31" s="9">
        <f t="shared" si="17"/>
        <v>16071.484405636091</v>
      </c>
      <c r="O31" s="9">
        <f t="shared" si="18"/>
        <v>101511.4852574784</v>
      </c>
      <c r="P31" s="1"/>
      <c r="Q31" s="41">
        <f t="shared" si="4"/>
        <v>22558.1078349952</v>
      </c>
      <c r="R31" s="41">
        <f t="shared" si="5"/>
        <v>14441.8921650048</v>
      </c>
      <c r="S31" s="1"/>
      <c r="T31" s="42">
        <f t="shared" si="6"/>
        <v>0.39032140986499458</v>
      </c>
      <c r="U31" s="42">
        <f t="shared" si="7"/>
        <v>0.4830184958398604</v>
      </c>
      <c r="V31" s="1"/>
      <c r="W31" s="61"/>
      <c r="X31" s="1"/>
      <c r="Y31" s="1"/>
      <c r="Z31" s="1"/>
      <c r="AA31" s="1"/>
      <c r="AB31" s="1"/>
      <c r="AC31" s="1"/>
      <c r="AD31" s="1"/>
      <c r="AE31" s="1"/>
    </row>
    <row r="32" spans="1:31" ht="14.25" customHeight="1" x14ac:dyDescent="0.25">
      <c r="A32" s="1"/>
      <c r="B32" s="41">
        <v>38000</v>
      </c>
      <c r="C32" s="1"/>
      <c r="D32" s="9">
        <f t="shared" si="0"/>
        <v>171000</v>
      </c>
      <c r="E32" s="9">
        <f t="shared" si="12"/>
        <v>146957.71742866965</v>
      </c>
      <c r="F32" s="9">
        <f t="shared" si="19"/>
        <v>24042.282571330346</v>
      </c>
      <c r="G32" s="9">
        <f t="shared" si="1"/>
        <v>14783.946373324168</v>
      </c>
      <c r="H32" s="9">
        <f t="shared" si="2"/>
        <v>11412.883293227913</v>
      </c>
      <c r="I32" s="9">
        <f t="shared" si="13"/>
        <v>23147.903059470606</v>
      </c>
      <c r="J32" s="9">
        <f t="shared" si="14"/>
        <v>123809.81436919904</v>
      </c>
      <c r="K32" s="9">
        <f t="shared" si="3"/>
        <v>26791.140598143695</v>
      </c>
      <c r="L32" s="9">
        <f t="shared" si="15"/>
        <v>40.394248612225098</v>
      </c>
      <c r="M32" s="78">
        <f t="shared" si="16"/>
        <v>9827.7606136129252</v>
      </c>
      <c r="N32" s="9">
        <f t="shared" si="17"/>
        <v>16922.985735918544</v>
      </c>
      <c r="O32" s="9">
        <f t="shared" si="18"/>
        <v>103837.90202619902</v>
      </c>
      <c r="P32" s="1"/>
      <c r="Q32" s="41">
        <f t="shared" si="4"/>
        <v>23075.08933915534</v>
      </c>
      <c r="R32" s="41">
        <f t="shared" si="5"/>
        <v>14924.91066084466</v>
      </c>
      <c r="S32" s="1"/>
      <c r="T32" s="42">
        <f t="shared" si="6"/>
        <v>0.39276080686433318</v>
      </c>
      <c r="U32" s="42">
        <f t="shared" si="7"/>
        <v>0.48260510917940336</v>
      </c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4.25" customHeight="1" x14ac:dyDescent="0.25">
      <c r="A33" s="1"/>
      <c r="B33" s="41">
        <v>39000</v>
      </c>
      <c r="C33" s="1"/>
      <c r="D33" s="9">
        <f t="shared" si="0"/>
        <v>175500</v>
      </c>
      <c r="E33" s="9">
        <f t="shared" si="12"/>
        <v>150825.02578205569</v>
      </c>
      <c r="F33" s="9">
        <f t="shared" si="19"/>
        <v>24674.974217944313</v>
      </c>
      <c r="G33" s="9">
        <f t="shared" si="1"/>
        <v>15172.997593674803</v>
      </c>
      <c r="H33" s="9">
        <f t="shared" si="2"/>
        <v>11713.222327260226</v>
      </c>
      <c r="I33" s="9">
        <f t="shared" si="13"/>
        <v>23678.111034719834</v>
      </c>
      <c r="J33" s="9">
        <f t="shared" si="14"/>
        <v>127146.91474733586</v>
      </c>
      <c r="K33" s="9">
        <f t="shared" si="3"/>
        <v>27859.012719147475</v>
      </c>
      <c r="L33" s="9">
        <f t="shared" si="15"/>
        <v>0</v>
      </c>
      <c r="M33" s="78">
        <f t="shared" si="16"/>
        <v>10086.385892918528</v>
      </c>
      <c r="N33" s="9">
        <f t="shared" si="17"/>
        <v>17772.626826228945</v>
      </c>
      <c r="O33" s="9">
        <f t="shared" si="18"/>
        <v>106166.17903489171</v>
      </c>
      <c r="P33" s="1"/>
      <c r="Q33" s="41">
        <f t="shared" si="4"/>
        <v>23592.484229975937</v>
      </c>
      <c r="R33" s="41">
        <f t="shared" si="5"/>
        <v>15407.515770024063</v>
      </c>
      <c r="S33" s="1"/>
      <c r="T33" s="42">
        <f t="shared" si="6"/>
        <v>0.39506450692369394</v>
      </c>
      <c r="U33" s="42">
        <f t="shared" si="7"/>
        <v>0.47362860948779417</v>
      </c>
      <c r="V33" s="1"/>
      <c r="W33" s="60"/>
      <c r="X33" s="1"/>
      <c r="Y33" s="1"/>
      <c r="Z33" s="1"/>
      <c r="AA33" s="1"/>
      <c r="AB33" s="1"/>
      <c r="AC33" s="1"/>
      <c r="AD33" s="1"/>
      <c r="AE33" s="1"/>
    </row>
    <row r="34" spans="1:31" ht="14.25" customHeight="1" x14ac:dyDescent="0.25">
      <c r="A34" s="1"/>
      <c r="B34" s="41">
        <v>40000</v>
      </c>
      <c r="C34" s="1"/>
      <c r="D34" s="9">
        <f t="shared" si="0"/>
        <v>180000</v>
      </c>
      <c r="E34" s="9">
        <f t="shared" si="12"/>
        <v>154692.33413544175</v>
      </c>
      <c r="F34" s="9">
        <f t="shared" si="19"/>
        <v>25307.66586455825</v>
      </c>
      <c r="G34" s="9">
        <f t="shared" si="1"/>
        <v>15562.048814025442</v>
      </c>
      <c r="H34" s="9">
        <f t="shared" si="2"/>
        <v>12013.561361292541</v>
      </c>
      <c r="I34" s="9">
        <f t="shared" si="13"/>
        <v>24208.319009969062</v>
      </c>
      <c r="J34" s="9">
        <f t="shared" si="14"/>
        <v>130484.01512547268</v>
      </c>
      <c r="K34" s="9">
        <f t="shared" si="3"/>
        <v>28926.884840151259</v>
      </c>
      <c r="L34" s="9">
        <f t="shared" si="15"/>
        <v>0</v>
      </c>
      <c r="M34" s="78">
        <f t="shared" si="16"/>
        <v>10345.011172224133</v>
      </c>
      <c r="N34" s="9">
        <f t="shared" si="17"/>
        <v>18581.873667927124</v>
      </c>
      <c r="O34" s="9">
        <f t="shared" si="18"/>
        <v>108534.85029219664</v>
      </c>
      <c r="P34" s="1"/>
      <c r="Q34" s="41">
        <f t="shared" si="4"/>
        <v>24118.855620488142</v>
      </c>
      <c r="R34" s="41">
        <f t="shared" si="5"/>
        <v>15881.144379511858</v>
      </c>
      <c r="S34" s="1"/>
      <c r="T34" s="42">
        <f t="shared" si="6"/>
        <v>0.39702860948779645</v>
      </c>
      <c r="U34" s="42">
        <f t="shared" si="7"/>
        <v>1.2234573454681521</v>
      </c>
      <c r="V34" s="1"/>
      <c r="W34" s="60"/>
      <c r="X34" s="1"/>
      <c r="Y34" s="1"/>
      <c r="Z34" s="1"/>
      <c r="AA34" s="1"/>
      <c r="AB34" s="1"/>
      <c r="AC34" s="1"/>
      <c r="AD34" s="1"/>
      <c r="AE34" s="1"/>
    </row>
    <row r="35" spans="1:31" ht="14.25" customHeight="1" x14ac:dyDescent="0.25">
      <c r="A35" s="1"/>
      <c r="B35" s="41">
        <v>41000</v>
      </c>
      <c r="C35" s="1"/>
      <c r="D35" s="9">
        <f t="shared" si="0"/>
        <v>184500</v>
      </c>
      <c r="E35" s="9">
        <f t="shared" si="12"/>
        <v>153050.56850316917</v>
      </c>
      <c r="F35" s="9">
        <f t="shared" si="19"/>
        <v>31449.431496830832</v>
      </c>
      <c r="G35" s="9">
        <f t="shared" si="1"/>
        <v>15396.887191418818</v>
      </c>
      <c r="H35" s="9">
        <f t="shared" si="2"/>
        <v>11886.06020052462</v>
      </c>
      <c r="I35" s="9">
        <f t="shared" si="13"/>
        <v>23983.232941784492</v>
      </c>
      <c r="J35" s="9">
        <f t="shared" si="14"/>
        <v>129067.33556138468</v>
      </c>
      <c r="K35" s="9">
        <f t="shared" si="3"/>
        <v>28473.5473796431</v>
      </c>
      <c r="L35" s="9">
        <f t="shared" si="15"/>
        <v>0</v>
      </c>
      <c r="M35" s="78">
        <f t="shared" si="16"/>
        <v>10235.218506007313</v>
      </c>
      <c r="N35" s="9">
        <f t="shared" si="17"/>
        <v>18238.328873635786</v>
      </c>
      <c r="O35" s="9">
        <f t="shared" si="18"/>
        <v>107529.29223758995</v>
      </c>
      <c r="P35" s="1"/>
      <c r="Q35" s="41">
        <f t="shared" si="4"/>
        <v>23895.39827501999</v>
      </c>
      <c r="R35" s="41">
        <f t="shared" si="5"/>
        <v>17104.60172498001</v>
      </c>
      <c r="S35" s="1"/>
      <c r="T35" s="42">
        <f t="shared" si="6"/>
        <v>0.41718540792634168</v>
      </c>
      <c r="U35" s="42">
        <f t="shared" si="7"/>
        <v>0.40274427108727834</v>
      </c>
      <c r="V35" s="1"/>
      <c r="W35" s="61"/>
      <c r="X35" s="1"/>
      <c r="Y35" s="1"/>
      <c r="Z35" s="1"/>
      <c r="AA35" s="1"/>
      <c r="AB35" s="1"/>
      <c r="AC35" s="1"/>
      <c r="AD35" s="1"/>
      <c r="AE35" s="1"/>
    </row>
    <row r="36" spans="1:31" ht="14.25" customHeight="1" x14ac:dyDescent="0.25">
      <c r="A36" s="1"/>
      <c r="B36" s="41">
        <v>42000</v>
      </c>
      <c r="C36" s="1"/>
      <c r="D36" s="9">
        <f t="shared" si="0"/>
        <v>189000</v>
      </c>
      <c r="E36" s="9">
        <f t="shared" si="12"/>
        <v>157438.67186738175</v>
      </c>
      <c r="F36" s="9">
        <f t="shared" si="19"/>
        <v>31561.328132618248</v>
      </c>
      <c r="G36" s="9">
        <f t="shared" si="1"/>
        <v>15838.330389858605</v>
      </c>
      <c r="H36" s="9">
        <f t="shared" si="2"/>
        <v>12226.844695892734</v>
      </c>
      <c r="I36" s="9">
        <f t="shared" si="13"/>
        <v>24584.841913018037</v>
      </c>
      <c r="J36" s="9">
        <f t="shared" si="14"/>
        <v>132853.82995436373</v>
      </c>
      <c r="K36" s="9">
        <f t="shared" si="3"/>
        <v>29685.225585396394</v>
      </c>
      <c r="L36" s="9">
        <f t="shared" si="15"/>
        <v>0</v>
      </c>
      <c r="M36" s="78">
        <f t="shared" si="16"/>
        <v>10528.671821463189</v>
      </c>
      <c r="N36" s="9">
        <f t="shared" si="17"/>
        <v>19156.553763933203</v>
      </c>
      <c r="O36" s="9">
        <f t="shared" si="18"/>
        <v>110216.94301769721</v>
      </c>
      <c r="P36" s="1"/>
      <c r="Q36" s="41">
        <f t="shared" si="4"/>
        <v>24492.654003932712</v>
      </c>
      <c r="R36" s="41">
        <f t="shared" si="5"/>
        <v>17507.345996067288</v>
      </c>
      <c r="S36" s="1"/>
      <c r="T36" s="42">
        <f t="shared" si="6"/>
        <v>0.41684157133493543</v>
      </c>
      <c r="U36" s="42">
        <f t="shared" si="7"/>
        <v>0.36789161356703698</v>
      </c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4.25" customHeight="1" x14ac:dyDescent="0.25">
      <c r="A37" s="1"/>
      <c r="B37" s="41">
        <v>43000</v>
      </c>
      <c r="C37" s="1"/>
      <c r="D37" s="9">
        <f t="shared" si="0"/>
        <v>193500</v>
      </c>
      <c r="E37" s="9">
        <f t="shared" si="12"/>
        <v>161826.77523159434</v>
      </c>
      <c r="F37" s="9">
        <f t="shared" si="19"/>
        <v>31673.224768405664</v>
      </c>
      <c r="G37" s="9">
        <f t="shared" si="1"/>
        <v>15971.052993174062</v>
      </c>
      <c r="H37" s="9">
        <f t="shared" si="2"/>
        <v>12608.740551457824</v>
      </c>
      <c r="I37" s="9">
        <f t="shared" si="13"/>
        <v>24729.65799317406</v>
      </c>
      <c r="J37" s="9">
        <f t="shared" si="14"/>
        <v>137097.11723842027</v>
      </c>
      <c r="K37" s="9">
        <f t="shared" si="3"/>
        <v>31043.077516294485</v>
      </c>
      <c r="L37" s="9">
        <f t="shared" si="15"/>
        <v>0</v>
      </c>
      <c r="M37" s="78">
        <f t="shared" si="16"/>
        <v>10857.52658597757</v>
      </c>
      <c r="N37" s="9">
        <f t="shared" si="17"/>
        <v>20185.550930316916</v>
      </c>
      <c r="O37" s="9">
        <f t="shared" si="18"/>
        <v>113061.43075664554</v>
      </c>
      <c r="P37" s="1"/>
      <c r="Q37" s="41">
        <f t="shared" si="4"/>
        <v>25124.762390365675</v>
      </c>
      <c r="R37" s="41">
        <f t="shared" si="5"/>
        <v>17875.237609634325</v>
      </c>
      <c r="S37" s="1"/>
      <c r="T37" s="42">
        <f t="shared" si="6"/>
        <v>0.41570320022405405</v>
      </c>
      <c r="U37" s="42">
        <f t="shared" si="7"/>
        <v>0.36504509995124679</v>
      </c>
      <c r="V37" s="1"/>
      <c r="W37" s="60"/>
      <c r="X37" s="1"/>
      <c r="Y37" s="1"/>
      <c r="Z37" s="1"/>
      <c r="AA37" s="1"/>
      <c r="AB37" s="1"/>
      <c r="AC37" s="1"/>
      <c r="AD37" s="1"/>
      <c r="AE37" s="1"/>
    </row>
    <row r="38" spans="1:31" ht="14.25" customHeight="1" x14ac:dyDescent="0.25">
      <c r="A38" s="1"/>
      <c r="B38" s="41">
        <v>44000</v>
      </c>
      <c r="C38" s="1"/>
      <c r="D38" s="9">
        <f t="shared" si="0"/>
        <v>198000</v>
      </c>
      <c r="E38" s="9">
        <f t="shared" si="12"/>
        <v>166214.87859580692</v>
      </c>
      <c r="F38" s="9">
        <f t="shared" si="19"/>
        <v>31785.12140419308</v>
      </c>
      <c r="G38" s="9">
        <f t="shared" si="1"/>
        <v>16078.56152559727</v>
      </c>
      <c r="H38" s="9">
        <f t="shared" si="2"/>
        <v>12993.994086318868</v>
      </c>
      <c r="I38" s="9">
        <f t="shared" si="13"/>
        <v>24837.166525597269</v>
      </c>
      <c r="J38" s="9">
        <f t="shared" si="14"/>
        <v>141377.71207020964</v>
      </c>
      <c r="K38" s="9">
        <f t="shared" si="3"/>
        <v>32412.867862467087</v>
      </c>
      <c r="L38" s="9">
        <f t="shared" si="15"/>
        <v>0</v>
      </c>
      <c r="M38" s="78">
        <f t="shared" si="16"/>
        <v>11189.272685441247</v>
      </c>
      <c r="N38" s="9">
        <f t="shared" si="17"/>
        <v>21223.59517702584</v>
      </c>
      <c r="O38" s="9">
        <f t="shared" si="18"/>
        <v>115918.72780686493</v>
      </c>
      <c r="P38" s="1"/>
      <c r="Q38" s="41">
        <f t="shared" si="4"/>
        <v>25759.717290414428</v>
      </c>
      <c r="R38" s="41">
        <f t="shared" si="5"/>
        <v>18240.282709585572</v>
      </c>
      <c r="S38" s="1"/>
      <c r="T38" s="42">
        <f t="shared" si="6"/>
        <v>0.41455187976330843</v>
      </c>
      <c r="U38" s="42">
        <f t="shared" si="7"/>
        <v>0.36504509995123952</v>
      </c>
      <c r="V38" s="1"/>
      <c r="W38" s="60"/>
      <c r="X38" s="1"/>
      <c r="Y38" s="1"/>
      <c r="Z38" s="1"/>
      <c r="AA38" s="1"/>
      <c r="AB38" s="1"/>
      <c r="AC38" s="1"/>
      <c r="AD38" s="1"/>
      <c r="AE38" s="1"/>
    </row>
    <row r="39" spans="1:31" ht="14.25" customHeight="1" x14ac:dyDescent="0.25">
      <c r="A39" s="1"/>
      <c r="B39" s="41">
        <v>45000</v>
      </c>
      <c r="C39" s="1"/>
      <c r="D39" s="9">
        <f t="shared" si="0"/>
        <v>202500</v>
      </c>
      <c r="E39" s="9">
        <f t="shared" si="12"/>
        <v>170602.9819600195</v>
      </c>
      <c r="F39" s="9">
        <f t="shared" si="19"/>
        <v>31897.018039980496</v>
      </c>
      <c r="G39" s="9">
        <f t="shared" si="1"/>
        <v>16186.070058020479</v>
      </c>
      <c r="H39" s="9">
        <f t="shared" si="2"/>
        <v>13379.247621179911</v>
      </c>
      <c r="I39" s="9">
        <f t="shared" si="13"/>
        <v>24944.675058020475</v>
      </c>
      <c r="J39" s="9">
        <f t="shared" si="14"/>
        <v>145658.30690199902</v>
      </c>
      <c r="K39" s="9">
        <f t="shared" si="3"/>
        <v>33782.658208639688</v>
      </c>
      <c r="L39" s="9">
        <f t="shared" si="15"/>
        <v>0</v>
      </c>
      <c r="M39" s="78">
        <f t="shared" si="16"/>
        <v>11521.018784904923</v>
      </c>
      <c r="N39" s="9">
        <f t="shared" si="17"/>
        <v>22261.639423734763</v>
      </c>
      <c r="O39" s="9">
        <f t="shared" si="18"/>
        <v>118776.02485708435</v>
      </c>
      <c r="P39" s="1"/>
      <c r="Q39" s="41">
        <f t="shared" si="4"/>
        <v>26394.672190463189</v>
      </c>
      <c r="R39" s="41">
        <f t="shared" si="5"/>
        <v>18605.327809536811</v>
      </c>
      <c r="S39" s="1"/>
      <c r="T39" s="42">
        <f t="shared" si="6"/>
        <v>0.41345172910081801</v>
      </c>
      <c r="U39" s="42">
        <f t="shared" si="7"/>
        <v>0.36504509995124318</v>
      </c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4.25" customHeight="1" x14ac:dyDescent="0.25">
      <c r="A40" s="1"/>
      <c r="B40" s="41">
        <v>46000</v>
      </c>
      <c r="C40" s="1"/>
      <c r="D40" s="9">
        <f t="shared" si="0"/>
        <v>207000</v>
      </c>
      <c r="E40" s="9">
        <f t="shared" si="12"/>
        <v>174991.08532423209</v>
      </c>
      <c r="F40" s="9">
        <f t="shared" si="19"/>
        <v>32008.914675767912</v>
      </c>
      <c r="G40" s="9">
        <f t="shared" si="1"/>
        <v>16293.578590443687</v>
      </c>
      <c r="H40" s="9">
        <f t="shared" si="2"/>
        <v>13764.501156040955</v>
      </c>
      <c r="I40" s="9">
        <f t="shared" si="13"/>
        <v>25052.183590443685</v>
      </c>
      <c r="J40" s="9">
        <f t="shared" si="14"/>
        <v>149938.9017337884</v>
      </c>
      <c r="K40" s="9">
        <f t="shared" si="3"/>
        <v>35152.44855481229</v>
      </c>
      <c r="L40" s="9">
        <f t="shared" si="15"/>
        <v>0</v>
      </c>
      <c r="M40" s="78">
        <f t="shared" si="16"/>
        <v>11852.7648843686</v>
      </c>
      <c r="N40" s="9">
        <f t="shared" si="17"/>
        <v>23299.68367044369</v>
      </c>
      <c r="O40" s="9">
        <f t="shared" si="18"/>
        <v>121633.32190730376</v>
      </c>
      <c r="P40" s="1"/>
      <c r="Q40" s="41">
        <f t="shared" si="4"/>
        <v>27029.627090511945</v>
      </c>
      <c r="R40" s="41">
        <f t="shared" si="5"/>
        <v>18970.372909488055</v>
      </c>
      <c r="S40" s="1"/>
      <c r="T40" s="42">
        <f t="shared" si="6"/>
        <v>0.41239941107582728</v>
      </c>
      <c r="U40" s="42">
        <f t="shared" si="7"/>
        <v>0.36504509995123952</v>
      </c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25" customHeight="1" thickBot="1" x14ac:dyDescent="0.3">
      <c r="A41" s="1"/>
      <c r="B41" s="41">
        <v>47000</v>
      </c>
      <c r="C41" s="1"/>
      <c r="D41" s="9">
        <f t="shared" si="0"/>
        <v>211500</v>
      </c>
      <c r="E41" s="9">
        <f t="shared" si="12"/>
        <v>179379.18868844464</v>
      </c>
      <c r="F41" s="9">
        <f t="shared" si="19"/>
        <v>32120.811311555357</v>
      </c>
      <c r="G41" s="9">
        <f t="shared" si="1"/>
        <v>16401.087122866895</v>
      </c>
      <c r="H41" s="9">
        <f t="shared" si="2"/>
        <v>14149.754690901997</v>
      </c>
      <c r="I41" s="9">
        <f t="shared" si="13"/>
        <v>25159.692122866894</v>
      </c>
      <c r="J41" s="9">
        <f t="shared" si="14"/>
        <v>154219.49656557775</v>
      </c>
      <c r="K41" s="9">
        <f t="shared" si="3"/>
        <v>36522.238900984885</v>
      </c>
      <c r="L41" s="9">
        <f t="shared" si="15"/>
        <v>0</v>
      </c>
      <c r="M41" s="78">
        <f t="shared" si="16"/>
        <v>12184.510983832275</v>
      </c>
      <c r="N41" s="9">
        <f t="shared" si="17"/>
        <v>24337.72791715261</v>
      </c>
      <c r="O41" s="9">
        <f t="shared" si="18"/>
        <v>124490.61895752317</v>
      </c>
      <c r="P41" s="1"/>
      <c r="Q41" s="41">
        <f t="shared" si="4"/>
        <v>27664.581990560706</v>
      </c>
      <c r="R41" s="41">
        <f t="shared" si="5"/>
        <v>19335.418009439294</v>
      </c>
      <c r="S41" s="1"/>
      <c r="T41" s="42">
        <f t="shared" si="6"/>
        <v>0.41139187254126158</v>
      </c>
      <c r="U41" s="42">
        <f t="shared" si="7"/>
        <v>0.36504509995125412</v>
      </c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4.25" customHeight="1" thickBot="1" x14ac:dyDescent="0.3">
      <c r="A42" s="1"/>
      <c r="B42" s="53">
        <v>48000</v>
      </c>
      <c r="C42" s="54"/>
      <c r="D42" s="55">
        <f t="shared" si="0"/>
        <v>216000</v>
      </c>
      <c r="E42" s="9">
        <f t="shared" si="12"/>
        <v>183767.29205265723</v>
      </c>
      <c r="F42" s="9">
        <f t="shared" si="19"/>
        <v>32232.707947342773</v>
      </c>
      <c r="G42" s="9">
        <f t="shared" si="1"/>
        <v>16508.595655290104</v>
      </c>
      <c r="H42" s="9">
        <f t="shared" si="2"/>
        <v>14535.008225763038</v>
      </c>
      <c r="I42" s="9">
        <f t="shared" si="13"/>
        <v>25267.2006552901</v>
      </c>
      <c r="J42" s="9">
        <f t="shared" si="14"/>
        <v>158500.09139736713</v>
      </c>
      <c r="K42" s="55">
        <f t="shared" si="3"/>
        <v>37892.029247157479</v>
      </c>
      <c r="L42" s="9">
        <f t="shared" si="15"/>
        <v>0</v>
      </c>
      <c r="M42" s="78">
        <f t="shared" si="16"/>
        <v>12516.25708329595</v>
      </c>
      <c r="N42" s="9">
        <f t="shared" si="17"/>
        <v>25375.772163861529</v>
      </c>
      <c r="O42" s="9">
        <f t="shared" si="18"/>
        <v>127347.91600774253</v>
      </c>
      <c r="P42" s="54"/>
      <c r="Q42" s="56">
        <f t="shared" si="4"/>
        <v>28299.536890609452</v>
      </c>
      <c r="R42" s="56">
        <f t="shared" si="5"/>
        <v>19700.463109390548</v>
      </c>
      <c r="S42" s="54"/>
      <c r="T42" s="57">
        <f t="shared" si="6"/>
        <v>0.41042631477896974</v>
      </c>
      <c r="U42" s="58">
        <f t="shared" si="7"/>
        <v>0.36504509995123952</v>
      </c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4.25" customHeight="1" x14ac:dyDescent="0.25">
      <c r="A43" s="1"/>
      <c r="B43" s="41">
        <v>49000</v>
      </c>
      <c r="C43" s="1"/>
      <c r="D43" s="9">
        <f t="shared" si="0"/>
        <v>220500</v>
      </c>
      <c r="E43" s="9">
        <f t="shared" si="12"/>
        <v>188155.39541686981</v>
      </c>
      <c r="F43" s="9">
        <f t="shared" si="19"/>
        <v>32344.604583130189</v>
      </c>
      <c r="G43" s="9">
        <f t="shared" si="1"/>
        <v>16616.10418771331</v>
      </c>
      <c r="H43" s="9">
        <f t="shared" si="2"/>
        <v>14920.261760624082</v>
      </c>
      <c r="I43" s="9">
        <f t="shared" si="13"/>
        <v>25374.70918771331</v>
      </c>
      <c r="J43" s="9">
        <f t="shared" si="14"/>
        <v>162780.6862291565</v>
      </c>
      <c r="K43" s="9">
        <f t="shared" si="3"/>
        <v>39261.819593330081</v>
      </c>
      <c r="L43" s="9">
        <f t="shared" si="15"/>
        <v>0</v>
      </c>
      <c r="M43" s="78">
        <f t="shared" si="16"/>
        <v>12848.003182759627</v>
      </c>
      <c r="N43" s="9">
        <f t="shared" si="17"/>
        <v>26413.816410570456</v>
      </c>
      <c r="O43" s="9">
        <f t="shared" si="18"/>
        <v>130205.21305796196</v>
      </c>
      <c r="P43" s="1"/>
      <c r="Q43" s="41">
        <f t="shared" si="4"/>
        <v>28934.491790658212</v>
      </c>
      <c r="R43" s="41">
        <f t="shared" si="5"/>
        <v>20065.508209341788</v>
      </c>
      <c r="S43" s="1"/>
      <c r="T43" s="42">
        <f t="shared" si="6"/>
        <v>0.4095001675375875</v>
      </c>
      <c r="U43" s="42">
        <f t="shared" si="7"/>
        <v>0.36504509995124318</v>
      </c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4.25" customHeight="1" x14ac:dyDescent="0.25">
      <c r="A44" s="1"/>
      <c r="B44" s="41">
        <v>50000</v>
      </c>
      <c r="C44" s="1"/>
      <c r="D44" s="9">
        <f t="shared" si="0"/>
        <v>225000</v>
      </c>
      <c r="E44" s="9">
        <f t="shared" si="12"/>
        <v>192543.49878108239</v>
      </c>
      <c r="F44" s="9">
        <f t="shared" si="19"/>
        <v>32456.501218917605</v>
      </c>
      <c r="G44" s="9">
        <f t="shared" si="1"/>
        <v>16723.61272013652</v>
      </c>
      <c r="H44" s="9">
        <f t="shared" si="2"/>
        <v>15305.515295485126</v>
      </c>
      <c r="I44" s="9">
        <f t="shared" si="13"/>
        <v>25482.217720136519</v>
      </c>
      <c r="J44" s="9">
        <f t="shared" si="14"/>
        <v>167061.28106094588</v>
      </c>
      <c r="K44" s="9">
        <f t="shared" si="3"/>
        <v>40631.609939502683</v>
      </c>
      <c r="L44" s="9">
        <f t="shared" si="15"/>
        <v>0</v>
      </c>
      <c r="M44" s="78">
        <f t="shared" si="16"/>
        <v>13179.749282223303</v>
      </c>
      <c r="N44" s="9">
        <f t="shared" si="17"/>
        <v>27451.86065727938</v>
      </c>
      <c r="O44" s="9">
        <f t="shared" si="18"/>
        <v>133062.51010818136</v>
      </c>
      <c r="P44" s="1"/>
      <c r="Q44" s="41">
        <f t="shared" si="4"/>
        <v>29569.446690706969</v>
      </c>
      <c r="R44" s="41">
        <f t="shared" si="5"/>
        <v>20430.553309293031</v>
      </c>
      <c r="S44" s="1"/>
      <c r="T44" s="42">
        <f t="shared" si="6"/>
        <v>0.40861106618586063</v>
      </c>
      <c r="U44" s="42">
        <f t="shared" si="7"/>
        <v>0.36504509995124318</v>
      </c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4.25" customHeight="1" x14ac:dyDescent="0.25">
      <c r="A45" s="1"/>
      <c r="B45" s="41">
        <v>51000</v>
      </c>
      <c r="C45" s="1"/>
      <c r="D45" s="9">
        <f t="shared" si="0"/>
        <v>229500</v>
      </c>
      <c r="E45" s="9">
        <f t="shared" si="12"/>
        <v>196931.60214529498</v>
      </c>
      <c r="F45" s="9">
        <f t="shared" si="19"/>
        <v>32568.397854705021</v>
      </c>
      <c r="G45" s="9">
        <f t="shared" si="1"/>
        <v>16831.121252559729</v>
      </c>
      <c r="H45" s="9">
        <f t="shared" si="2"/>
        <v>15690.768830346171</v>
      </c>
      <c r="I45" s="9">
        <f t="shared" si="13"/>
        <v>25589.726252559725</v>
      </c>
      <c r="J45" s="9">
        <f t="shared" si="14"/>
        <v>171341.87589273526</v>
      </c>
      <c r="K45" s="9">
        <f t="shared" si="3"/>
        <v>42001.400285675285</v>
      </c>
      <c r="L45" s="9">
        <f t="shared" si="15"/>
        <v>0</v>
      </c>
      <c r="M45" s="78">
        <f t="shared" si="16"/>
        <v>13511.49538168698</v>
      </c>
      <c r="N45" s="9">
        <f t="shared" si="17"/>
        <v>28489.904903988303</v>
      </c>
      <c r="O45" s="9">
        <f t="shared" si="18"/>
        <v>135919.80715840077</v>
      </c>
      <c r="P45" s="1"/>
      <c r="Q45" s="41">
        <f t="shared" si="4"/>
        <v>30204.401590755726</v>
      </c>
      <c r="R45" s="41">
        <f t="shared" si="5"/>
        <v>20795.598409244274</v>
      </c>
      <c r="S45" s="1"/>
      <c r="T45" s="42">
        <f t="shared" si="6"/>
        <v>0.40775683155380932</v>
      </c>
      <c r="U45" s="42">
        <f t="shared" si="7"/>
        <v>0.36504509995124318</v>
      </c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4.25" customHeight="1" x14ac:dyDescent="0.25">
      <c r="A46" s="1"/>
      <c r="B46" s="41">
        <v>52000</v>
      </c>
      <c r="C46" s="1"/>
      <c r="D46" s="9">
        <f t="shared" si="0"/>
        <v>234000</v>
      </c>
      <c r="E46" s="9">
        <f t="shared" si="12"/>
        <v>201319.70550950756</v>
      </c>
      <c r="F46" s="9">
        <f t="shared" si="19"/>
        <v>32680.294490492437</v>
      </c>
      <c r="G46" s="9">
        <f t="shared" si="1"/>
        <v>16938.629784982935</v>
      </c>
      <c r="H46" s="9">
        <f t="shared" si="2"/>
        <v>16076.022365207215</v>
      </c>
      <c r="I46" s="9">
        <f t="shared" si="13"/>
        <v>25697.234784982935</v>
      </c>
      <c r="J46" s="9">
        <f t="shared" si="14"/>
        <v>175622.47072452464</v>
      </c>
      <c r="K46" s="9">
        <f t="shared" si="3"/>
        <v>43371.190631847887</v>
      </c>
      <c r="L46" s="9">
        <f t="shared" si="15"/>
        <v>0</v>
      </c>
      <c r="M46" s="78">
        <f t="shared" si="16"/>
        <v>13843.241481150657</v>
      </c>
      <c r="N46" s="9">
        <f t="shared" si="17"/>
        <v>29527.94915069723</v>
      </c>
      <c r="O46" s="9">
        <f t="shared" si="18"/>
        <v>138777.10420862018</v>
      </c>
      <c r="P46" s="1"/>
      <c r="Q46" s="41">
        <f t="shared" si="4"/>
        <v>30839.356490804483</v>
      </c>
      <c r="R46" s="41">
        <f t="shared" si="5"/>
        <v>21160.643509195517</v>
      </c>
      <c r="S46" s="1"/>
      <c r="T46" s="42">
        <f t="shared" si="6"/>
        <v>0.40693545209991377</v>
      </c>
      <c r="U46" s="42">
        <f t="shared" si="7"/>
        <v>0.36504509995124679</v>
      </c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4.25" customHeight="1" x14ac:dyDescent="0.25">
      <c r="A47" s="1"/>
      <c r="B47" s="41">
        <v>53000</v>
      </c>
      <c r="C47" s="1"/>
      <c r="D47" s="9">
        <f t="shared" si="0"/>
        <v>238500</v>
      </c>
      <c r="E47" s="9">
        <f t="shared" si="12"/>
        <v>205707.80887372012</v>
      </c>
      <c r="F47" s="9">
        <f t="shared" si="19"/>
        <v>32792.191126279882</v>
      </c>
      <c r="G47" s="9">
        <f t="shared" si="1"/>
        <v>17046.138317406145</v>
      </c>
      <c r="H47" s="9">
        <f t="shared" si="2"/>
        <v>16461.275900068256</v>
      </c>
      <c r="I47" s="9">
        <f t="shared" si="13"/>
        <v>25804.743317406141</v>
      </c>
      <c r="J47" s="9">
        <f t="shared" si="14"/>
        <v>179903.06555631399</v>
      </c>
      <c r="K47" s="9">
        <f t="shared" si="3"/>
        <v>44740.980978020481</v>
      </c>
      <c r="L47" s="9">
        <f t="shared" si="15"/>
        <v>0</v>
      </c>
      <c r="M47" s="78">
        <f t="shared" si="16"/>
        <v>14174.987580614332</v>
      </c>
      <c r="N47" s="9">
        <f t="shared" si="17"/>
        <v>30565.99339740615</v>
      </c>
      <c r="O47" s="9">
        <f t="shared" si="18"/>
        <v>141634.40125883956</v>
      </c>
      <c r="P47" s="1"/>
      <c r="Q47" s="41">
        <f t="shared" si="4"/>
        <v>31474.311390853236</v>
      </c>
      <c r="R47" s="41">
        <f t="shared" si="5"/>
        <v>21525.688609146764</v>
      </c>
      <c r="S47" s="1"/>
      <c r="T47" s="42">
        <f t="shared" si="6"/>
        <v>0.40614506809710876</v>
      </c>
      <c r="U47" s="42">
        <f t="shared" si="7"/>
        <v>0.36504509995124318</v>
      </c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4.25" customHeight="1" x14ac:dyDescent="0.25">
      <c r="A48" s="1"/>
      <c r="B48" s="41">
        <v>54000</v>
      </c>
      <c r="C48" s="1"/>
      <c r="D48" s="9">
        <f t="shared" si="0"/>
        <v>243000</v>
      </c>
      <c r="E48" s="9">
        <f t="shared" si="12"/>
        <v>210095.9122379327</v>
      </c>
      <c r="F48" s="9">
        <f t="shared" si="19"/>
        <v>32904.087762067298</v>
      </c>
      <c r="G48" s="9">
        <f t="shared" si="1"/>
        <v>17153.646849829351</v>
      </c>
      <c r="H48" s="9">
        <f t="shared" si="2"/>
        <v>16846.5294349293</v>
      </c>
      <c r="I48" s="9">
        <f t="shared" si="13"/>
        <v>25912.25184982935</v>
      </c>
      <c r="J48" s="9">
        <f t="shared" si="14"/>
        <v>184183.66038810334</v>
      </c>
      <c r="K48" s="9">
        <f t="shared" si="3"/>
        <v>46110.771324193069</v>
      </c>
      <c r="L48" s="9">
        <f t="shared" si="15"/>
        <v>0</v>
      </c>
      <c r="M48" s="78">
        <f t="shared" si="16"/>
        <v>14506.733680078009</v>
      </c>
      <c r="N48" s="9">
        <f t="shared" si="17"/>
        <v>31604.037644115058</v>
      </c>
      <c r="O48" s="9">
        <f t="shared" si="18"/>
        <v>144491.69830905896</v>
      </c>
      <c r="P48" s="1"/>
      <c r="Q48" s="41">
        <f t="shared" si="4"/>
        <v>32109.266290901993</v>
      </c>
      <c r="R48" s="41">
        <f t="shared" si="5"/>
        <v>21890.733709098007</v>
      </c>
      <c r="S48" s="1"/>
      <c r="T48" s="42">
        <f t="shared" si="6"/>
        <v>0.40538395757588902</v>
      </c>
      <c r="U48" s="42">
        <f t="shared" si="7"/>
        <v>0.36504509995123591</v>
      </c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4.25" customHeight="1" x14ac:dyDescent="0.25">
      <c r="A49" s="1"/>
      <c r="B49" s="41">
        <v>55000</v>
      </c>
      <c r="C49" s="1"/>
      <c r="D49" s="9">
        <f t="shared" si="0"/>
        <v>247500</v>
      </c>
      <c r="E49" s="9">
        <f t="shared" si="12"/>
        <v>214484.01560214529</v>
      </c>
      <c r="F49" s="9">
        <f t="shared" si="19"/>
        <v>33015.984397854714</v>
      </c>
      <c r="G49" s="9">
        <f t="shared" si="1"/>
        <v>17261.15538225256</v>
      </c>
      <c r="H49" s="9">
        <f t="shared" si="2"/>
        <v>17231.782969790343</v>
      </c>
      <c r="I49" s="9">
        <f t="shared" si="13"/>
        <v>26019.760382252556</v>
      </c>
      <c r="J49" s="9">
        <f t="shared" si="14"/>
        <v>188464.25521989272</v>
      </c>
      <c r="K49" s="9">
        <f t="shared" si="3"/>
        <v>47480.561670365671</v>
      </c>
      <c r="L49" s="9">
        <f t="shared" si="15"/>
        <v>0</v>
      </c>
      <c r="M49" s="78">
        <f t="shared" si="16"/>
        <v>14838.479779541685</v>
      </c>
      <c r="N49" s="9">
        <f t="shared" si="17"/>
        <v>32642.081890823985</v>
      </c>
      <c r="O49" s="9">
        <f t="shared" si="18"/>
        <v>147348.9953592784</v>
      </c>
      <c r="P49" s="1"/>
      <c r="Q49" s="41">
        <f t="shared" si="4"/>
        <v>32744.221190950757</v>
      </c>
      <c r="R49" s="41">
        <f t="shared" si="5"/>
        <v>22255.778809049243</v>
      </c>
      <c r="S49" s="1"/>
      <c r="T49" s="42">
        <f t="shared" si="6"/>
        <v>0.40465052380089533</v>
      </c>
      <c r="U49" s="42">
        <f t="shared" si="7"/>
        <v>0.36504509995124318</v>
      </c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25" customHeight="1" x14ac:dyDescent="0.25">
      <c r="A50" s="1"/>
      <c r="B50" s="41">
        <v>56000</v>
      </c>
      <c r="C50" s="1"/>
      <c r="D50" s="9">
        <f t="shared" si="0"/>
        <v>252000</v>
      </c>
      <c r="E50" s="9">
        <f t="shared" si="12"/>
        <v>218872.11896635787</v>
      </c>
      <c r="F50" s="9">
        <f t="shared" si="19"/>
        <v>33127.88103364213</v>
      </c>
      <c r="G50" s="9">
        <f t="shared" si="1"/>
        <v>17368.66391467577</v>
      </c>
      <c r="H50" s="9">
        <f t="shared" si="2"/>
        <v>17617.036504651387</v>
      </c>
      <c r="I50" s="9">
        <f t="shared" si="13"/>
        <v>26127.268914675766</v>
      </c>
      <c r="J50" s="9">
        <f t="shared" si="14"/>
        <v>192744.85005168209</v>
      </c>
      <c r="K50" s="9">
        <f t="shared" si="3"/>
        <v>48850.352016538272</v>
      </c>
      <c r="L50" s="9">
        <f t="shared" si="15"/>
        <v>0</v>
      </c>
      <c r="M50" s="78">
        <f t="shared" si="16"/>
        <v>15170.225879005362</v>
      </c>
      <c r="N50" s="9">
        <f t="shared" si="17"/>
        <v>33680.126137532912</v>
      </c>
      <c r="O50" s="9">
        <f t="shared" si="18"/>
        <v>150206.29240949781</v>
      </c>
      <c r="P50" s="1"/>
      <c r="Q50" s="41">
        <f t="shared" si="4"/>
        <v>33379.176090999514</v>
      </c>
      <c r="R50" s="41">
        <f t="shared" si="5"/>
        <v>22620.823909000486</v>
      </c>
      <c r="S50" s="1"/>
      <c r="T50" s="42">
        <f t="shared" si="6"/>
        <v>0.40394328408929442</v>
      </c>
      <c r="U50" s="42">
        <f t="shared" si="7"/>
        <v>0.36504509995124679</v>
      </c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25" customHeight="1" x14ac:dyDescent="0.25">
      <c r="A51" s="1"/>
      <c r="B51" s="41">
        <v>57000</v>
      </c>
      <c r="C51" s="1"/>
      <c r="D51" s="9">
        <f t="shared" si="0"/>
        <v>256500</v>
      </c>
      <c r="E51" s="9">
        <f t="shared" si="12"/>
        <v>223260.22233057045</v>
      </c>
      <c r="F51" s="9">
        <f t="shared" si="19"/>
        <v>33239.777669429546</v>
      </c>
      <c r="G51" s="9">
        <f t="shared" si="1"/>
        <v>17476.172447098976</v>
      </c>
      <c r="H51" s="9">
        <f t="shared" si="2"/>
        <v>18002.290039512431</v>
      </c>
      <c r="I51" s="9">
        <f t="shared" si="13"/>
        <v>26234.777447098975</v>
      </c>
      <c r="J51" s="9">
        <f t="shared" si="14"/>
        <v>197025.44488347147</v>
      </c>
      <c r="K51" s="9">
        <f t="shared" si="3"/>
        <v>50220.142362710874</v>
      </c>
      <c r="L51" s="9">
        <f t="shared" si="15"/>
        <v>0</v>
      </c>
      <c r="M51" s="78">
        <f t="shared" si="16"/>
        <v>15501.971978469039</v>
      </c>
      <c r="N51" s="9">
        <f t="shared" si="17"/>
        <v>34718.170384241836</v>
      </c>
      <c r="O51" s="9">
        <f t="shared" si="18"/>
        <v>153063.58945971722</v>
      </c>
      <c r="P51" s="1"/>
      <c r="Q51" s="41">
        <f t="shared" si="4"/>
        <v>34014.130991048267</v>
      </c>
      <c r="R51" s="41">
        <f t="shared" si="5"/>
        <v>22985.869008951733</v>
      </c>
      <c r="S51" s="1"/>
      <c r="T51" s="42">
        <f t="shared" si="6"/>
        <v>0.40326085980617077</v>
      </c>
      <c r="U51" s="42">
        <f t="shared" si="7"/>
        <v>0.36504509995124679</v>
      </c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customHeight="1" x14ac:dyDescent="0.25">
      <c r="A52" s="1"/>
      <c r="B52" s="41">
        <v>58000</v>
      </c>
      <c r="C52" s="1"/>
      <c r="D52" s="9">
        <f t="shared" si="0"/>
        <v>261000</v>
      </c>
      <c r="E52" s="9">
        <f t="shared" si="12"/>
        <v>227648.32569478301</v>
      </c>
      <c r="F52" s="9">
        <f t="shared" si="19"/>
        <v>33351.674305216991</v>
      </c>
      <c r="G52" s="9">
        <f t="shared" si="1"/>
        <v>17583.680979522185</v>
      </c>
      <c r="H52" s="9">
        <f t="shared" si="2"/>
        <v>18387.543574373474</v>
      </c>
      <c r="I52" s="9">
        <f t="shared" si="13"/>
        <v>26342.285979522181</v>
      </c>
      <c r="J52" s="9">
        <f t="shared" si="14"/>
        <v>201306.03971526082</v>
      </c>
      <c r="K52" s="9">
        <f t="shared" si="3"/>
        <v>51589.932708883469</v>
      </c>
      <c r="L52" s="9">
        <f t="shared" si="15"/>
        <v>0</v>
      </c>
      <c r="M52" s="78">
        <f t="shared" si="16"/>
        <v>15833.718077932714</v>
      </c>
      <c r="N52" s="9">
        <f t="shared" si="17"/>
        <v>35756.214630950752</v>
      </c>
      <c r="O52" s="9">
        <f t="shared" si="18"/>
        <v>155920.88650993659</v>
      </c>
      <c r="P52" s="1"/>
      <c r="Q52" s="41">
        <f t="shared" si="4"/>
        <v>34649.08589109702</v>
      </c>
      <c r="R52" s="41">
        <f t="shared" si="5"/>
        <v>23350.91410890298</v>
      </c>
      <c r="S52" s="1"/>
      <c r="T52" s="42">
        <f t="shared" si="6"/>
        <v>0.40260196739487897</v>
      </c>
      <c r="U52" s="42">
        <f t="shared" si="7"/>
        <v>0.36504509995123952</v>
      </c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 x14ac:dyDescent="0.25">
      <c r="A53" s="1"/>
      <c r="B53" s="41">
        <v>59000</v>
      </c>
      <c r="C53" s="1"/>
      <c r="D53" s="9">
        <f t="shared" si="0"/>
        <v>265500</v>
      </c>
      <c r="E53" s="9">
        <f t="shared" si="12"/>
        <v>232036.42905899559</v>
      </c>
      <c r="F53" s="9">
        <f t="shared" si="19"/>
        <v>33463.570941004407</v>
      </c>
      <c r="G53" s="9">
        <f t="shared" si="1"/>
        <v>17691.189511945391</v>
      </c>
      <c r="H53" s="9">
        <f t="shared" si="2"/>
        <v>18772.797109234518</v>
      </c>
      <c r="I53" s="9">
        <f t="shared" si="13"/>
        <v>26449.794511945391</v>
      </c>
      <c r="J53" s="9">
        <f t="shared" si="14"/>
        <v>205586.6345470502</v>
      </c>
      <c r="K53" s="9">
        <f t="shared" si="3"/>
        <v>52959.723055056063</v>
      </c>
      <c r="L53" s="9">
        <f t="shared" si="15"/>
        <v>0</v>
      </c>
      <c r="M53" s="78">
        <f t="shared" si="16"/>
        <v>16165.46417739639</v>
      </c>
      <c r="N53" s="9">
        <f t="shared" si="17"/>
        <v>36794.258877659675</v>
      </c>
      <c r="O53" s="9">
        <f t="shared" si="18"/>
        <v>158778.183560156</v>
      </c>
      <c r="P53" s="1"/>
      <c r="Q53" s="41">
        <f t="shared" si="4"/>
        <v>35284.040791145781</v>
      </c>
      <c r="R53" s="41">
        <f t="shared" si="5"/>
        <v>23715.959208854219</v>
      </c>
      <c r="S53" s="1"/>
      <c r="T53" s="42">
        <f t="shared" si="6"/>
        <v>0.40196541031956307</v>
      </c>
      <c r="U53" s="42">
        <f t="shared" si="7"/>
        <v>0.36504509995123952</v>
      </c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25" customHeight="1" x14ac:dyDescent="0.25">
      <c r="A54" s="1"/>
      <c r="B54" s="41">
        <v>60000</v>
      </c>
      <c r="C54" s="1"/>
      <c r="D54" s="9">
        <f t="shared" si="0"/>
        <v>270000</v>
      </c>
      <c r="E54" s="9">
        <f t="shared" si="12"/>
        <v>236424.53242320818</v>
      </c>
      <c r="F54" s="9">
        <f t="shared" si="19"/>
        <v>33575.467576791823</v>
      </c>
      <c r="G54" s="9">
        <f t="shared" si="1"/>
        <v>17798.698044368601</v>
      </c>
      <c r="H54" s="9">
        <f t="shared" si="2"/>
        <v>19158.050644095561</v>
      </c>
      <c r="I54" s="9">
        <f t="shared" si="13"/>
        <v>26557.3030443686</v>
      </c>
      <c r="J54" s="9">
        <f t="shared" si="14"/>
        <v>209867.22937883958</v>
      </c>
      <c r="K54" s="9">
        <f t="shared" si="3"/>
        <v>54329.513401228673</v>
      </c>
      <c r="L54" s="9">
        <f t="shared" si="15"/>
        <v>0</v>
      </c>
      <c r="M54" s="78">
        <f t="shared" si="16"/>
        <v>16497.210276860067</v>
      </c>
      <c r="N54" s="9">
        <f t="shared" si="17"/>
        <v>37832.303124368605</v>
      </c>
      <c r="O54" s="9">
        <f t="shared" si="18"/>
        <v>161635.48061037544</v>
      </c>
      <c r="P54" s="1"/>
      <c r="Q54" s="41">
        <f t="shared" si="4"/>
        <v>35918.995691194541</v>
      </c>
      <c r="R54" s="41">
        <f t="shared" si="5"/>
        <v>24081.004308805459</v>
      </c>
      <c r="S54" s="1"/>
      <c r="T54" s="42">
        <f t="shared" si="6"/>
        <v>0.4013500718134243</v>
      </c>
      <c r="U54" s="42">
        <f t="shared" si="7"/>
        <v>0.36504509995123952</v>
      </c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25" customHeight="1" x14ac:dyDescent="0.25">
      <c r="A55" s="1"/>
      <c r="B55" s="41">
        <v>61000</v>
      </c>
      <c r="C55" s="1"/>
      <c r="D55" s="9">
        <f t="shared" si="0"/>
        <v>274500</v>
      </c>
      <c r="E55" s="9">
        <f t="shared" si="12"/>
        <v>240812.63578742076</v>
      </c>
      <c r="F55" s="9">
        <f t="shared" si="19"/>
        <v>33687.364212579239</v>
      </c>
      <c r="G55" s="9">
        <f t="shared" si="1"/>
        <v>17906.20657679181</v>
      </c>
      <c r="H55" s="9">
        <f t="shared" si="2"/>
        <v>19543.304178956605</v>
      </c>
      <c r="I55" s="9">
        <f t="shared" si="13"/>
        <v>26664.811576791806</v>
      </c>
      <c r="J55" s="9">
        <f t="shared" si="14"/>
        <v>214147.82421062895</v>
      </c>
      <c r="K55" s="9">
        <f t="shared" si="3"/>
        <v>55699.303747401267</v>
      </c>
      <c r="L55" s="9">
        <f t="shared" si="15"/>
        <v>0</v>
      </c>
      <c r="M55" s="78">
        <f t="shared" si="16"/>
        <v>16828.956376323746</v>
      </c>
      <c r="N55" s="9">
        <f t="shared" si="17"/>
        <v>38870.347371077522</v>
      </c>
      <c r="O55" s="9">
        <f t="shared" si="18"/>
        <v>164492.77766059485</v>
      </c>
      <c r="P55" s="1"/>
      <c r="Q55" s="41">
        <f t="shared" si="4"/>
        <v>36553.950591243301</v>
      </c>
      <c r="R55" s="41">
        <f t="shared" si="5"/>
        <v>24446.049408756699</v>
      </c>
      <c r="S55" s="1"/>
      <c r="T55" s="42">
        <f t="shared" si="6"/>
        <v>0.40075490834027372</v>
      </c>
      <c r="U55" s="42">
        <f t="shared" si="7"/>
        <v>0.36504509995125412</v>
      </c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25" customHeight="1" x14ac:dyDescent="0.25">
      <c r="A56" s="1"/>
      <c r="B56" s="41">
        <v>62000</v>
      </c>
      <c r="C56" s="1"/>
      <c r="D56" s="9">
        <f t="shared" si="0"/>
        <v>279000</v>
      </c>
      <c r="E56" s="9">
        <f t="shared" si="12"/>
        <v>245200.73915163334</v>
      </c>
      <c r="F56" s="9">
        <f t="shared" si="19"/>
        <v>33799.260848366655</v>
      </c>
      <c r="G56" s="9">
        <f t="shared" si="1"/>
        <v>18013.715109215016</v>
      </c>
      <c r="H56" s="9">
        <f t="shared" si="2"/>
        <v>19928.557713817649</v>
      </c>
      <c r="I56" s="9">
        <f t="shared" si="13"/>
        <v>26772.320109215016</v>
      </c>
      <c r="J56" s="9">
        <f t="shared" si="14"/>
        <v>218428.41904241833</v>
      </c>
      <c r="K56" s="9">
        <f t="shared" si="3"/>
        <v>57069.094093573862</v>
      </c>
      <c r="L56" s="9">
        <f t="shared" si="15"/>
        <v>0</v>
      </c>
      <c r="M56" s="78">
        <f t="shared" si="16"/>
        <v>17160.702475787421</v>
      </c>
      <c r="N56" s="9">
        <f t="shared" si="17"/>
        <v>39908.391617786445</v>
      </c>
      <c r="O56" s="9">
        <f t="shared" si="18"/>
        <v>167350.07471081422</v>
      </c>
      <c r="P56" s="1"/>
      <c r="Q56" s="41">
        <f t="shared" si="4"/>
        <v>37188.905491292047</v>
      </c>
      <c r="R56" s="41">
        <f t="shared" si="5"/>
        <v>24811.094508707953</v>
      </c>
      <c r="S56" s="1"/>
      <c r="T56" s="42">
        <f t="shared" si="6"/>
        <v>0.40017894368883794</v>
      </c>
      <c r="U56" s="42">
        <f t="shared" si="7"/>
        <v>0.36504509995123952</v>
      </c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25" customHeight="1" x14ac:dyDescent="0.25">
      <c r="A57" s="1"/>
      <c r="B57" s="41">
        <v>63000</v>
      </c>
      <c r="C57" s="1"/>
      <c r="D57" s="9">
        <f t="shared" si="0"/>
        <v>283500</v>
      </c>
      <c r="E57" s="9">
        <f t="shared" si="12"/>
        <v>249588.84251584593</v>
      </c>
      <c r="F57" s="9">
        <f t="shared" si="19"/>
        <v>33911.157484154071</v>
      </c>
      <c r="G57" s="9">
        <f t="shared" si="1"/>
        <v>18121.223641638226</v>
      </c>
      <c r="H57" s="9">
        <f t="shared" si="2"/>
        <v>20313.811248678692</v>
      </c>
      <c r="I57" s="9">
        <f t="shared" si="13"/>
        <v>26879.828641638225</v>
      </c>
      <c r="J57" s="9">
        <f t="shared" si="14"/>
        <v>222709.01387420771</v>
      </c>
      <c r="K57" s="9">
        <f t="shared" si="3"/>
        <v>58438.884439746471</v>
      </c>
      <c r="L57" s="9">
        <f t="shared" si="15"/>
        <v>0</v>
      </c>
      <c r="M57" s="78">
        <f t="shared" si="16"/>
        <v>17492.448575251095</v>
      </c>
      <c r="N57" s="9">
        <f t="shared" si="17"/>
        <v>40946.435864495375</v>
      </c>
      <c r="O57" s="9">
        <f t="shared" si="18"/>
        <v>170207.37176103363</v>
      </c>
      <c r="P57" s="1"/>
      <c r="Q57" s="41">
        <f t="shared" si="4"/>
        <v>37823.860391340808</v>
      </c>
      <c r="R57" s="41">
        <f t="shared" si="5"/>
        <v>25176.139608659192</v>
      </c>
      <c r="S57" s="1"/>
      <c r="T57" s="42">
        <f t="shared" si="6"/>
        <v>0.399621263629511</v>
      </c>
      <c r="U57" s="42">
        <f t="shared" si="7"/>
        <v>0.36504509995124679</v>
      </c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25" customHeight="1" x14ac:dyDescent="0.25">
      <c r="A58" s="1"/>
      <c r="B58" s="41">
        <v>64000</v>
      </c>
      <c r="C58" s="1"/>
      <c r="D58" s="9">
        <f t="shared" si="0"/>
        <v>288000</v>
      </c>
      <c r="E58" s="9">
        <f t="shared" si="12"/>
        <v>253976.94588005848</v>
      </c>
      <c r="F58" s="9">
        <f t="shared" si="19"/>
        <v>34023.054119941517</v>
      </c>
      <c r="G58" s="9">
        <f t="shared" si="1"/>
        <v>18228.732174061435</v>
      </c>
      <c r="H58" s="9">
        <f t="shared" si="2"/>
        <v>20699.064783539732</v>
      </c>
      <c r="I58" s="9">
        <f t="shared" si="13"/>
        <v>26987.337174061431</v>
      </c>
      <c r="J58" s="9">
        <f t="shared" si="14"/>
        <v>226989.60870599706</v>
      </c>
      <c r="K58" s="9">
        <f t="shared" si="3"/>
        <v>59808.674785919065</v>
      </c>
      <c r="L58" s="9">
        <f t="shared" si="15"/>
        <v>0</v>
      </c>
      <c r="M58" s="78">
        <f t="shared" si="16"/>
        <v>17824.19467471477</v>
      </c>
      <c r="N58" s="9">
        <f t="shared" si="17"/>
        <v>41984.480111204291</v>
      </c>
      <c r="O58" s="9">
        <f t="shared" si="18"/>
        <v>173064.66881125301</v>
      </c>
      <c r="P58" s="1"/>
      <c r="Q58" s="41">
        <f t="shared" si="4"/>
        <v>38458.815291389561</v>
      </c>
      <c r="R58" s="41">
        <f t="shared" si="5"/>
        <v>25541.184708610439</v>
      </c>
      <c r="S58" s="1"/>
      <c r="T58" s="42">
        <f t="shared" si="6"/>
        <v>0.39908101107203808</v>
      </c>
      <c r="U58" s="42">
        <f t="shared" si="7"/>
        <v>0.36504509995123952</v>
      </c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customHeight="1" x14ac:dyDescent="0.25">
      <c r="A59" s="1"/>
      <c r="B59" s="41">
        <v>65000</v>
      </c>
      <c r="C59" s="1"/>
      <c r="D59" s="9">
        <f t="shared" si="0"/>
        <v>292500</v>
      </c>
      <c r="E59" s="9">
        <f t="shared" si="12"/>
        <v>258365.04924427107</v>
      </c>
      <c r="F59" s="9">
        <f t="shared" si="19"/>
        <v>34134.950755728933</v>
      </c>
      <c r="G59" s="9">
        <f t="shared" si="1"/>
        <v>18336.240706484641</v>
      </c>
      <c r="H59" s="9">
        <f t="shared" si="2"/>
        <v>21084.318318400776</v>
      </c>
      <c r="I59" s="9">
        <f t="shared" si="13"/>
        <v>27094.845706484641</v>
      </c>
      <c r="J59" s="9">
        <f t="shared" si="14"/>
        <v>231270.20353778644</v>
      </c>
      <c r="K59" s="9">
        <f t="shared" si="3"/>
        <v>61178.46513209166</v>
      </c>
      <c r="L59" s="9">
        <f t="shared" si="15"/>
        <v>0</v>
      </c>
      <c r="M59" s="78">
        <f t="shared" si="16"/>
        <v>18155.940774178445</v>
      </c>
      <c r="N59" s="9">
        <f t="shared" si="17"/>
        <v>43022.524357913215</v>
      </c>
      <c r="O59" s="9">
        <f t="shared" si="18"/>
        <v>175921.96586147245</v>
      </c>
      <c r="P59" s="1"/>
      <c r="Q59" s="41">
        <f t="shared" si="4"/>
        <v>39093.770191438321</v>
      </c>
      <c r="R59" s="41">
        <f t="shared" si="5"/>
        <v>25906.229808561679</v>
      </c>
      <c r="S59" s="1"/>
      <c r="T59" s="42">
        <f t="shared" si="6"/>
        <v>0.39855738167017968</v>
      </c>
      <c r="U59" s="42">
        <f t="shared" si="7"/>
        <v>0.36504509995123952</v>
      </c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customHeight="1" x14ac:dyDescent="0.25">
      <c r="A60" s="1"/>
      <c r="B60" s="41">
        <v>66000</v>
      </c>
      <c r="C60" s="1"/>
      <c r="D60" s="9">
        <f t="shared" si="0"/>
        <v>297000</v>
      </c>
      <c r="E60" s="9">
        <f t="shared" si="12"/>
        <v>262753.15260848368</v>
      </c>
      <c r="F60" s="9">
        <f t="shared" si="19"/>
        <v>34246.847391516319</v>
      </c>
      <c r="G60" s="9">
        <f t="shared" si="1"/>
        <v>18443.749238907851</v>
      </c>
      <c r="H60" s="9">
        <f t="shared" si="2"/>
        <v>21469.571853261823</v>
      </c>
      <c r="I60" s="9">
        <f t="shared" si="13"/>
        <v>27202.35423890785</v>
      </c>
      <c r="J60" s="9">
        <f t="shared" si="14"/>
        <v>235550.79836957582</v>
      </c>
      <c r="K60" s="9">
        <f t="shared" si="3"/>
        <v>62548.255478264269</v>
      </c>
      <c r="L60" s="9">
        <f t="shared" si="15"/>
        <v>0</v>
      </c>
      <c r="M60" s="78">
        <f t="shared" si="16"/>
        <v>18487.686873642124</v>
      </c>
      <c r="N60" s="9">
        <f t="shared" si="17"/>
        <v>44060.568604622145</v>
      </c>
      <c r="O60" s="9">
        <f t="shared" si="18"/>
        <v>178779.26291169185</v>
      </c>
      <c r="P60" s="1"/>
      <c r="Q60" s="41">
        <f t="shared" si="4"/>
        <v>39728.725091487082</v>
      </c>
      <c r="R60" s="41">
        <f t="shared" si="5"/>
        <v>26271.274908512918</v>
      </c>
      <c r="S60" s="1"/>
      <c r="T60" s="42">
        <f t="shared" si="6"/>
        <v>0.39804961982595333</v>
      </c>
      <c r="U60" s="42">
        <f t="shared" si="7"/>
        <v>0.36504509995125412</v>
      </c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25" customHeight="1" x14ac:dyDescent="0.25">
      <c r="A61" s="1"/>
      <c r="B61" s="41">
        <v>67000</v>
      </c>
      <c r="C61" s="1"/>
      <c r="D61" s="9">
        <f t="shared" si="0"/>
        <v>301500</v>
      </c>
      <c r="E61" s="9">
        <f t="shared" si="12"/>
        <v>267141.25597269624</v>
      </c>
      <c r="F61" s="9">
        <f t="shared" si="19"/>
        <v>34358.744027303765</v>
      </c>
      <c r="G61" s="9">
        <f t="shared" si="1"/>
        <v>18551.25777133106</v>
      </c>
      <c r="H61" s="9">
        <f t="shared" si="2"/>
        <v>21854.825388122863</v>
      </c>
      <c r="I61" s="9">
        <f t="shared" si="13"/>
        <v>27309.862771331056</v>
      </c>
      <c r="J61" s="9">
        <f t="shared" si="14"/>
        <v>239831.39320136519</v>
      </c>
      <c r="K61" s="9">
        <f t="shared" si="3"/>
        <v>63918.045824436864</v>
      </c>
      <c r="L61" s="9">
        <f t="shared" si="15"/>
        <v>0</v>
      </c>
      <c r="M61" s="78">
        <f t="shared" si="16"/>
        <v>18819.432973105799</v>
      </c>
      <c r="N61" s="9">
        <f t="shared" si="17"/>
        <v>45098.612851331069</v>
      </c>
      <c r="O61" s="9">
        <f t="shared" si="18"/>
        <v>181636.55996191123</v>
      </c>
      <c r="P61" s="1"/>
      <c r="Q61" s="41">
        <f t="shared" si="4"/>
        <v>40363.679991535828</v>
      </c>
      <c r="R61" s="41">
        <f t="shared" si="5"/>
        <v>26636.320008464172</v>
      </c>
      <c r="S61" s="1"/>
      <c r="T61" s="42">
        <f t="shared" si="6"/>
        <v>0.39755701505170404</v>
      </c>
      <c r="U61" s="42">
        <f t="shared" si="7"/>
        <v>0.36504509995123224</v>
      </c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25" customHeight="1" x14ac:dyDescent="0.25">
      <c r="A62" s="1"/>
      <c r="B62" s="41">
        <v>68000</v>
      </c>
      <c r="C62" s="1"/>
      <c r="D62" s="9">
        <f t="shared" si="0"/>
        <v>306000</v>
      </c>
      <c r="E62" s="9">
        <f t="shared" si="12"/>
        <v>271529.35933690879</v>
      </c>
      <c r="F62" s="9">
        <f t="shared" si="19"/>
        <v>34470.64066309121</v>
      </c>
      <c r="G62" s="9">
        <f t="shared" si="1"/>
        <v>18658.766303754266</v>
      </c>
      <c r="H62" s="9">
        <f t="shared" si="2"/>
        <v>22240.078922983907</v>
      </c>
      <c r="I62" s="9">
        <f t="shared" si="13"/>
        <v>27417.371303754262</v>
      </c>
      <c r="J62" s="9">
        <f t="shared" si="14"/>
        <v>244111.98803315451</v>
      </c>
      <c r="K62" s="9">
        <f t="shared" si="3"/>
        <v>65287.836170609444</v>
      </c>
      <c r="L62" s="9">
        <f t="shared" si="15"/>
        <v>0</v>
      </c>
      <c r="M62" s="78">
        <f t="shared" si="16"/>
        <v>19151.179072569474</v>
      </c>
      <c r="N62" s="9">
        <f t="shared" si="17"/>
        <v>46136.65709803997</v>
      </c>
      <c r="O62" s="9">
        <f t="shared" si="18"/>
        <v>184493.85701213067</v>
      </c>
      <c r="P62" s="1"/>
      <c r="Q62" s="41">
        <f t="shared" si="4"/>
        <v>40998.634891584596</v>
      </c>
      <c r="R62" s="41">
        <f t="shared" si="5"/>
        <v>27001.365108415404</v>
      </c>
      <c r="S62" s="1"/>
      <c r="T62" s="42">
        <f t="shared" si="6"/>
        <v>0.3970788986531677</v>
      </c>
      <c r="U62" s="42">
        <f t="shared" si="7"/>
        <v>0.36504509995124679</v>
      </c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customHeight="1" x14ac:dyDescent="0.25">
      <c r="A63" s="1"/>
      <c r="B63" s="41">
        <v>69000</v>
      </c>
      <c r="C63" s="1"/>
      <c r="D63" s="9">
        <f t="shared" si="0"/>
        <v>310500</v>
      </c>
      <c r="E63" s="9">
        <f t="shared" si="12"/>
        <v>275917.4627011214</v>
      </c>
      <c r="F63" s="9">
        <f t="shared" si="19"/>
        <v>34582.537298878597</v>
      </c>
      <c r="G63" s="9">
        <f t="shared" si="1"/>
        <v>18766.274836177476</v>
      </c>
      <c r="H63" s="9">
        <f t="shared" si="2"/>
        <v>22625.332457844954</v>
      </c>
      <c r="I63" s="9">
        <f t="shared" si="13"/>
        <v>27524.879836177472</v>
      </c>
      <c r="J63" s="9">
        <f t="shared" si="14"/>
        <v>248392.58286494392</v>
      </c>
      <c r="K63" s="9">
        <f t="shared" si="3"/>
        <v>66657.626516782053</v>
      </c>
      <c r="L63" s="9">
        <f t="shared" si="15"/>
        <v>0</v>
      </c>
      <c r="M63" s="78">
        <f t="shared" si="16"/>
        <v>19482.925172033152</v>
      </c>
      <c r="N63" s="9">
        <f t="shared" si="17"/>
        <v>47174.701344748901</v>
      </c>
      <c r="O63" s="9">
        <f t="shared" si="18"/>
        <v>187351.15406235008</v>
      </c>
      <c r="P63" s="1"/>
      <c r="Q63" s="41">
        <f t="shared" si="4"/>
        <v>41633.589791633349</v>
      </c>
      <c r="R63" s="41">
        <f t="shared" si="5"/>
        <v>27366.410208366651</v>
      </c>
      <c r="S63" s="1"/>
      <c r="T63" s="42">
        <f t="shared" si="6"/>
        <v>0.39661464070096597</v>
      </c>
      <c r="U63" s="42">
        <f t="shared" si="7"/>
        <v>0.36504509995123952</v>
      </c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customHeight="1" x14ac:dyDescent="0.25">
      <c r="A64" s="1"/>
      <c r="B64" s="41">
        <v>70000</v>
      </c>
      <c r="C64" s="1"/>
      <c r="D64" s="9">
        <f t="shared" si="0"/>
        <v>315000</v>
      </c>
      <c r="E64" s="9">
        <f t="shared" si="12"/>
        <v>280305.56606533396</v>
      </c>
      <c r="F64" s="9">
        <f t="shared" si="19"/>
        <v>34694.433934666042</v>
      </c>
      <c r="G64" s="9">
        <f t="shared" si="1"/>
        <v>18873.783368600682</v>
      </c>
      <c r="H64" s="9">
        <f t="shared" si="2"/>
        <v>23010.585992705994</v>
      </c>
      <c r="I64" s="9">
        <f t="shared" si="13"/>
        <v>27632.388368600681</v>
      </c>
      <c r="J64" s="9">
        <f t="shared" si="14"/>
        <v>252673.17769673327</v>
      </c>
      <c r="K64" s="9">
        <f t="shared" si="3"/>
        <v>68027.416862954648</v>
      </c>
      <c r="L64" s="9">
        <f t="shared" si="15"/>
        <v>0</v>
      </c>
      <c r="M64" s="78">
        <f t="shared" si="16"/>
        <v>19814.671271496827</v>
      </c>
      <c r="N64" s="9">
        <f t="shared" si="17"/>
        <v>48212.745591457817</v>
      </c>
      <c r="O64" s="9">
        <f t="shared" si="18"/>
        <v>190208.45111256948</v>
      </c>
      <c r="P64" s="1"/>
      <c r="Q64" s="41">
        <f t="shared" si="4"/>
        <v>42268.544691682109</v>
      </c>
      <c r="R64" s="41">
        <f t="shared" si="5"/>
        <v>27731.455308317891</v>
      </c>
      <c r="S64" s="1"/>
      <c r="T64" s="42">
        <f t="shared" si="6"/>
        <v>0.39616364726168413</v>
      </c>
      <c r="U64" s="42">
        <f t="shared" si="7"/>
        <v>0.36504509995123952</v>
      </c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25" customHeight="1" thickBot="1" x14ac:dyDescent="0.3">
      <c r="A65" s="1"/>
      <c r="B65" s="41">
        <v>71000</v>
      </c>
      <c r="C65" s="1"/>
      <c r="D65" s="9">
        <f t="shared" si="0"/>
        <v>319500</v>
      </c>
      <c r="E65" s="9">
        <f t="shared" si="12"/>
        <v>284693.66942954657</v>
      </c>
      <c r="F65" s="9">
        <f t="shared" si="19"/>
        <v>34806.330570453429</v>
      </c>
      <c r="G65" s="9">
        <f t="shared" si="1"/>
        <v>18981.291901023891</v>
      </c>
      <c r="H65" s="9">
        <f t="shared" si="2"/>
        <v>23395.839527567041</v>
      </c>
      <c r="I65" s="9">
        <f t="shared" si="13"/>
        <v>27739.896901023891</v>
      </c>
      <c r="J65" s="9">
        <f t="shared" si="14"/>
        <v>256953.77252852268</v>
      </c>
      <c r="K65" s="9">
        <f t="shared" si="3"/>
        <v>69397.207209127257</v>
      </c>
      <c r="L65" s="9">
        <f t="shared" si="15"/>
        <v>0</v>
      </c>
      <c r="M65" s="78">
        <f t="shared" si="16"/>
        <v>20146.417370960506</v>
      </c>
      <c r="N65" s="9">
        <f t="shared" si="17"/>
        <v>49250.789838166747</v>
      </c>
      <c r="O65" s="9">
        <f t="shared" si="18"/>
        <v>193065.74816278892</v>
      </c>
      <c r="P65" s="1"/>
      <c r="Q65" s="41">
        <f t="shared" si="4"/>
        <v>42903.49959173087</v>
      </c>
      <c r="R65" s="41">
        <f t="shared" si="5"/>
        <v>28096.50040826913</v>
      </c>
      <c r="S65" s="1"/>
      <c r="T65" s="42">
        <f t="shared" si="6"/>
        <v>0.39572535786294549</v>
      </c>
      <c r="U65" s="42">
        <f t="shared" si="7"/>
        <v>0.36504509995126139</v>
      </c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25" customHeight="1" thickBot="1" x14ac:dyDescent="0.3">
      <c r="A66" s="1"/>
      <c r="B66" s="53">
        <v>72000</v>
      </c>
      <c r="C66" s="54"/>
      <c r="D66" s="55">
        <f t="shared" si="0"/>
        <v>324000</v>
      </c>
      <c r="E66" s="9">
        <f t="shared" si="12"/>
        <v>289081.77279375913</v>
      </c>
      <c r="F66" s="9">
        <f t="shared" si="19"/>
        <v>34918.227206240874</v>
      </c>
      <c r="G66" s="9">
        <f t="shared" si="1"/>
        <v>19088.800433447101</v>
      </c>
      <c r="H66" s="9">
        <f t="shared" si="2"/>
        <v>23781.093062428081</v>
      </c>
      <c r="I66" s="9">
        <f t="shared" si="13"/>
        <v>27847.405433447097</v>
      </c>
      <c r="J66" s="9">
        <f t="shared" si="14"/>
        <v>261234.36736031203</v>
      </c>
      <c r="K66" s="55">
        <f t="shared" si="3"/>
        <v>70766.997555299851</v>
      </c>
      <c r="L66" s="9">
        <f t="shared" si="15"/>
        <v>0</v>
      </c>
      <c r="M66" s="78">
        <f t="shared" si="16"/>
        <v>20478.163470424181</v>
      </c>
      <c r="N66" s="9">
        <f t="shared" si="17"/>
        <v>50288.834084875671</v>
      </c>
      <c r="O66" s="9">
        <f t="shared" si="18"/>
        <v>195923.04521300824</v>
      </c>
      <c r="P66" s="54"/>
      <c r="Q66" s="56">
        <f t="shared" si="4"/>
        <v>43538.454491779608</v>
      </c>
      <c r="R66" s="56">
        <f t="shared" si="5"/>
        <v>28461.545508220392</v>
      </c>
      <c r="S66" s="54"/>
      <c r="T66" s="57">
        <f t="shared" si="6"/>
        <v>0.39529924316972764</v>
      </c>
      <c r="U66" s="58">
        <f t="shared" si="7"/>
        <v>0.36504509995123224</v>
      </c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25" customHeight="1" x14ac:dyDescent="0.25">
      <c r="A67" s="1"/>
      <c r="B67" s="41">
        <v>73000</v>
      </c>
      <c r="C67" s="1"/>
      <c r="D67" s="9">
        <f t="shared" si="0"/>
        <v>328500</v>
      </c>
      <c r="E67" s="9">
        <f t="shared" si="12"/>
        <v>293469.87615797168</v>
      </c>
      <c r="F67" s="9">
        <f t="shared" si="19"/>
        <v>35030.123842028319</v>
      </c>
      <c r="G67" s="9">
        <f t="shared" si="1"/>
        <v>19196.308965870307</v>
      </c>
      <c r="H67" s="9">
        <f t="shared" si="2"/>
        <v>24166.346597289124</v>
      </c>
      <c r="I67" s="9">
        <f t="shared" si="13"/>
        <v>27954.913965870306</v>
      </c>
      <c r="J67" s="9">
        <f t="shared" si="14"/>
        <v>265514.9621921014</v>
      </c>
      <c r="K67" s="9">
        <f t="shared" si="3"/>
        <v>72136.787901472446</v>
      </c>
      <c r="L67" s="9">
        <f t="shared" si="15"/>
        <v>0</v>
      </c>
      <c r="M67" s="78">
        <f t="shared" si="16"/>
        <v>20809.909569887859</v>
      </c>
      <c r="N67" s="9">
        <f t="shared" si="17"/>
        <v>51326.878331584587</v>
      </c>
      <c r="O67" s="9">
        <f t="shared" si="18"/>
        <v>198780.34226322768</v>
      </c>
      <c r="P67" s="1"/>
      <c r="Q67" s="41">
        <f t="shared" si="4"/>
        <v>44173.409391828376</v>
      </c>
      <c r="R67" s="41">
        <f t="shared" si="5"/>
        <v>28826.590608171624</v>
      </c>
      <c r="S67" s="1"/>
      <c r="T67" s="42">
        <f t="shared" si="6"/>
        <v>0.39488480285166611</v>
      </c>
      <c r="U67" s="42">
        <f t="shared" si="7"/>
        <v>0.36504509995125412</v>
      </c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25" customHeight="1" x14ac:dyDescent="0.25">
      <c r="A68" s="1"/>
      <c r="B68" s="41">
        <v>74000</v>
      </c>
      <c r="C68" s="1"/>
      <c r="D68" s="9">
        <f t="shared" si="0"/>
        <v>333000</v>
      </c>
      <c r="E68" s="9">
        <f t="shared" si="12"/>
        <v>297857.97952218429</v>
      </c>
      <c r="F68" s="9">
        <f t="shared" si="19"/>
        <v>35142.020477815706</v>
      </c>
      <c r="G68" s="9">
        <f t="shared" si="1"/>
        <v>19303.817498293516</v>
      </c>
      <c r="H68" s="9">
        <f t="shared" si="2"/>
        <v>24551.600132150168</v>
      </c>
      <c r="I68" s="9">
        <f t="shared" si="13"/>
        <v>28062.422498293512</v>
      </c>
      <c r="J68" s="9">
        <f t="shared" si="14"/>
        <v>269795.55702389078</v>
      </c>
      <c r="K68" s="9">
        <f t="shared" si="3"/>
        <v>73506.578247645055</v>
      </c>
      <c r="L68" s="9">
        <f t="shared" si="15"/>
        <v>0</v>
      </c>
      <c r="M68" s="78">
        <f t="shared" si="16"/>
        <v>21141.655669351534</v>
      </c>
      <c r="N68" s="9">
        <f t="shared" si="17"/>
        <v>52364.922578293525</v>
      </c>
      <c r="O68" s="9">
        <f t="shared" si="18"/>
        <v>201637.63931344706</v>
      </c>
      <c r="P68" s="1"/>
      <c r="Q68" s="41">
        <f t="shared" si="4"/>
        <v>44808.364291877122</v>
      </c>
      <c r="R68" s="41">
        <f t="shared" si="5"/>
        <v>29191.635708122878</v>
      </c>
      <c r="S68" s="1"/>
      <c r="T68" s="42">
        <f t="shared" si="6"/>
        <v>0.39448156362328213</v>
      </c>
      <c r="U68" s="42">
        <f t="shared" si="7"/>
        <v>0.36504509995123224</v>
      </c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25" customHeight="1" x14ac:dyDescent="0.25">
      <c r="A69" s="1"/>
      <c r="B69" s="41">
        <v>75000</v>
      </c>
      <c r="C69" s="1"/>
      <c r="D69" s="9">
        <f t="shared" si="0"/>
        <v>337500</v>
      </c>
      <c r="E69" s="9">
        <f t="shared" si="12"/>
        <v>302246.08288639685</v>
      </c>
      <c r="F69" s="9">
        <f t="shared" si="19"/>
        <v>35253.917113603151</v>
      </c>
      <c r="G69" s="9">
        <f t="shared" si="1"/>
        <v>19411.326030716722</v>
      </c>
      <c r="H69" s="9">
        <f t="shared" si="2"/>
        <v>24936.853667011215</v>
      </c>
      <c r="I69" s="9">
        <f t="shared" si="13"/>
        <v>28169.931030716722</v>
      </c>
      <c r="J69" s="9">
        <f t="shared" si="14"/>
        <v>274076.1518556801</v>
      </c>
      <c r="K69" s="9">
        <f t="shared" si="3"/>
        <v>74876.368593817635</v>
      </c>
      <c r="L69" s="9">
        <f t="shared" si="15"/>
        <v>0</v>
      </c>
      <c r="M69" s="78">
        <f t="shared" si="16"/>
        <v>21473.401768815213</v>
      </c>
      <c r="N69" s="9">
        <f t="shared" si="17"/>
        <v>53402.966825002426</v>
      </c>
      <c r="O69" s="9">
        <f t="shared" si="18"/>
        <v>204494.93636366649</v>
      </c>
      <c r="P69" s="1"/>
      <c r="Q69" s="41">
        <f t="shared" si="4"/>
        <v>45443.31919192589</v>
      </c>
      <c r="R69" s="41">
        <f t="shared" si="5"/>
        <v>29556.68080807411</v>
      </c>
      <c r="S69" s="1"/>
      <c r="T69" s="42">
        <f t="shared" si="6"/>
        <v>0.39408907744098814</v>
      </c>
      <c r="U69" s="42">
        <f t="shared" si="7"/>
        <v>0.36504509995124679</v>
      </c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25" customHeight="1" x14ac:dyDescent="0.25">
      <c r="A70" s="1"/>
      <c r="B70" s="41">
        <v>76000</v>
      </c>
      <c r="C70" s="1"/>
      <c r="D70" s="9">
        <f t="shared" si="0"/>
        <v>342000</v>
      </c>
      <c r="E70" s="9">
        <f t="shared" si="12"/>
        <v>306634.18625060946</v>
      </c>
      <c r="F70" s="9">
        <f t="shared" si="19"/>
        <v>35365.813749390538</v>
      </c>
      <c r="G70" s="9">
        <f t="shared" si="1"/>
        <v>19518.834563139932</v>
      </c>
      <c r="H70" s="9">
        <f t="shared" si="2"/>
        <v>25322.107201872259</v>
      </c>
      <c r="I70" s="9">
        <f t="shared" si="13"/>
        <v>28277.439563139931</v>
      </c>
      <c r="J70" s="9">
        <f t="shared" si="14"/>
        <v>278356.74668746954</v>
      </c>
      <c r="K70" s="9">
        <f t="shared" si="3"/>
        <v>76246.158939990259</v>
      </c>
      <c r="L70" s="9">
        <f t="shared" si="15"/>
        <v>0</v>
      </c>
      <c r="M70" s="78">
        <f t="shared" si="16"/>
        <v>21805.147868278887</v>
      </c>
      <c r="N70" s="9">
        <f t="shared" si="17"/>
        <v>54441.011071711371</v>
      </c>
      <c r="O70" s="9">
        <f t="shared" si="18"/>
        <v>207352.2334138859</v>
      </c>
      <c r="P70" s="1"/>
      <c r="Q70" s="41">
        <f t="shared" si="4"/>
        <v>46078.274091974643</v>
      </c>
      <c r="R70" s="41">
        <f t="shared" si="5"/>
        <v>29921.725908025357</v>
      </c>
      <c r="S70" s="1"/>
      <c r="T70" s="42">
        <f t="shared" si="6"/>
        <v>0.39370691984243888</v>
      </c>
      <c r="U70" s="42">
        <f t="shared" si="7"/>
        <v>0.36504509995123952</v>
      </c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25" customHeight="1" x14ac:dyDescent="0.25">
      <c r="A71" s="1"/>
      <c r="B71" s="41">
        <v>77000</v>
      </c>
      <c r="C71" s="1"/>
      <c r="D71" s="9">
        <f t="shared" si="0"/>
        <v>346500</v>
      </c>
      <c r="E71" s="9">
        <f t="shared" si="12"/>
        <v>311022.28961482202</v>
      </c>
      <c r="F71" s="9">
        <f t="shared" si="19"/>
        <v>35477.710385177983</v>
      </c>
      <c r="G71" s="9">
        <f t="shared" si="1"/>
        <v>19626.343095563141</v>
      </c>
      <c r="H71" s="9">
        <f t="shared" si="2"/>
        <v>25707.360736733302</v>
      </c>
      <c r="I71" s="9">
        <f t="shared" si="13"/>
        <v>28384.948095563137</v>
      </c>
      <c r="J71" s="9">
        <f t="shared" si="14"/>
        <v>282637.34151925886</v>
      </c>
      <c r="K71" s="9">
        <f t="shared" si="3"/>
        <v>77615.949286162839</v>
      </c>
      <c r="L71" s="9">
        <f t="shared" si="15"/>
        <v>0</v>
      </c>
      <c r="M71" s="78">
        <f t="shared" si="16"/>
        <v>22136.893967742566</v>
      </c>
      <c r="N71" s="9">
        <f t="shared" si="17"/>
        <v>55479.055318420273</v>
      </c>
      <c r="O71" s="9">
        <f t="shared" si="18"/>
        <v>210209.53046410531</v>
      </c>
      <c r="P71" s="1"/>
      <c r="Q71" s="41">
        <f t="shared" si="4"/>
        <v>46713.228992023403</v>
      </c>
      <c r="R71" s="41">
        <f t="shared" si="5"/>
        <v>30286.771007976597</v>
      </c>
      <c r="S71" s="1"/>
      <c r="T71" s="42">
        <f t="shared" si="6"/>
        <v>0.39333468841528046</v>
      </c>
      <c r="U71" s="42">
        <f t="shared" si="7"/>
        <v>0.36504509995125412</v>
      </c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25" customHeight="1" x14ac:dyDescent="0.25">
      <c r="A72" s="1"/>
      <c r="B72" s="41">
        <v>78000</v>
      </c>
      <c r="C72" s="1"/>
      <c r="D72" s="9">
        <f t="shared" si="0"/>
        <v>351000</v>
      </c>
      <c r="E72" s="9">
        <f t="shared" si="12"/>
        <v>315410.39297903457</v>
      </c>
      <c r="F72" s="9">
        <f t="shared" si="19"/>
        <v>35589.607020965428</v>
      </c>
      <c r="G72" s="9">
        <f t="shared" si="1"/>
        <v>19733.851627986347</v>
      </c>
      <c r="H72" s="9">
        <f t="shared" si="2"/>
        <v>26092.614271594339</v>
      </c>
      <c r="I72" s="9">
        <f t="shared" si="13"/>
        <v>28492.456627986347</v>
      </c>
      <c r="J72" s="9">
        <f t="shared" si="14"/>
        <v>286917.93635104824</v>
      </c>
      <c r="K72" s="9">
        <f t="shared" si="3"/>
        <v>78985.739632335433</v>
      </c>
      <c r="L72" s="9">
        <f t="shared" si="15"/>
        <v>0</v>
      </c>
      <c r="M72" s="78">
        <f t="shared" si="16"/>
        <v>22468.640067206237</v>
      </c>
      <c r="N72" s="9">
        <f t="shared" si="17"/>
        <v>56517.099565129196</v>
      </c>
      <c r="O72" s="9">
        <f t="shared" si="18"/>
        <v>213066.82751432469</v>
      </c>
      <c r="P72" s="1"/>
      <c r="Q72" s="41">
        <f t="shared" si="4"/>
        <v>47348.183892072149</v>
      </c>
      <c r="R72" s="41">
        <f t="shared" si="5"/>
        <v>30651.816107927851</v>
      </c>
      <c r="S72" s="1"/>
      <c r="T72" s="42">
        <f t="shared" si="6"/>
        <v>0.39297200138369037</v>
      </c>
      <c r="U72" s="42">
        <f t="shared" si="7"/>
        <v>0.36504509995123224</v>
      </c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25" customHeight="1" x14ac:dyDescent="0.25">
      <c r="A73" s="1"/>
      <c r="B73" s="41">
        <v>79000</v>
      </c>
      <c r="C73" s="1"/>
      <c r="D73" s="9">
        <f t="shared" si="0"/>
        <v>355500</v>
      </c>
      <c r="E73" s="9">
        <f t="shared" si="12"/>
        <v>319798.49634324718</v>
      </c>
      <c r="F73" s="9">
        <f t="shared" si="19"/>
        <v>35701.503656752815</v>
      </c>
      <c r="G73" s="9">
        <f t="shared" si="1"/>
        <v>19841.360160409557</v>
      </c>
      <c r="H73" s="9">
        <f t="shared" si="2"/>
        <v>26477.86780645539</v>
      </c>
      <c r="I73" s="9">
        <f t="shared" si="13"/>
        <v>28599.965160409556</v>
      </c>
      <c r="J73" s="9">
        <f t="shared" si="14"/>
        <v>291198.53118283761</v>
      </c>
      <c r="K73" s="9">
        <f t="shared" si="3"/>
        <v>80355.529978508042</v>
      </c>
      <c r="L73" s="9">
        <f t="shared" si="15"/>
        <v>0</v>
      </c>
      <c r="M73" s="78">
        <f t="shared" si="16"/>
        <v>22800.386166669919</v>
      </c>
      <c r="N73" s="9">
        <f t="shared" si="17"/>
        <v>57555.143811838119</v>
      </c>
      <c r="O73" s="9">
        <f t="shared" si="18"/>
        <v>215924.12456454412</v>
      </c>
      <c r="P73" s="1"/>
      <c r="Q73" s="41">
        <f t="shared" si="4"/>
        <v>47983.138792120917</v>
      </c>
      <c r="R73" s="41">
        <f t="shared" si="5"/>
        <v>31016.861207879083</v>
      </c>
      <c r="S73" s="1"/>
      <c r="T73" s="42">
        <f t="shared" si="6"/>
        <v>0.39261849630226686</v>
      </c>
      <c r="U73" s="42">
        <f t="shared" si="7"/>
        <v>0.36504509995124679</v>
      </c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25" customHeight="1" x14ac:dyDescent="0.25">
      <c r="A74" s="1"/>
      <c r="B74" s="41">
        <v>80000</v>
      </c>
      <c r="C74" s="1"/>
      <c r="D74" s="9">
        <f t="shared" si="0"/>
        <v>360000</v>
      </c>
      <c r="E74" s="9">
        <f t="shared" si="12"/>
        <v>324186.59970745974</v>
      </c>
      <c r="F74" s="9">
        <f t="shared" si="19"/>
        <v>35813.40029254026</v>
      </c>
      <c r="G74" s="9">
        <f t="shared" si="1"/>
        <v>19948.868692832766</v>
      </c>
      <c r="H74" s="9">
        <f t="shared" si="2"/>
        <v>26863.12134131643</v>
      </c>
      <c r="I74" s="9">
        <f t="shared" si="13"/>
        <v>28707.473692832762</v>
      </c>
      <c r="J74" s="9">
        <f t="shared" si="14"/>
        <v>295479.12601462699</v>
      </c>
      <c r="K74" s="9">
        <f t="shared" si="3"/>
        <v>81725.320324680637</v>
      </c>
      <c r="L74" s="9">
        <f t="shared" si="15"/>
        <v>0</v>
      </c>
      <c r="M74" s="78">
        <f t="shared" si="16"/>
        <v>23132.132266133591</v>
      </c>
      <c r="N74" s="9">
        <f t="shared" si="17"/>
        <v>58593.18805854705</v>
      </c>
      <c r="O74" s="9">
        <f t="shared" si="18"/>
        <v>218781.4216147635</v>
      </c>
      <c r="P74" s="1"/>
      <c r="Q74" s="41">
        <f t="shared" si="4"/>
        <v>48618.09369216967</v>
      </c>
      <c r="R74" s="41">
        <f t="shared" si="5"/>
        <v>31381.90630783033</v>
      </c>
      <c r="S74" s="1"/>
      <c r="T74" s="42">
        <f t="shared" si="6"/>
        <v>0.39227382884787915</v>
      </c>
      <c r="U74" s="42">
        <f t="shared" si="7"/>
        <v>0.36504509995122497</v>
      </c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25" customHeight="1" x14ac:dyDescent="0.25">
      <c r="A75" s="1"/>
      <c r="B75" s="41">
        <v>81000</v>
      </c>
      <c r="C75" s="1"/>
      <c r="D75" s="9">
        <f t="shared" si="0"/>
        <v>364500</v>
      </c>
      <c r="E75" s="9">
        <f t="shared" si="12"/>
        <v>328574.70307167235</v>
      </c>
      <c r="F75" s="9">
        <f t="shared" si="19"/>
        <v>35925.296928327647</v>
      </c>
      <c r="G75" s="9">
        <f t="shared" si="1"/>
        <v>20056.377225255972</v>
      </c>
      <c r="H75" s="9">
        <f t="shared" si="2"/>
        <v>27248.374876177477</v>
      </c>
      <c r="I75" s="9">
        <f t="shared" si="13"/>
        <v>28814.982225255972</v>
      </c>
      <c r="J75" s="9">
        <f t="shared" si="14"/>
        <v>299759.72084641637</v>
      </c>
      <c r="K75" s="9">
        <f t="shared" si="3"/>
        <v>83095.110670853232</v>
      </c>
      <c r="L75" s="9">
        <f t="shared" si="15"/>
        <v>0</v>
      </c>
      <c r="M75" s="78">
        <f t="shared" si="16"/>
        <v>23463.878365597273</v>
      </c>
      <c r="N75" s="9">
        <f t="shared" si="17"/>
        <v>59631.232305255959</v>
      </c>
      <c r="O75" s="9">
        <f t="shared" si="18"/>
        <v>221638.718664983</v>
      </c>
      <c r="P75" s="1"/>
      <c r="Q75" s="41">
        <f t="shared" si="4"/>
        <v>49253.048592218445</v>
      </c>
      <c r="R75" s="41">
        <f t="shared" si="5"/>
        <v>31746.951407781555</v>
      </c>
      <c r="S75" s="1"/>
      <c r="T75" s="42">
        <f t="shared" si="6"/>
        <v>0.39193767170100685</v>
      </c>
      <c r="U75" s="42">
        <f t="shared" si="7"/>
        <v>0.36504509995125412</v>
      </c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25" customHeight="1" x14ac:dyDescent="0.25">
      <c r="A76" s="1"/>
      <c r="B76" s="41">
        <v>82000</v>
      </c>
      <c r="C76" s="1"/>
      <c r="D76" s="9">
        <f t="shared" si="0"/>
        <v>369000</v>
      </c>
      <c r="E76" s="9">
        <f t="shared" si="12"/>
        <v>332962.80643588491</v>
      </c>
      <c r="F76" s="9">
        <f t="shared" si="19"/>
        <v>36037.193564115092</v>
      </c>
      <c r="G76" s="9">
        <f t="shared" si="1"/>
        <v>20163.885757679182</v>
      </c>
      <c r="H76" s="9">
        <f t="shared" si="2"/>
        <v>27633.628411038517</v>
      </c>
      <c r="I76" s="9">
        <f t="shared" si="13"/>
        <v>28922.490757679177</v>
      </c>
      <c r="J76" s="9">
        <f t="shared" si="14"/>
        <v>304040.31567820575</v>
      </c>
      <c r="K76" s="9">
        <f t="shared" si="3"/>
        <v>84464.901017025841</v>
      </c>
      <c r="L76" s="9">
        <f t="shared" si="15"/>
        <v>0</v>
      </c>
      <c r="M76" s="78">
        <f t="shared" si="16"/>
        <v>23795.624465060944</v>
      </c>
      <c r="N76" s="9">
        <f t="shared" si="17"/>
        <v>60669.276551964896</v>
      </c>
      <c r="O76" s="9">
        <f t="shared" si="18"/>
        <v>224496.01571520235</v>
      </c>
      <c r="P76" s="1"/>
      <c r="Q76" s="41">
        <f t="shared" si="4"/>
        <v>49888.003492267191</v>
      </c>
      <c r="R76" s="41">
        <f t="shared" si="5"/>
        <v>32111.996507732809</v>
      </c>
      <c r="S76" s="1"/>
      <c r="T76" s="42">
        <f t="shared" si="6"/>
        <v>0.3916097135089367</v>
      </c>
      <c r="U76" s="42">
        <f t="shared" si="7"/>
        <v>0.36504509995126139</v>
      </c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25" customHeight="1" x14ac:dyDescent="0.25">
      <c r="A77" s="1"/>
      <c r="B77" s="41">
        <v>83000</v>
      </c>
      <c r="C77" s="1"/>
      <c r="D77" s="9">
        <f t="shared" si="0"/>
        <v>373500</v>
      </c>
      <c r="E77" s="9">
        <f t="shared" si="12"/>
        <v>337350.90980009752</v>
      </c>
      <c r="F77" s="9">
        <f t="shared" si="19"/>
        <v>36149.090199902479</v>
      </c>
      <c r="G77" s="9">
        <f t="shared" si="1"/>
        <v>20271.394290102391</v>
      </c>
      <c r="H77" s="9">
        <f t="shared" si="2"/>
        <v>28018.88194589956</v>
      </c>
      <c r="I77" s="9">
        <f t="shared" si="13"/>
        <v>29029.999290102387</v>
      </c>
      <c r="J77" s="9">
        <f t="shared" si="14"/>
        <v>308320.91050999513</v>
      </c>
      <c r="K77" s="9">
        <f t="shared" si="3"/>
        <v>85834.69136319845</v>
      </c>
      <c r="L77" s="9">
        <f t="shared" si="15"/>
        <v>0</v>
      </c>
      <c r="M77" s="78">
        <f t="shared" si="16"/>
        <v>24127.370564524623</v>
      </c>
      <c r="N77" s="9">
        <f t="shared" si="17"/>
        <v>61707.320798673827</v>
      </c>
      <c r="O77" s="9">
        <f t="shared" si="18"/>
        <v>227353.3127654217</v>
      </c>
      <c r="P77" s="1"/>
      <c r="Q77" s="41">
        <f t="shared" si="4"/>
        <v>50522.95839231593</v>
      </c>
      <c r="R77" s="41">
        <f t="shared" si="5"/>
        <v>32477.04160768407</v>
      </c>
      <c r="S77" s="1"/>
      <c r="T77" s="42">
        <f t="shared" si="6"/>
        <v>0.39128965792390447</v>
      </c>
      <c r="U77" s="42">
        <f t="shared" si="7"/>
        <v>0.36504509995123224</v>
      </c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25" customHeight="1" x14ac:dyDescent="0.25">
      <c r="A78" s="1"/>
      <c r="B78" s="41">
        <v>84000</v>
      </c>
      <c r="C78" s="1"/>
      <c r="D78" s="9">
        <f t="shared" si="0"/>
        <v>378000</v>
      </c>
      <c r="E78" s="9">
        <f t="shared" si="12"/>
        <v>341739.01316431008</v>
      </c>
      <c r="F78" s="9">
        <f t="shared" si="19"/>
        <v>36260.986835689924</v>
      </c>
      <c r="G78" s="9">
        <f t="shared" si="1"/>
        <v>20378.902822525597</v>
      </c>
      <c r="H78" s="9">
        <f t="shared" si="2"/>
        <v>28404.135480760604</v>
      </c>
      <c r="I78" s="9">
        <f t="shared" si="13"/>
        <v>29137.507822525593</v>
      </c>
      <c r="J78" s="9">
        <f t="shared" si="14"/>
        <v>312601.5053417845</v>
      </c>
      <c r="K78" s="9">
        <f t="shared" si="3"/>
        <v>87204.481709371044</v>
      </c>
      <c r="L78" s="9">
        <f t="shared" si="15"/>
        <v>0</v>
      </c>
      <c r="M78" s="78">
        <f t="shared" si="16"/>
        <v>24459.116663988298</v>
      </c>
      <c r="N78" s="9">
        <f t="shared" si="17"/>
        <v>62745.365045382743</v>
      </c>
      <c r="O78" s="9">
        <f t="shared" si="18"/>
        <v>230210.60981564113</v>
      </c>
      <c r="P78" s="1"/>
      <c r="Q78" s="41">
        <f t="shared" si="4"/>
        <v>51157.913292364698</v>
      </c>
      <c r="R78" s="41">
        <f t="shared" si="5"/>
        <v>32842.086707635302</v>
      </c>
      <c r="S78" s="1"/>
      <c r="T78" s="42">
        <f t="shared" si="6"/>
        <v>0.39097722270994406</v>
      </c>
      <c r="U78" s="42">
        <f t="shared" si="7"/>
        <v>0.36504509995124679</v>
      </c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25" customHeight="1" x14ac:dyDescent="0.25">
      <c r="A79" s="1"/>
      <c r="B79" s="41">
        <v>85000</v>
      </c>
      <c r="C79" s="1"/>
      <c r="D79" s="9">
        <f t="shared" si="0"/>
        <v>382500</v>
      </c>
      <c r="E79" s="9">
        <f t="shared" si="12"/>
        <v>346127.11652852263</v>
      </c>
      <c r="F79" s="9">
        <f t="shared" si="19"/>
        <v>36372.883471477369</v>
      </c>
      <c r="G79" s="9">
        <f t="shared" si="1"/>
        <v>20486.411354948803</v>
      </c>
      <c r="H79" s="9">
        <f t="shared" si="2"/>
        <v>28789.389015621644</v>
      </c>
      <c r="I79" s="9">
        <f t="shared" si="13"/>
        <v>29245.016354948802</v>
      </c>
      <c r="J79" s="9">
        <f t="shared" si="14"/>
        <v>316882.10017357382</v>
      </c>
      <c r="K79" s="9">
        <f t="shared" si="3"/>
        <v>88574.272055543624</v>
      </c>
      <c r="L79" s="9">
        <f t="shared" si="15"/>
        <v>0</v>
      </c>
      <c r="M79" s="78">
        <f t="shared" si="16"/>
        <v>24790.862763451973</v>
      </c>
      <c r="N79" s="9">
        <f t="shared" si="17"/>
        <v>63783.409292091652</v>
      </c>
      <c r="O79" s="9">
        <f t="shared" si="18"/>
        <v>233067.90686586054</v>
      </c>
      <c r="P79" s="1"/>
      <c r="Q79" s="41">
        <f t="shared" si="4"/>
        <v>51792.868192413451</v>
      </c>
      <c r="R79" s="41">
        <f t="shared" si="5"/>
        <v>33207.131807586549</v>
      </c>
      <c r="S79" s="1"/>
      <c r="T79" s="42">
        <f t="shared" si="6"/>
        <v>0.39067213891278291</v>
      </c>
      <c r="U79" s="42">
        <f t="shared" si="7"/>
        <v>0.36504509995123224</v>
      </c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25" customHeight="1" x14ac:dyDescent="0.25">
      <c r="A80" s="1"/>
      <c r="B80" s="41">
        <v>86000</v>
      </c>
      <c r="C80" s="1"/>
      <c r="D80" s="9">
        <f t="shared" si="0"/>
        <v>387000</v>
      </c>
      <c r="E80" s="9">
        <f t="shared" si="12"/>
        <v>350515.21989273524</v>
      </c>
      <c r="F80" s="9">
        <f t="shared" si="19"/>
        <v>36484.780107264756</v>
      </c>
      <c r="G80" s="9">
        <f t="shared" si="1"/>
        <v>20593.919887372016</v>
      </c>
      <c r="H80" s="9">
        <f t="shared" si="2"/>
        <v>29174.642550482691</v>
      </c>
      <c r="I80" s="9">
        <f t="shared" si="13"/>
        <v>29352.524887372012</v>
      </c>
      <c r="J80" s="9">
        <f t="shared" si="14"/>
        <v>321162.6950053632</v>
      </c>
      <c r="K80" s="9">
        <f t="shared" si="3"/>
        <v>89944.062401716219</v>
      </c>
      <c r="L80" s="9">
        <f t="shared" si="15"/>
        <v>0</v>
      </c>
      <c r="M80" s="78">
        <f t="shared" si="16"/>
        <v>25122.608862915651</v>
      </c>
      <c r="N80" s="9">
        <f t="shared" si="17"/>
        <v>64821.453538800568</v>
      </c>
      <c r="O80" s="9">
        <f t="shared" si="18"/>
        <v>235925.20391607998</v>
      </c>
      <c r="P80" s="1"/>
      <c r="Q80" s="41">
        <f t="shared" si="4"/>
        <v>52427.823092462218</v>
      </c>
      <c r="R80" s="41">
        <f t="shared" si="5"/>
        <v>33572.176907537782</v>
      </c>
      <c r="S80" s="1"/>
      <c r="T80" s="42">
        <f t="shared" si="6"/>
        <v>0.39037415008764864</v>
      </c>
      <c r="U80" s="42">
        <f t="shared" si="7"/>
        <v>0.36504509995125412</v>
      </c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25" customHeight="1" x14ac:dyDescent="0.25">
      <c r="A81" s="1"/>
      <c r="B81" s="41">
        <v>87000</v>
      </c>
      <c r="C81" s="1"/>
      <c r="D81" s="9">
        <f t="shared" si="0"/>
        <v>391500</v>
      </c>
      <c r="E81" s="9">
        <f t="shared" si="12"/>
        <v>354903.3232569478</v>
      </c>
      <c r="F81" s="9">
        <f t="shared" si="19"/>
        <v>36596.676743052201</v>
      </c>
      <c r="G81" s="9">
        <f t="shared" si="1"/>
        <v>20701.428419795222</v>
      </c>
      <c r="H81" s="9">
        <f t="shared" si="2"/>
        <v>29559.896085343731</v>
      </c>
      <c r="I81" s="9">
        <f t="shared" si="13"/>
        <v>29460.033419795218</v>
      </c>
      <c r="J81" s="9">
        <f t="shared" si="14"/>
        <v>325443.28983715258</v>
      </c>
      <c r="K81" s="9">
        <f t="shared" si="3"/>
        <v>91313.852747888828</v>
      </c>
      <c r="L81" s="9">
        <f t="shared" si="15"/>
        <v>0</v>
      </c>
      <c r="M81" s="78">
        <f t="shared" si="16"/>
        <v>25454.354962379326</v>
      </c>
      <c r="N81" s="9">
        <f t="shared" si="17"/>
        <v>65859.497785509506</v>
      </c>
      <c r="O81" s="9">
        <f t="shared" si="18"/>
        <v>238782.50096629933</v>
      </c>
      <c r="P81" s="1"/>
      <c r="Q81" s="41">
        <f t="shared" si="4"/>
        <v>53062.777992510964</v>
      </c>
      <c r="R81" s="41">
        <f t="shared" si="5"/>
        <v>33937.222007489036</v>
      </c>
      <c r="S81" s="1"/>
      <c r="T81" s="42">
        <f t="shared" si="6"/>
        <v>0.39008301158033376</v>
      </c>
      <c r="U81" s="42">
        <f t="shared" si="7"/>
        <v>0.36504509995122497</v>
      </c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25" customHeight="1" x14ac:dyDescent="0.25">
      <c r="A82" s="1"/>
      <c r="B82" s="41">
        <v>88000</v>
      </c>
      <c r="C82" s="1"/>
      <c r="D82" s="9">
        <f t="shared" si="0"/>
        <v>396000</v>
      </c>
      <c r="E82" s="9">
        <f t="shared" si="12"/>
        <v>359291.42662116041</v>
      </c>
      <c r="F82" s="9">
        <f t="shared" si="19"/>
        <v>36708.573378839588</v>
      </c>
      <c r="G82" s="9">
        <f t="shared" si="1"/>
        <v>20808.936952218432</v>
      </c>
      <c r="H82" s="9">
        <f t="shared" si="2"/>
        <v>29945.149620204782</v>
      </c>
      <c r="I82" s="9">
        <f t="shared" si="13"/>
        <v>29567.541952218431</v>
      </c>
      <c r="J82" s="9">
        <f t="shared" si="14"/>
        <v>329723.88466894196</v>
      </c>
      <c r="K82" s="9">
        <f t="shared" si="3"/>
        <v>92683.643094061437</v>
      </c>
      <c r="L82" s="9">
        <f t="shared" si="15"/>
        <v>0</v>
      </c>
      <c r="M82" s="78">
        <f t="shared" si="16"/>
        <v>25786.101061843005</v>
      </c>
      <c r="N82" s="9">
        <f t="shared" si="17"/>
        <v>66897.542032218436</v>
      </c>
      <c r="O82" s="9">
        <f t="shared" si="18"/>
        <v>241639.79801651882</v>
      </c>
      <c r="P82" s="1"/>
      <c r="Q82" s="41">
        <f t="shared" si="4"/>
        <v>53697.732892559739</v>
      </c>
      <c r="R82" s="41">
        <f t="shared" ref="R82:R145" si="20">B82-Q82</f>
        <v>34302.267107440261</v>
      </c>
      <c r="S82" s="1"/>
      <c r="T82" s="42">
        <f t="shared" ref="T82:T145" si="21">R82/B82</f>
        <v>0.38979848985727567</v>
      </c>
      <c r="U82" s="42">
        <f t="shared" ref="U82:U145" si="22">(R83-R82)/(B83-B82)</f>
        <v>0.36504509995126139</v>
      </c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25" customHeight="1" x14ac:dyDescent="0.25">
      <c r="A83" s="1"/>
      <c r="B83" s="41">
        <v>89000</v>
      </c>
      <c r="C83" s="1"/>
      <c r="D83" s="9">
        <f t="shared" si="0"/>
        <v>400500</v>
      </c>
      <c r="E83" s="9">
        <f t="shared" ref="E83:E146" si="23">IF(D83/(1+$N$7)&lt;=$O$9,D83/(1+$N$7),(D83-$O$9*($N$9+$N$10+$N$11+$N$12))/(1+$N$13))</f>
        <v>363679.52998537297</v>
      </c>
      <c r="F83" s="9">
        <f t="shared" si="19"/>
        <v>36820.470014627033</v>
      </c>
      <c r="G83" s="9">
        <f t="shared" ref="G83:G146" si="24">MIN(E83,$J$9)*($I$9+$I$11)+E83*$I$12</f>
        <v>20916.445484641641</v>
      </c>
      <c r="H83" s="9">
        <f t="shared" ref="H83:H146" si="25">(E83-G83-MIN(E83,$J$10)*$I$10)*$I$13</f>
        <v>30330.403155065818</v>
      </c>
      <c r="I83" s="9">
        <f t="shared" ref="I83:I146" si="26">MIN(E83,$J$9)*($I$9+$I$10+$I$11)+E83*$I$12+$R$11</f>
        <v>29675.050484641637</v>
      </c>
      <c r="J83" s="9">
        <f t="shared" ref="J83:J146" si="27">E83-I83</f>
        <v>334004.47950073134</v>
      </c>
      <c r="K83" s="9">
        <f t="shared" si="3"/>
        <v>94053.433440234032</v>
      </c>
      <c r="L83" s="9">
        <f t="shared" ref="L83:L146" si="28">MAX(0,$R$5*(1-MAX(0,J83-$T$5)/$V$5))</f>
        <v>0</v>
      </c>
      <c r="M83" s="78">
        <f t="shared" ref="M83:M146" si="29">(E83-G83-MIN(E83,$J$10)*$I$10)*$U$10</f>
        <v>26117.847161306679</v>
      </c>
      <c r="N83" s="9">
        <f t="shared" ref="N83:N146" si="30">K83-L83-M83</f>
        <v>67935.586278927352</v>
      </c>
      <c r="O83" s="9">
        <f t="shared" ref="O83:O146" si="31">E83-G83-H83-N83</f>
        <v>244497.09506673814</v>
      </c>
      <c r="P83" s="1"/>
      <c r="Q83" s="41">
        <f t="shared" si="4"/>
        <v>54332.687792608478</v>
      </c>
      <c r="R83" s="41">
        <f t="shared" si="20"/>
        <v>34667.312207391522</v>
      </c>
      <c r="S83" s="1"/>
      <c r="T83" s="42">
        <f t="shared" si="21"/>
        <v>0.38952036188080363</v>
      </c>
      <c r="U83" s="42">
        <f t="shared" si="22"/>
        <v>0.36504509995123952</v>
      </c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25" customHeight="1" x14ac:dyDescent="0.25">
      <c r="A84" s="1"/>
      <c r="B84" s="41">
        <v>90000</v>
      </c>
      <c r="C84" s="1"/>
      <c r="D84" s="9">
        <f t="shared" si="0"/>
        <v>405000</v>
      </c>
      <c r="E84" s="9">
        <f t="shared" si="23"/>
        <v>368067.63334958552</v>
      </c>
      <c r="F84" s="9">
        <f t="shared" ref="F84:F147" si="32">D84-E84</f>
        <v>36932.366650414478</v>
      </c>
      <c r="G84" s="9">
        <f t="shared" si="24"/>
        <v>21023.954017064847</v>
      </c>
      <c r="H84" s="9">
        <f t="shared" si="25"/>
        <v>30715.656689926862</v>
      </c>
      <c r="I84" s="9">
        <f t="shared" si="26"/>
        <v>29782.559017064843</v>
      </c>
      <c r="J84" s="9">
        <f t="shared" si="27"/>
        <v>338285.07433252066</v>
      </c>
      <c r="K84" s="9">
        <f t="shared" si="3"/>
        <v>95423.223786406612</v>
      </c>
      <c r="L84" s="9">
        <f t="shared" si="28"/>
        <v>0</v>
      </c>
      <c r="M84" s="78">
        <f t="shared" si="29"/>
        <v>26449.593260770354</v>
      </c>
      <c r="N84" s="9">
        <f t="shared" si="30"/>
        <v>68973.630525636254</v>
      </c>
      <c r="O84" s="9">
        <f t="shared" si="31"/>
        <v>247354.39211695758</v>
      </c>
      <c r="P84" s="1"/>
      <c r="Q84" s="41">
        <f t="shared" si="4"/>
        <v>54967.642692657239</v>
      </c>
      <c r="R84" s="41">
        <f t="shared" si="20"/>
        <v>35032.357307342761</v>
      </c>
      <c r="S84" s="1"/>
      <c r="T84" s="42">
        <f t="shared" si="21"/>
        <v>0.38924841452603071</v>
      </c>
      <c r="U84" s="42">
        <f t="shared" si="22"/>
        <v>0.36504509995123952</v>
      </c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25" customHeight="1" x14ac:dyDescent="0.25">
      <c r="A85" s="1"/>
      <c r="B85" s="41">
        <v>91000</v>
      </c>
      <c r="C85" s="1"/>
      <c r="D85" s="9">
        <f t="shared" si="0"/>
        <v>409500</v>
      </c>
      <c r="E85" s="9">
        <f t="shared" si="23"/>
        <v>372455.73671379813</v>
      </c>
      <c r="F85" s="9">
        <f t="shared" si="32"/>
        <v>37044.263286201865</v>
      </c>
      <c r="G85" s="9">
        <f t="shared" si="24"/>
        <v>21131.462549488053</v>
      </c>
      <c r="H85" s="9">
        <f t="shared" si="25"/>
        <v>31100.910224787905</v>
      </c>
      <c r="I85" s="9">
        <f t="shared" si="26"/>
        <v>29890.067549488052</v>
      </c>
      <c r="J85" s="9">
        <f t="shared" si="27"/>
        <v>342565.66916431009</v>
      </c>
      <c r="K85" s="9">
        <f t="shared" si="3"/>
        <v>96793.014132579236</v>
      </c>
      <c r="L85" s="9">
        <f t="shared" si="28"/>
        <v>0</v>
      </c>
      <c r="M85" s="78">
        <f t="shared" si="29"/>
        <v>26781.339360234033</v>
      </c>
      <c r="N85" s="9">
        <f t="shared" si="30"/>
        <v>70011.674772345199</v>
      </c>
      <c r="O85" s="9">
        <f t="shared" si="31"/>
        <v>250211.68916717698</v>
      </c>
      <c r="P85" s="1"/>
      <c r="Q85" s="41">
        <f t="shared" si="4"/>
        <v>55602.597592705999</v>
      </c>
      <c r="R85" s="41">
        <f t="shared" si="20"/>
        <v>35397.402407294001</v>
      </c>
      <c r="S85" s="1"/>
      <c r="T85" s="42">
        <f t="shared" si="21"/>
        <v>0.38898244403619781</v>
      </c>
      <c r="U85" s="42">
        <f t="shared" si="22"/>
        <v>0.36504509995125412</v>
      </c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25" customHeight="1" x14ac:dyDescent="0.25">
      <c r="A86" s="1"/>
      <c r="B86" s="41">
        <v>92000</v>
      </c>
      <c r="C86" s="1"/>
      <c r="D86" s="9">
        <f t="shared" si="0"/>
        <v>414000</v>
      </c>
      <c r="E86" s="9">
        <f t="shared" si="23"/>
        <v>376843.84007801069</v>
      </c>
      <c r="F86" s="9">
        <f t="shared" si="32"/>
        <v>37156.159921989311</v>
      </c>
      <c r="G86" s="9">
        <f t="shared" si="24"/>
        <v>21238.971081911262</v>
      </c>
      <c r="H86" s="9">
        <f t="shared" si="25"/>
        <v>31486.163759648953</v>
      </c>
      <c r="I86" s="9">
        <f t="shared" si="26"/>
        <v>29997.576081911262</v>
      </c>
      <c r="J86" s="9">
        <f t="shared" si="27"/>
        <v>346846.26399609941</v>
      </c>
      <c r="K86" s="9">
        <f t="shared" si="3"/>
        <v>98162.804478751816</v>
      </c>
      <c r="L86" s="9">
        <f t="shared" si="28"/>
        <v>0</v>
      </c>
      <c r="M86" s="78">
        <f t="shared" si="29"/>
        <v>27113.085459697708</v>
      </c>
      <c r="N86" s="9">
        <f t="shared" si="30"/>
        <v>71049.719019054115</v>
      </c>
      <c r="O86" s="9">
        <f t="shared" si="31"/>
        <v>253068.98621739636</v>
      </c>
      <c r="P86" s="1"/>
      <c r="Q86" s="41">
        <f t="shared" si="4"/>
        <v>56237.552492754745</v>
      </c>
      <c r="R86" s="41">
        <f t="shared" si="20"/>
        <v>35762.447507245255</v>
      </c>
      <c r="S86" s="1"/>
      <c r="T86" s="42">
        <f t="shared" si="21"/>
        <v>0.3887222555135354</v>
      </c>
      <c r="U86" s="42">
        <f t="shared" si="22"/>
        <v>0.36504509995123224</v>
      </c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25" customHeight="1" x14ac:dyDescent="0.25">
      <c r="A87" s="1"/>
      <c r="B87" s="41">
        <v>93000</v>
      </c>
      <c r="C87" s="1"/>
      <c r="D87" s="9">
        <f t="shared" si="0"/>
        <v>418500</v>
      </c>
      <c r="E87" s="9">
        <f t="shared" si="23"/>
        <v>381231.9434422233</v>
      </c>
      <c r="F87" s="9">
        <f t="shared" si="32"/>
        <v>37268.056557776697</v>
      </c>
      <c r="G87" s="9">
        <f t="shared" si="24"/>
        <v>21346.479614334472</v>
      </c>
      <c r="H87" s="9">
        <f t="shared" si="25"/>
        <v>31871.417294509996</v>
      </c>
      <c r="I87" s="9">
        <f t="shared" si="26"/>
        <v>30105.084614334468</v>
      </c>
      <c r="J87" s="9">
        <f t="shared" si="27"/>
        <v>351126.85882788885</v>
      </c>
      <c r="K87" s="9">
        <f t="shared" si="3"/>
        <v>99532.594824924425</v>
      </c>
      <c r="L87" s="9">
        <f t="shared" si="28"/>
        <v>0</v>
      </c>
      <c r="M87" s="78">
        <f t="shared" si="29"/>
        <v>27444.831559161386</v>
      </c>
      <c r="N87" s="9">
        <f t="shared" si="30"/>
        <v>72087.763265763031</v>
      </c>
      <c r="O87" s="9">
        <f t="shared" si="31"/>
        <v>255926.2832676158</v>
      </c>
      <c r="P87" s="1"/>
      <c r="Q87" s="41">
        <f t="shared" si="4"/>
        <v>56872.507392803513</v>
      </c>
      <c r="R87" s="41">
        <f t="shared" si="20"/>
        <v>36127.492607196487</v>
      </c>
      <c r="S87" s="1"/>
      <c r="T87" s="42">
        <f t="shared" si="21"/>
        <v>0.38846766244297298</v>
      </c>
      <c r="U87" s="42">
        <f t="shared" si="22"/>
        <v>0.36504509995123952</v>
      </c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 x14ac:dyDescent="0.25">
      <c r="A88" s="1"/>
      <c r="B88" s="41">
        <v>94000</v>
      </c>
      <c r="C88" s="1"/>
      <c r="D88" s="9">
        <f t="shared" si="0"/>
        <v>423000</v>
      </c>
      <c r="E88" s="9">
        <f t="shared" si="23"/>
        <v>385620.04680643586</v>
      </c>
      <c r="F88" s="9">
        <f t="shared" si="32"/>
        <v>37379.953193564143</v>
      </c>
      <c r="G88" s="9">
        <f t="shared" si="24"/>
        <v>21453.988146757678</v>
      </c>
      <c r="H88" s="9">
        <f t="shared" si="25"/>
        <v>32256.67082937104</v>
      </c>
      <c r="I88" s="9">
        <f t="shared" si="26"/>
        <v>30212.593146757677</v>
      </c>
      <c r="J88" s="9">
        <f t="shared" si="27"/>
        <v>355407.45365967817</v>
      </c>
      <c r="K88" s="9">
        <f t="shared" si="3"/>
        <v>100902.385171097</v>
      </c>
      <c r="L88" s="9">
        <f t="shared" si="28"/>
        <v>0</v>
      </c>
      <c r="M88" s="78">
        <f t="shared" si="29"/>
        <v>27776.577658625061</v>
      </c>
      <c r="N88" s="9">
        <f t="shared" si="30"/>
        <v>73125.807512471947</v>
      </c>
      <c r="O88" s="9">
        <f t="shared" si="31"/>
        <v>258783.58031783524</v>
      </c>
      <c r="P88" s="1"/>
      <c r="Q88" s="41">
        <f t="shared" si="4"/>
        <v>57507.462292852273</v>
      </c>
      <c r="R88" s="41">
        <f t="shared" si="20"/>
        <v>36492.537707147727</v>
      </c>
      <c r="S88" s="1"/>
      <c r="T88" s="42">
        <f t="shared" si="21"/>
        <v>0.38821848624625244</v>
      </c>
      <c r="U88" s="42">
        <f t="shared" si="22"/>
        <v>0.36504509995125412</v>
      </c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25" customHeight="1" x14ac:dyDescent="0.25">
      <c r="A89" s="1"/>
      <c r="B89" s="41">
        <v>95000</v>
      </c>
      <c r="C89" s="1"/>
      <c r="D89" s="9">
        <f t="shared" si="0"/>
        <v>427500</v>
      </c>
      <c r="E89" s="9">
        <f t="shared" si="23"/>
        <v>390008.15017064847</v>
      </c>
      <c r="F89" s="9">
        <f t="shared" si="32"/>
        <v>37491.849829351529</v>
      </c>
      <c r="G89" s="9">
        <f t="shared" si="24"/>
        <v>21561.496679180891</v>
      </c>
      <c r="H89" s="9">
        <f t="shared" si="25"/>
        <v>32641.924364232083</v>
      </c>
      <c r="I89" s="9">
        <f t="shared" si="26"/>
        <v>30320.101679180887</v>
      </c>
      <c r="J89" s="9">
        <f t="shared" si="27"/>
        <v>359688.04849146761</v>
      </c>
      <c r="K89" s="9">
        <f t="shared" si="3"/>
        <v>102272.17551726964</v>
      </c>
      <c r="L89" s="9">
        <f t="shared" si="28"/>
        <v>0</v>
      </c>
      <c r="M89" s="78">
        <f t="shared" si="29"/>
        <v>28108.32375808874</v>
      </c>
      <c r="N89" s="9">
        <f t="shared" si="30"/>
        <v>74163.851759180907</v>
      </c>
      <c r="O89" s="9">
        <f t="shared" si="31"/>
        <v>261640.87736805459</v>
      </c>
      <c r="P89" s="1"/>
      <c r="Q89" s="41">
        <f t="shared" si="4"/>
        <v>58142.417192901019</v>
      </c>
      <c r="R89" s="41">
        <f t="shared" si="20"/>
        <v>36857.582807098981</v>
      </c>
      <c r="S89" s="1"/>
      <c r="T89" s="42">
        <f t="shared" si="21"/>
        <v>0.38797455586419982</v>
      </c>
      <c r="U89" s="42">
        <f t="shared" si="22"/>
        <v>0.36504509995124679</v>
      </c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 x14ac:dyDescent="0.25">
      <c r="A90" s="1"/>
      <c r="B90" s="41">
        <v>96000</v>
      </c>
      <c r="C90" s="1"/>
      <c r="D90" s="9">
        <f t="shared" si="0"/>
        <v>432000</v>
      </c>
      <c r="E90" s="9">
        <f t="shared" si="23"/>
        <v>394396.25353486103</v>
      </c>
      <c r="F90" s="9">
        <f t="shared" si="32"/>
        <v>37603.746465138975</v>
      </c>
      <c r="G90" s="9">
        <f t="shared" si="24"/>
        <v>21669.005211604097</v>
      </c>
      <c r="H90" s="9">
        <f t="shared" si="25"/>
        <v>33027.17789909312</v>
      </c>
      <c r="I90" s="9">
        <f t="shared" si="26"/>
        <v>30427.610211604093</v>
      </c>
      <c r="J90" s="9">
        <f t="shared" si="27"/>
        <v>363968.64332325693</v>
      </c>
      <c r="K90" s="9">
        <f t="shared" si="3"/>
        <v>103641.96586344222</v>
      </c>
      <c r="L90" s="9">
        <f t="shared" si="28"/>
        <v>0</v>
      </c>
      <c r="M90" s="78">
        <f t="shared" si="29"/>
        <v>28440.069857552411</v>
      </c>
      <c r="N90" s="9">
        <f t="shared" si="30"/>
        <v>75201.896005889808</v>
      </c>
      <c r="O90" s="9">
        <f t="shared" si="31"/>
        <v>264498.17441827396</v>
      </c>
      <c r="P90" s="1"/>
      <c r="Q90" s="41">
        <f t="shared" si="4"/>
        <v>58777.372092949772</v>
      </c>
      <c r="R90" s="41">
        <f t="shared" si="20"/>
        <v>37222.627907050228</v>
      </c>
      <c r="S90" s="1"/>
      <c r="T90" s="42">
        <f t="shared" si="21"/>
        <v>0.38773570736510654</v>
      </c>
      <c r="U90" s="42">
        <f t="shared" si="22"/>
        <v>0.36504509995123952</v>
      </c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25" customHeight="1" x14ac:dyDescent="0.25">
      <c r="A91" s="1"/>
      <c r="B91" s="41">
        <v>97000</v>
      </c>
      <c r="C91" s="1"/>
      <c r="D91" s="9">
        <f t="shared" si="0"/>
        <v>436500</v>
      </c>
      <c r="E91" s="9">
        <f t="shared" si="23"/>
        <v>398784.35689907358</v>
      </c>
      <c r="F91" s="9">
        <f t="shared" si="32"/>
        <v>37715.64310092642</v>
      </c>
      <c r="G91" s="9">
        <f t="shared" si="24"/>
        <v>21776.513744027303</v>
      </c>
      <c r="H91" s="9">
        <f t="shared" si="25"/>
        <v>33412.431433954167</v>
      </c>
      <c r="I91" s="9">
        <f t="shared" si="26"/>
        <v>30535.118744027299</v>
      </c>
      <c r="J91" s="9">
        <f t="shared" si="27"/>
        <v>368249.2381550463</v>
      </c>
      <c r="K91" s="9">
        <f t="shared" si="3"/>
        <v>105011.75620961482</v>
      </c>
      <c r="L91" s="9">
        <f t="shared" si="28"/>
        <v>0</v>
      </c>
      <c r="M91" s="78">
        <f t="shared" si="29"/>
        <v>28771.81595701609</v>
      </c>
      <c r="N91" s="9">
        <f t="shared" si="30"/>
        <v>76239.940252598724</v>
      </c>
      <c r="O91" s="9">
        <f t="shared" si="31"/>
        <v>267355.4714684934</v>
      </c>
      <c r="P91" s="1"/>
      <c r="Q91" s="41">
        <f t="shared" si="4"/>
        <v>59412.326992998533</v>
      </c>
      <c r="R91" s="41">
        <f t="shared" si="20"/>
        <v>37587.673007001467</v>
      </c>
      <c r="S91" s="1"/>
      <c r="T91" s="42">
        <f t="shared" si="21"/>
        <v>0.38750178357733472</v>
      </c>
      <c r="U91" s="42">
        <f t="shared" si="22"/>
        <v>0.36504509995123224</v>
      </c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25" customHeight="1" x14ac:dyDescent="0.25">
      <c r="A92" s="1"/>
      <c r="B92" s="41">
        <v>98000</v>
      </c>
      <c r="C92" s="1"/>
      <c r="D92" s="9">
        <f t="shared" si="0"/>
        <v>441000</v>
      </c>
      <c r="E92" s="9">
        <f t="shared" si="23"/>
        <v>403172.46026328619</v>
      </c>
      <c r="F92" s="9">
        <f t="shared" si="32"/>
        <v>37827.539736713807</v>
      </c>
      <c r="G92" s="9">
        <f t="shared" si="24"/>
        <v>21884.022276450512</v>
      </c>
      <c r="H92" s="9">
        <f t="shared" si="25"/>
        <v>33797.684968815207</v>
      </c>
      <c r="I92" s="9">
        <f t="shared" si="26"/>
        <v>30642.627276450512</v>
      </c>
      <c r="J92" s="9">
        <f t="shared" si="27"/>
        <v>372529.83298683568</v>
      </c>
      <c r="K92" s="9">
        <f t="shared" si="3"/>
        <v>106381.54655578741</v>
      </c>
      <c r="L92" s="9">
        <f t="shared" si="28"/>
        <v>0</v>
      </c>
      <c r="M92" s="78">
        <f t="shared" si="29"/>
        <v>29103.562056479765</v>
      </c>
      <c r="N92" s="9">
        <f t="shared" si="30"/>
        <v>77277.98449930764</v>
      </c>
      <c r="O92" s="9">
        <f t="shared" si="31"/>
        <v>270212.76851871284</v>
      </c>
      <c r="P92" s="1"/>
      <c r="Q92" s="41">
        <f t="shared" si="4"/>
        <v>60047.2818930473</v>
      </c>
      <c r="R92" s="41">
        <f t="shared" si="20"/>
        <v>37952.7181069527</v>
      </c>
      <c r="S92" s="1"/>
      <c r="T92" s="42">
        <f t="shared" si="21"/>
        <v>0.38727263374441528</v>
      </c>
      <c r="U92" s="42">
        <f t="shared" si="22"/>
        <v>0.36504509995125412</v>
      </c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25" customHeight="1" x14ac:dyDescent="0.25">
      <c r="A93" s="1"/>
      <c r="B93" s="41">
        <v>99000</v>
      </c>
      <c r="C93" s="1"/>
      <c r="D93" s="9">
        <f t="shared" si="0"/>
        <v>445500</v>
      </c>
      <c r="E93" s="9">
        <f t="shared" si="23"/>
        <v>407560.56362749875</v>
      </c>
      <c r="F93" s="9">
        <f t="shared" si="32"/>
        <v>37939.436372501252</v>
      </c>
      <c r="G93" s="9">
        <f t="shared" si="24"/>
        <v>21991.530808873722</v>
      </c>
      <c r="H93" s="9">
        <f t="shared" si="25"/>
        <v>34182.938503676254</v>
      </c>
      <c r="I93" s="9">
        <f t="shared" si="26"/>
        <v>30750.135808873718</v>
      </c>
      <c r="J93" s="9">
        <f t="shared" si="27"/>
        <v>376810.427818625</v>
      </c>
      <c r="K93" s="9">
        <f t="shared" si="3"/>
        <v>107751.33690195999</v>
      </c>
      <c r="L93" s="9">
        <f t="shared" si="28"/>
        <v>0</v>
      </c>
      <c r="M93" s="78">
        <f t="shared" si="29"/>
        <v>29435.308155943443</v>
      </c>
      <c r="N93" s="9">
        <f t="shared" si="30"/>
        <v>78316.028746016556</v>
      </c>
      <c r="O93" s="9">
        <f t="shared" si="31"/>
        <v>273070.06556893222</v>
      </c>
      <c r="P93" s="1"/>
      <c r="Q93" s="41">
        <f t="shared" si="4"/>
        <v>60682.236793096046</v>
      </c>
      <c r="R93" s="41">
        <f t="shared" si="20"/>
        <v>38317.763206903954</v>
      </c>
      <c r="S93" s="1"/>
      <c r="T93" s="42">
        <f t="shared" si="21"/>
        <v>0.38704811320105004</v>
      </c>
      <c r="U93" s="42">
        <f t="shared" si="22"/>
        <v>0.36504509995124679</v>
      </c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25" customHeight="1" x14ac:dyDescent="0.25">
      <c r="A94" s="1"/>
      <c r="B94" s="41">
        <v>100000</v>
      </c>
      <c r="C94" s="1"/>
      <c r="D94" s="9">
        <f t="shared" si="0"/>
        <v>450000</v>
      </c>
      <c r="E94" s="9">
        <f t="shared" si="23"/>
        <v>411948.66699171136</v>
      </c>
      <c r="F94" s="9">
        <f t="shared" si="32"/>
        <v>38051.333008288639</v>
      </c>
      <c r="G94" s="9">
        <f t="shared" si="24"/>
        <v>22099.039341296928</v>
      </c>
      <c r="H94" s="9">
        <f t="shared" si="25"/>
        <v>34568.192038537301</v>
      </c>
      <c r="I94" s="9">
        <f t="shared" si="26"/>
        <v>30857.644341296927</v>
      </c>
      <c r="J94" s="9">
        <f t="shared" si="27"/>
        <v>381091.02265041444</v>
      </c>
      <c r="K94" s="9">
        <f t="shared" si="3"/>
        <v>109121.12724813263</v>
      </c>
      <c r="L94" s="9">
        <f t="shared" si="28"/>
        <v>0</v>
      </c>
      <c r="M94" s="78">
        <f t="shared" si="29"/>
        <v>29767.054255407118</v>
      </c>
      <c r="N94" s="9">
        <f t="shared" si="30"/>
        <v>79354.072992725516</v>
      </c>
      <c r="O94" s="9">
        <f t="shared" si="31"/>
        <v>275927.36261915159</v>
      </c>
      <c r="P94" s="1"/>
      <c r="Q94" s="41">
        <f t="shared" si="4"/>
        <v>61317.1916931448</v>
      </c>
      <c r="R94" s="41">
        <f t="shared" si="20"/>
        <v>38682.8083068552</v>
      </c>
      <c r="S94" s="1"/>
      <c r="T94" s="42">
        <f t="shared" si="21"/>
        <v>0.38682808306855199</v>
      </c>
      <c r="U94" s="42">
        <f t="shared" si="22"/>
        <v>0.36504509995122497</v>
      </c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25" customHeight="1" x14ac:dyDescent="0.25">
      <c r="A95" s="1"/>
      <c r="B95" s="41">
        <v>101000</v>
      </c>
      <c r="C95" s="1"/>
      <c r="D95" s="9">
        <f t="shared" si="0"/>
        <v>454500</v>
      </c>
      <c r="E95" s="9">
        <f t="shared" si="23"/>
        <v>416336.77035592392</v>
      </c>
      <c r="F95" s="9">
        <f t="shared" si="32"/>
        <v>38163.229644076084</v>
      </c>
      <c r="G95" s="9">
        <f t="shared" si="24"/>
        <v>22206.547873720137</v>
      </c>
      <c r="H95" s="9">
        <f t="shared" si="25"/>
        <v>34953.445573398341</v>
      </c>
      <c r="I95" s="9">
        <f t="shared" si="26"/>
        <v>30965.152873720137</v>
      </c>
      <c r="J95" s="9">
        <f t="shared" si="27"/>
        <v>385371.61748220376</v>
      </c>
      <c r="K95" s="9">
        <f t="shared" si="3"/>
        <v>110490.91759430521</v>
      </c>
      <c r="L95" s="9">
        <f t="shared" si="28"/>
        <v>0</v>
      </c>
      <c r="M95" s="78">
        <f t="shared" si="29"/>
        <v>30098.800354870797</v>
      </c>
      <c r="N95" s="9">
        <f t="shared" si="30"/>
        <v>80392.117239434418</v>
      </c>
      <c r="O95" s="9">
        <f t="shared" si="31"/>
        <v>278784.65966937109</v>
      </c>
      <c r="P95" s="1"/>
      <c r="Q95" s="41">
        <f t="shared" si="4"/>
        <v>61952.146593193575</v>
      </c>
      <c r="R95" s="41">
        <f t="shared" si="20"/>
        <v>39047.853406806425</v>
      </c>
      <c r="S95" s="1"/>
      <c r="T95" s="42">
        <f t="shared" si="21"/>
        <v>0.38661240996838048</v>
      </c>
      <c r="U95" s="42">
        <f t="shared" si="22"/>
        <v>0.36504509995127593</v>
      </c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25" customHeight="1" x14ac:dyDescent="0.25">
      <c r="A96" s="1"/>
      <c r="B96" s="41">
        <v>102000</v>
      </c>
      <c r="C96" s="1"/>
      <c r="D96" s="9">
        <f t="shared" si="0"/>
        <v>459000</v>
      </c>
      <c r="E96" s="9">
        <f t="shared" si="23"/>
        <v>420724.87372013647</v>
      </c>
      <c r="F96" s="9">
        <f t="shared" si="32"/>
        <v>38275.126279863529</v>
      </c>
      <c r="G96" s="9">
        <f t="shared" si="24"/>
        <v>22314.056406143347</v>
      </c>
      <c r="H96" s="9">
        <f t="shared" si="25"/>
        <v>35338.699108259381</v>
      </c>
      <c r="I96" s="9">
        <f t="shared" si="26"/>
        <v>31072.661406143343</v>
      </c>
      <c r="J96" s="9">
        <f t="shared" si="27"/>
        <v>389652.21231399314</v>
      </c>
      <c r="K96" s="9">
        <f t="shared" si="3"/>
        <v>111860.70794047782</v>
      </c>
      <c r="L96" s="9">
        <f t="shared" si="28"/>
        <v>0</v>
      </c>
      <c r="M96" s="78">
        <f t="shared" si="29"/>
        <v>30430.546454334468</v>
      </c>
      <c r="N96" s="9">
        <f t="shared" si="30"/>
        <v>81430.161486143348</v>
      </c>
      <c r="O96" s="9">
        <f t="shared" si="31"/>
        <v>281641.95671959035</v>
      </c>
      <c r="P96" s="1"/>
      <c r="Q96" s="41">
        <f t="shared" si="4"/>
        <v>62587.101493242299</v>
      </c>
      <c r="R96" s="41">
        <f t="shared" si="20"/>
        <v>39412.898506757701</v>
      </c>
      <c r="S96" s="1"/>
      <c r="T96" s="42">
        <f t="shared" si="21"/>
        <v>0.38640096575252647</v>
      </c>
      <c r="U96" s="42">
        <f t="shared" si="22"/>
        <v>0.36504509995122497</v>
      </c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25" customHeight="1" x14ac:dyDescent="0.25">
      <c r="A97" s="1"/>
      <c r="B97" s="41">
        <v>103000</v>
      </c>
      <c r="C97" s="1"/>
      <c r="D97" s="9">
        <f t="shared" si="0"/>
        <v>463500</v>
      </c>
      <c r="E97" s="9">
        <f t="shared" si="23"/>
        <v>425112.97708434908</v>
      </c>
      <c r="F97" s="9">
        <f t="shared" si="32"/>
        <v>38387.022915650916</v>
      </c>
      <c r="G97" s="9">
        <f t="shared" si="24"/>
        <v>22421.564938566553</v>
      </c>
      <c r="H97" s="9">
        <f t="shared" si="25"/>
        <v>35723.952643120429</v>
      </c>
      <c r="I97" s="9">
        <f t="shared" si="26"/>
        <v>31180.169938566549</v>
      </c>
      <c r="J97" s="9">
        <f t="shared" si="27"/>
        <v>393932.80714578251</v>
      </c>
      <c r="K97" s="9">
        <f t="shared" si="3"/>
        <v>113230.4982866504</v>
      </c>
      <c r="L97" s="9">
        <f t="shared" si="28"/>
        <v>0</v>
      </c>
      <c r="M97" s="78">
        <f t="shared" si="29"/>
        <v>30762.29255379815</v>
      </c>
      <c r="N97" s="9">
        <f t="shared" si="30"/>
        <v>82468.20573285225</v>
      </c>
      <c r="O97" s="9">
        <f t="shared" si="31"/>
        <v>284499.25376980985</v>
      </c>
      <c r="P97" s="1"/>
      <c r="Q97" s="41">
        <f t="shared" si="4"/>
        <v>63222.056393291074</v>
      </c>
      <c r="R97" s="41">
        <f t="shared" si="20"/>
        <v>39777.943606708926</v>
      </c>
      <c r="S97" s="1"/>
      <c r="T97" s="42">
        <f t="shared" si="21"/>
        <v>0.38619362724960121</v>
      </c>
      <c r="U97" s="42">
        <f t="shared" si="22"/>
        <v>0.36504509995124679</v>
      </c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25" customHeight="1" x14ac:dyDescent="0.25">
      <c r="A98" s="1"/>
      <c r="B98" s="41">
        <v>104000</v>
      </c>
      <c r="C98" s="1"/>
      <c r="D98" s="9">
        <f t="shared" si="0"/>
        <v>468000</v>
      </c>
      <c r="E98" s="9">
        <f t="shared" si="23"/>
        <v>429501.08044856164</v>
      </c>
      <c r="F98" s="9">
        <f t="shared" si="32"/>
        <v>38498.919551438361</v>
      </c>
      <c r="G98" s="9">
        <f t="shared" si="24"/>
        <v>22529.073470989759</v>
      </c>
      <c r="H98" s="9">
        <f t="shared" si="25"/>
        <v>36109.206177981468</v>
      </c>
      <c r="I98" s="9">
        <f t="shared" si="26"/>
        <v>31287.678470989758</v>
      </c>
      <c r="J98" s="9">
        <f t="shared" si="27"/>
        <v>398213.40197757189</v>
      </c>
      <c r="K98" s="9">
        <f t="shared" si="3"/>
        <v>114600.28863282301</v>
      </c>
      <c r="L98" s="9">
        <f t="shared" si="28"/>
        <v>0</v>
      </c>
      <c r="M98" s="78">
        <f t="shared" si="29"/>
        <v>31094.038653261821</v>
      </c>
      <c r="N98" s="9">
        <f t="shared" si="30"/>
        <v>83506.249979561195</v>
      </c>
      <c r="O98" s="9">
        <f t="shared" si="31"/>
        <v>287356.55082002922</v>
      </c>
      <c r="P98" s="1"/>
      <c r="Q98" s="41">
        <f t="shared" si="4"/>
        <v>63857.011293339827</v>
      </c>
      <c r="R98" s="41">
        <f t="shared" si="20"/>
        <v>40142.988706660173</v>
      </c>
      <c r="S98" s="1"/>
      <c r="T98" s="42">
        <f t="shared" si="21"/>
        <v>0.38599027602557862</v>
      </c>
      <c r="U98" s="42">
        <f t="shared" si="22"/>
        <v>0.36504509995124679</v>
      </c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25" customHeight="1" x14ac:dyDescent="0.25">
      <c r="A99" s="1"/>
      <c r="B99" s="41">
        <v>105000</v>
      </c>
      <c r="C99" s="1"/>
      <c r="D99" s="9">
        <f t="shared" si="0"/>
        <v>472500</v>
      </c>
      <c r="E99" s="9">
        <f t="shared" si="23"/>
        <v>433889.18381277425</v>
      </c>
      <c r="F99" s="9">
        <f t="shared" si="32"/>
        <v>38610.816187225748</v>
      </c>
      <c r="G99" s="9">
        <f t="shared" si="24"/>
        <v>22636.582003412972</v>
      </c>
      <c r="H99" s="9">
        <f t="shared" si="25"/>
        <v>36494.459712842516</v>
      </c>
      <c r="I99" s="9">
        <f t="shared" si="26"/>
        <v>31395.187003412968</v>
      </c>
      <c r="J99" s="9">
        <f t="shared" si="27"/>
        <v>402493.99680936127</v>
      </c>
      <c r="K99" s="9">
        <f t="shared" si="3"/>
        <v>115970.07897899562</v>
      </c>
      <c r="L99" s="9">
        <f t="shared" si="28"/>
        <v>0</v>
      </c>
      <c r="M99" s="78">
        <f t="shared" si="29"/>
        <v>31425.7847527255</v>
      </c>
      <c r="N99" s="9">
        <f t="shared" si="30"/>
        <v>84544.294226270111</v>
      </c>
      <c r="O99" s="9">
        <f t="shared" si="31"/>
        <v>290213.8478702486</v>
      </c>
      <c r="P99" s="1"/>
      <c r="Q99" s="41">
        <f t="shared" si="4"/>
        <v>64491.96619338858</v>
      </c>
      <c r="R99" s="41">
        <f t="shared" si="20"/>
        <v>40508.03380661142</v>
      </c>
      <c r="S99" s="1"/>
      <c r="T99" s="42">
        <f t="shared" si="21"/>
        <v>0.385790798158204</v>
      </c>
      <c r="U99" s="42">
        <f t="shared" si="22"/>
        <v>0.36504509995123952</v>
      </c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25" customHeight="1" x14ac:dyDescent="0.25">
      <c r="A100" s="1"/>
      <c r="B100" s="41">
        <v>106000</v>
      </c>
      <c r="C100" s="1"/>
      <c r="D100" s="9">
        <f t="shared" si="0"/>
        <v>477000</v>
      </c>
      <c r="E100" s="9">
        <f t="shared" si="23"/>
        <v>438277.28717698681</v>
      </c>
      <c r="F100" s="9">
        <f t="shared" si="32"/>
        <v>38722.712823013193</v>
      </c>
      <c r="G100" s="9">
        <f t="shared" si="24"/>
        <v>22744.090535836178</v>
      </c>
      <c r="H100" s="9">
        <f t="shared" si="25"/>
        <v>36879.713247703556</v>
      </c>
      <c r="I100" s="9">
        <f t="shared" si="26"/>
        <v>31502.695535836174</v>
      </c>
      <c r="J100" s="9">
        <f t="shared" si="27"/>
        <v>406774.59164115065</v>
      </c>
      <c r="K100" s="9">
        <f t="shared" si="3"/>
        <v>117339.8693251682</v>
      </c>
      <c r="L100" s="9">
        <f t="shared" si="28"/>
        <v>0</v>
      </c>
      <c r="M100" s="78">
        <f t="shared" si="29"/>
        <v>31757.530852189175</v>
      </c>
      <c r="N100" s="9">
        <f t="shared" si="30"/>
        <v>85582.338472979027</v>
      </c>
      <c r="O100" s="9">
        <f t="shared" si="31"/>
        <v>293071.14492046804</v>
      </c>
      <c r="P100" s="1"/>
      <c r="Q100" s="41">
        <f t="shared" si="4"/>
        <v>65126.92109343734</v>
      </c>
      <c r="R100" s="41">
        <f t="shared" si="20"/>
        <v>40873.07890656266</v>
      </c>
      <c r="S100" s="1"/>
      <c r="T100" s="42">
        <f t="shared" si="21"/>
        <v>0.38559508402417603</v>
      </c>
      <c r="U100" s="42">
        <f t="shared" si="22"/>
        <v>0.36504509995123952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25" customHeight="1" thickBot="1" x14ac:dyDescent="0.3">
      <c r="A101" s="1"/>
      <c r="B101" s="41">
        <v>107000</v>
      </c>
      <c r="C101" s="1"/>
      <c r="D101" s="9">
        <f t="shared" si="0"/>
        <v>481500</v>
      </c>
      <c r="E101" s="9">
        <f t="shared" si="23"/>
        <v>442665.39054119936</v>
      </c>
      <c r="F101" s="9">
        <f t="shared" si="32"/>
        <v>38834.609458800638</v>
      </c>
      <c r="G101" s="9">
        <f t="shared" si="24"/>
        <v>22851.599068259384</v>
      </c>
      <c r="H101" s="9">
        <f t="shared" si="25"/>
        <v>37264.966782564603</v>
      </c>
      <c r="I101" s="9">
        <f t="shared" si="26"/>
        <v>31610.204068259383</v>
      </c>
      <c r="J101" s="9">
        <f t="shared" si="27"/>
        <v>411055.18647293997</v>
      </c>
      <c r="K101" s="9">
        <f t="shared" si="3"/>
        <v>118709.65967134079</v>
      </c>
      <c r="L101" s="9">
        <f t="shared" si="28"/>
        <v>0</v>
      </c>
      <c r="M101" s="78">
        <f t="shared" si="29"/>
        <v>32089.276951652853</v>
      </c>
      <c r="N101" s="9">
        <f t="shared" si="30"/>
        <v>86620.382719687943</v>
      </c>
      <c r="O101" s="9">
        <f t="shared" si="31"/>
        <v>295928.44197068748</v>
      </c>
      <c r="P101" s="1"/>
      <c r="Q101" s="41">
        <f t="shared" si="4"/>
        <v>65761.875993486101</v>
      </c>
      <c r="R101" s="41">
        <f t="shared" si="20"/>
        <v>41238.124006513899</v>
      </c>
      <c r="S101" s="1"/>
      <c r="T101" s="42">
        <f t="shared" si="21"/>
        <v>0.38540302809826071</v>
      </c>
      <c r="U101" s="42">
        <f t="shared" si="22"/>
        <v>0.36504509995123952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25" customHeight="1" thickBot="1" x14ac:dyDescent="0.3">
      <c r="A102" s="1"/>
      <c r="B102" s="53">
        <v>108000</v>
      </c>
      <c r="C102" s="54"/>
      <c r="D102" s="55">
        <f t="shared" si="0"/>
        <v>486000</v>
      </c>
      <c r="E102" s="9">
        <f t="shared" si="23"/>
        <v>447053.49390541197</v>
      </c>
      <c r="F102" s="9">
        <f t="shared" si="32"/>
        <v>38946.506094588025</v>
      </c>
      <c r="G102" s="9">
        <f t="shared" si="24"/>
        <v>22959.107600682597</v>
      </c>
      <c r="H102" s="9">
        <f t="shared" si="25"/>
        <v>37650.220317425643</v>
      </c>
      <c r="I102" s="9">
        <f t="shared" si="26"/>
        <v>31717.712600682593</v>
      </c>
      <c r="J102" s="9">
        <f t="shared" si="27"/>
        <v>415335.7813047294</v>
      </c>
      <c r="K102" s="55">
        <f t="shared" si="3"/>
        <v>120079.45001751342</v>
      </c>
      <c r="L102" s="9">
        <f t="shared" si="28"/>
        <v>0</v>
      </c>
      <c r="M102" s="78">
        <f t="shared" si="29"/>
        <v>32421.023051116528</v>
      </c>
      <c r="N102" s="9">
        <f t="shared" si="30"/>
        <v>87658.426966396888</v>
      </c>
      <c r="O102" s="9">
        <f t="shared" si="31"/>
        <v>298785.73902090685</v>
      </c>
      <c r="P102" s="54"/>
      <c r="Q102" s="56">
        <f t="shared" si="4"/>
        <v>66396.830893534861</v>
      </c>
      <c r="R102" s="56">
        <f t="shared" si="20"/>
        <v>41603.169106465139</v>
      </c>
      <c r="S102" s="54"/>
      <c r="T102" s="57">
        <f t="shared" si="21"/>
        <v>0.3852145287635661</v>
      </c>
      <c r="U102" s="58">
        <f t="shared" si="22"/>
        <v>0.36504509995125412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25" customHeight="1" x14ac:dyDescent="0.25">
      <c r="A103" s="1"/>
      <c r="B103" s="41">
        <v>109000</v>
      </c>
      <c r="C103" s="1"/>
      <c r="D103" s="9">
        <f t="shared" si="0"/>
        <v>490500</v>
      </c>
      <c r="E103" s="9">
        <f t="shared" si="23"/>
        <v>451441.59726962453</v>
      </c>
      <c r="F103" s="9">
        <f t="shared" si="32"/>
        <v>39058.40273037547</v>
      </c>
      <c r="G103" s="9">
        <f t="shared" si="24"/>
        <v>23066.616133105803</v>
      </c>
      <c r="H103" s="9">
        <f t="shared" si="25"/>
        <v>38035.473852286683</v>
      </c>
      <c r="I103" s="9">
        <f t="shared" si="26"/>
        <v>31825.221133105799</v>
      </c>
      <c r="J103" s="9">
        <f t="shared" si="27"/>
        <v>419616.37613651872</v>
      </c>
      <c r="K103" s="9">
        <f t="shared" si="3"/>
        <v>121449.240363686</v>
      </c>
      <c r="L103" s="9">
        <f t="shared" si="28"/>
        <v>0</v>
      </c>
      <c r="M103" s="78">
        <f t="shared" si="29"/>
        <v>32752.769150580199</v>
      </c>
      <c r="N103" s="9">
        <f t="shared" si="30"/>
        <v>88696.471213105804</v>
      </c>
      <c r="O103" s="9">
        <f t="shared" si="31"/>
        <v>301643.03607112623</v>
      </c>
      <c r="P103" s="1"/>
      <c r="Q103" s="41">
        <f t="shared" si="4"/>
        <v>67031.785793583607</v>
      </c>
      <c r="R103" s="41">
        <f t="shared" si="20"/>
        <v>41968.214206416393</v>
      </c>
      <c r="S103" s="1"/>
      <c r="T103" s="42">
        <f t="shared" si="21"/>
        <v>0.38502948813226051</v>
      </c>
      <c r="U103" s="42">
        <f t="shared" si="22"/>
        <v>0.36504509995123952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25" customHeight="1" x14ac:dyDescent="0.25">
      <c r="A104" s="1"/>
      <c r="B104" s="41">
        <v>110000</v>
      </c>
      <c r="C104" s="1"/>
      <c r="D104" s="9">
        <f t="shared" si="0"/>
        <v>495000</v>
      </c>
      <c r="E104" s="9">
        <f t="shared" si="23"/>
        <v>455829.70063383714</v>
      </c>
      <c r="F104" s="9">
        <f t="shared" si="32"/>
        <v>39170.299366162857</v>
      </c>
      <c r="G104" s="9">
        <f t="shared" si="24"/>
        <v>23174.124665529009</v>
      </c>
      <c r="H104" s="9">
        <f t="shared" si="25"/>
        <v>38420.72738714773</v>
      </c>
      <c r="I104" s="9">
        <f t="shared" si="26"/>
        <v>31932.729665529008</v>
      </c>
      <c r="J104" s="9">
        <f t="shared" si="27"/>
        <v>423896.97096830816</v>
      </c>
      <c r="K104" s="9">
        <f t="shared" si="3"/>
        <v>122819.03070985862</v>
      </c>
      <c r="L104" s="9">
        <f t="shared" si="28"/>
        <v>0</v>
      </c>
      <c r="M104" s="78">
        <f t="shared" si="29"/>
        <v>33084.515250043885</v>
      </c>
      <c r="N104" s="9">
        <f t="shared" si="30"/>
        <v>89734.515459814735</v>
      </c>
      <c r="O104" s="9">
        <f t="shared" si="31"/>
        <v>304500.33312134567</v>
      </c>
      <c r="P104" s="1"/>
      <c r="Q104" s="41">
        <f t="shared" si="4"/>
        <v>67666.740693632368</v>
      </c>
      <c r="R104" s="41">
        <f t="shared" si="20"/>
        <v>42333.259306367632</v>
      </c>
      <c r="S104" s="1"/>
      <c r="T104" s="42">
        <f t="shared" si="21"/>
        <v>0.38484781187606937</v>
      </c>
      <c r="U104" s="42">
        <f t="shared" si="22"/>
        <v>0.36504509995123952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25" customHeight="1" x14ac:dyDescent="0.25">
      <c r="A105" s="1"/>
      <c r="B105" s="41">
        <v>111000</v>
      </c>
      <c r="C105" s="1"/>
      <c r="D105" s="9">
        <f t="shared" si="0"/>
        <v>499500</v>
      </c>
      <c r="E105" s="9">
        <f t="shared" si="23"/>
        <v>460217.8039980497</v>
      </c>
      <c r="F105" s="9">
        <f t="shared" si="32"/>
        <v>39282.196001950302</v>
      </c>
      <c r="G105" s="9">
        <f t="shared" si="24"/>
        <v>23281.633197952218</v>
      </c>
      <c r="H105" s="9">
        <f t="shared" si="25"/>
        <v>38805.98092200877</v>
      </c>
      <c r="I105" s="9">
        <f t="shared" si="26"/>
        <v>32040.238197952218</v>
      </c>
      <c r="J105" s="9">
        <f t="shared" si="27"/>
        <v>428177.56580009748</v>
      </c>
      <c r="K105" s="9">
        <f t="shared" si="3"/>
        <v>124188.8210560312</v>
      </c>
      <c r="L105" s="9">
        <f t="shared" si="28"/>
        <v>0</v>
      </c>
      <c r="M105" s="78">
        <f t="shared" si="29"/>
        <v>33416.261349507557</v>
      </c>
      <c r="N105" s="9">
        <f t="shared" si="30"/>
        <v>90772.559706523636</v>
      </c>
      <c r="O105" s="9">
        <f t="shared" si="31"/>
        <v>307357.63017156511</v>
      </c>
      <c r="P105" s="1"/>
      <c r="Q105" s="41">
        <f t="shared" si="4"/>
        <v>68301.695593681128</v>
      </c>
      <c r="R105" s="41">
        <f t="shared" si="20"/>
        <v>42698.304406318872</v>
      </c>
      <c r="S105" s="1"/>
      <c r="T105" s="42">
        <f t="shared" si="21"/>
        <v>0.38466940906593577</v>
      </c>
      <c r="U105" s="42">
        <f t="shared" si="22"/>
        <v>0.36504509995123952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25" customHeight="1" x14ac:dyDescent="0.25">
      <c r="A106" s="1"/>
      <c r="B106" s="41">
        <v>112000</v>
      </c>
      <c r="C106" s="1"/>
      <c r="D106" s="9">
        <f t="shared" si="0"/>
        <v>504000</v>
      </c>
      <c r="E106" s="9">
        <f t="shared" si="23"/>
        <v>464605.90736226231</v>
      </c>
      <c r="F106" s="9">
        <f t="shared" si="32"/>
        <v>39394.092637737689</v>
      </c>
      <c r="G106" s="9">
        <f t="shared" si="24"/>
        <v>23389.141730375428</v>
      </c>
      <c r="H106" s="9">
        <f t="shared" si="25"/>
        <v>39191.234456869824</v>
      </c>
      <c r="I106" s="9">
        <f t="shared" si="26"/>
        <v>32147.746730375424</v>
      </c>
      <c r="J106" s="9">
        <f t="shared" si="27"/>
        <v>432458.16063188692</v>
      </c>
      <c r="K106" s="9">
        <f t="shared" si="3"/>
        <v>125558.61140220382</v>
      </c>
      <c r="L106" s="9">
        <f t="shared" si="28"/>
        <v>0</v>
      </c>
      <c r="M106" s="78">
        <f t="shared" si="29"/>
        <v>33748.007448971235</v>
      </c>
      <c r="N106" s="9">
        <f t="shared" si="30"/>
        <v>91810.603953232581</v>
      </c>
      <c r="O106" s="9">
        <f t="shared" si="31"/>
        <v>310214.92722178448</v>
      </c>
      <c r="P106" s="1"/>
      <c r="Q106" s="41">
        <f t="shared" si="4"/>
        <v>68936.650493729889</v>
      </c>
      <c r="R106" s="41">
        <f t="shared" si="20"/>
        <v>43063.349506270111</v>
      </c>
      <c r="S106" s="1"/>
      <c r="T106" s="42">
        <f t="shared" si="21"/>
        <v>0.38449419202026885</v>
      </c>
      <c r="U106" s="42">
        <f t="shared" si="22"/>
        <v>0.36504509995125412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25" customHeight="1" x14ac:dyDescent="0.25">
      <c r="A107" s="1"/>
      <c r="B107" s="41">
        <v>113000</v>
      </c>
      <c r="C107" s="1"/>
      <c r="D107" s="9">
        <f t="shared" si="0"/>
        <v>508500</v>
      </c>
      <c r="E107" s="9">
        <f t="shared" si="23"/>
        <v>468994.01072647487</v>
      </c>
      <c r="F107" s="9">
        <f t="shared" si="32"/>
        <v>39505.989273525134</v>
      </c>
      <c r="G107" s="9">
        <f t="shared" si="24"/>
        <v>23496.650262798634</v>
      </c>
      <c r="H107" s="9">
        <f t="shared" si="25"/>
        <v>39576.487991730857</v>
      </c>
      <c r="I107" s="9">
        <f t="shared" si="26"/>
        <v>32255.255262798633</v>
      </c>
      <c r="J107" s="9">
        <f t="shared" si="27"/>
        <v>436738.75546367624</v>
      </c>
      <c r="K107" s="9">
        <f t="shared" si="3"/>
        <v>126928.4017483764</v>
      </c>
      <c r="L107" s="9">
        <f t="shared" si="28"/>
        <v>0</v>
      </c>
      <c r="M107" s="78">
        <f t="shared" si="29"/>
        <v>34079.753548434906</v>
      </c>
      <c r="N107" s="9">
        <f t="shared" si="30"/>
        <v>92848.648199941497</v>
      </c>
      <c r="O107" s="9">
        <f t="shared" si="31"/>
        <v>313072.22427200386</v>
      </c>
      <c r="P107" s="1"/>
      <c r="Q107" s="41">
        <f t="shared" si="4"/>
        <v>69571.605393778635</v>
      </c>
      <c r="R107" s="41">
        <f t="shared" si="20"/>
        <v>43428.394606221365</v>
      </c>
      <c r="S107" s="1"/>
      <c r="T107" s="42">
        <f t="shared" si="21"/>
        <v>0.38432207616125103</v>
      </c>
      <c r="U107" s="42">
        <f t="shared" si="22"/>
        <v>0.36504509995123952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25" customHeight="1" x14ac:dyDescent="0.25">
      <c r="A108" s="1"/>
      <c r="B108" s="41">
        <v>114000</v>
      </c>
      <c r="C108" s="1"/>
      <c r="D108" s="9">
        <f t="shared" si="0"/>
        <v>513000</v>
      </c>
      <c r="E108" s="9">
        <f t="shared" si="23"/>
        <v>473382.11409068742</v>
      </c>
      <c r="F108" s="9">
        <f t="shared" si="32"/>
        <v>39617.885909312579</v>
      </c>
      <c r="G108" s="9">
        <f t="shared" si="24"/>
        <v>23604.158795221843</v>
      </c>
      <c r="H108" s="9">
        <f t="shared" si="25"/>
        <v>39961.741526591904</v>
      </c>
      <c r="I108" s="9">
        <f t="shared" si="26"/>
        <v>32362.763795221843</v>
      </c>
      <c r="J108" s="9">
        <f t="shared" si="27"/>
        <v>441019.35029546556</v>
      </c>
      <c r="K108" s="9">
        <f t="shared" si="3"/>
        <v>128298.19209454898</v>
      </c>
      <c r="L108" s="9">
        <f t="shared" si="28"/>
        <v>0</v>
      </c>
      <c r="M108" s="78">
        <f t="shared" si="29"/>
        <v>34411.499647898585</v>
      </c>
      <c r="N108" s="9">
        <f t="shared" si="30"/>
        <v>93886.692446650399</v>
      </c>
      <c r="O108" s="9">
        <f t="shared" si="31"/>
        <v>315929.5213222233</v>
      </c>
      <c r="P108" s="1"/>
      <c r="Q108" s="41">
        <f t="shared" si="4"/>
        <v>70206.560293827395</v>
      </c>
      <c r="R108" s="41">
        <f t="shared" si="20"/>
        <v>43793.439706172605</v>
      </c>
      <c r="S108" s="1"/>
      <c r="T108" s="42">
        <f t="shared" si="21"/>
        <v>0.38415297987870706</v>
      </c>
      <c r="U108" s="42">
        <f t="shared" si="22"/>
        <v>0.36504509995123952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25" customHeight="1" x14ac:dyDescent="0.25">
      <c r="A109" s="1"/>
      <c r="B109" s="41">
        <v>115000</v>
      </c>
      <c r="C109" s="1"/>
      <c r="D109" s="9">
        <f t="shared" si="0"/>
        <v>517500</v>
      </c>
      <c r="E109" s="9">
        <f t="shared" si="23"/>
        <v>477770.21745490003</v>
      </c>
      <c r="F109" s="9">
        <f t="shared" si="32"/>
        <v>39729.782545099966</v>
      </c>
      <c r="G109" s="9">
        <f t="shared" si="24"/>
        <v>23711.667327645053</v>
      </c>
      <c r="H109" s="9">
        <f t="shared" si="25"/>
        <v>40346.995061452944</v>
      </c>
      <c r="I109" s="9">
        <f t="shared" si="26"/>
        <v>32470.272327645049</v>
      </c>
      <c r="J109" s="9">
        <f t="shared" si="27"/>
        <v>445299.94512725499</v>
      </c>
      <c r="K109" s="9">
        <f t="shared" si="3"/>
        <v>129667.98244072159</v>
      </c>
      <c r="L109" s="9">
        <f t="shared" si="28"/>
        <v>0</v>
      </c>
      <c r="M109" s="78">
        <f t="shared" si="29"/>
        <v>34743.245747362264</v>
      </c>
      <c r="N109" s="9">
        <f t="shared" si="30"/>
        <v>94924.736693359329</v>
      </c>
      <c r="O109" s="9">
        <f t="shared" si="31"/>
        <v>318786.81837244268</v>
      </c>
      <c r="P109" s="1"/>
      <c r="Q109" s="41">
        <f t="shared" si="4"/>
        <v>70841.515193876156</v>
      </c>
      <c r="R109" s="41">
        <f t="shared" si="20"/>
        <v>44158.484806123844</v>
      </c>
      <c r="S109" s="1"/>
      <c r="T109" s="42">
        <f t="shared" si="21"/>
        <v>0.3839868244010769</v>
      </c>
      <c r="U109" s="42">
        <f t="shared" si="22"/>
        <v>0.36504509995123952</v>
      </c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25" customHeight="1" x14ac:dyDescent="0.25">
      <c r="A110" s="1"/>
      <c r="B110" s="41">
        <v>116000</v>
      </c>
      <c r="C110" s="1"/>
      <c r="D110" s="9">
        <f t="shared" si="0"/>
        <v>522000</v>
      </c>
      <c r="E110" s="9">
        <f t="shared" si="23"/>
        <v>482158.32081911259</v>
      </c>
      <c r="F110" s="9">
        <f t="shared" si="32"/>
        <v>39841.679180887411</v>
      </c>
      <c r="G110" s="9">
        <f t="shared" si="24"/>
        <v>23819.175860068259</v>
      </c>
      <c r="H110" s="9">
        <f t="shared" si="25"/>
        <v>40732.248596313992</v>
      </c>
      <c r="I110" s="9">
        <f t="shared" si="26"/>
        <v>32577.780860068255</v>
      </c>
      <c r="J110" s="9">
        <f t="shared" si="27"/>
        <v>449580.53995904431</v>
      </c>
      <c r="K110" s="9">
        <f t="shared" si="3"/>
        <v>131037.77278689417</v>
      </c>
      <c r="L110" s="9">
        <f t="shared" si="28"/>
        <v>0</v>
      </c>
      <c r="M110" s="78">
        <f t="shared" si="29"/>
        <v>35074.991846825942</v>
      </c>
      <c r="N110" s="9">
        <f t="shared" si="30"/>
        <v>95962.780940068231</v>
      </c>
      <c r="O110" s="9">
        <f t="shared" si="31"/>
        <v>321644.11542266211</v>
      </c>
      <c r="P110" s="1"/>
      <c r="Q110" s="41">
        <f t="shared" si="4"/>
        <v>71476.470093924916</v>
      </c>
      <c r="R110" s="41">
        <f t="shared" si="20"/>
        <v>44523.529906075084</v>
      </c>
      <c r="S110" s="1"/>
      <c r="T110" s="42">
        <f t="shared" si="21"/>
        <v>0.38382353367306105</v>
      </c>
      <c r="U110" s="42">
        <f t="shared" si="22"/>
        <v>0.36504509995125412</v>
      </c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25" customHeight="1" x14ac:dyDescent="0.25">
      <c r="A111" s="1"/>
      <c r="B111" s="41">
        <v>117000</v>
      </c>
      <c r="C111" s="1"/>
      <c r="D111" s="9">
        <f t="shared" si="0"/>
        <v>526500</v>
      </c>
      <c r="E111" s="9">
        <f t="shared" si="23"/>
        <v>486546.4241833252</v>
      </c>
      <c r="F111" s="9">
        <f t="shared" si="32"/>
        <v>39953.575816674798</v>
      </c>
      <c r="G111" s="9">
        <f t="shared" si="24"/>
        <v>23926.684392491468</v>
      </c>
      <c r="H111" s="9">
        <f t="shared" si="25"/>
        <v>41117.502131175039</v>
      </c>
      <c r="I111" s="9">
        <f t="shared" si="26"/>
        <v>32685.289392491468</v>
      </c>
      <c r="J111" s="9">
        <f t="shared" si="27"/>
        <v>453861.13479083375</v>
      </c>
      <c r="K111" s="9">
        <f t="shared" si="3"/>
        <v>132407.56313306681</v>
      </c>
      <c r="L111" s="9">
        <f t="shared" si="28"/>
        <v>0</v>
      </c>
      <c r="M111" s="78">
        <f t="shared" si="29"/>
        <v>35406.737946289613</v>
      </c>
      <c r="N111" s="9">
        <f t="shared" si="30"/>
        <v>97000.825186777191</v>
      </c>
      <c r="O111" s="9">
        <f t="shared" si="31"/>
        <v>324501.41247288149</v>
      </c>
      <c r="P111" s="1"/>
      <c r="Q111" s="41">
        <f t="shared" si="4"/>
        <v>72111.424993973662</v>
      </c>
      <c r="R111" s="41">
        <f t="shared" si="20"/>
        <v>44888.575006026338</v>
      </c>
      <c r="S111" s="1"/>
      <c r="T111" s="42">
        <f t="shared" si="21"/>
        <v>0.38366303423954135</v>
      </c>
      <c r="U111" s="42">
        <f t="shared" si="22"/>
        <v>0.36504509995123952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25" customHeight="1" x14ac:dyDescent="0.25">
      <c r="A112" s="1"/>
      <c r="B112" s="41">
        <v>118000</v>
      </c>
      <c r="C112" s="1"/>
      <c r="D112" s="9">
        <f t="shared" si="0"/>
        <v>531000</v>
      </c>
      <c r="E112" s="9">
        <f t="shared" si="23"/>
        <v>490934.52754753776</v>
      </c>
      <c r="F112" s="9">
        <f t="shared" si="32"/>
        <v>40065.472452462243</v>
      </c>
      <c r="G112" s="9">
        <f t="shared" si="24"/>
        <v>24034.192924914678</v>
      </c>
      <c r="H112" s="9">
        <f t="shared" si="25"/>
        <v>41502.755666036071</v>
      </c>
      <c r="I112" s="9">
        <f t="shared" si="26"/>
        <v>32792.797924914674</v>
      </c>
      <c r="J112" s="9">
        <f t="shared" si="27"/>
        <v>458141.72962262307</v>
      </c>
      <c r="K112" s="9">
        <f t="shared" si="3"/>
        <v>133777.35347923939</v>
      </c>
      <c r="L112" s="9">
        <f t="shared" si="28"/>
        <v>0</v>
      </c>
      <c r="M112" s="78">
        <f t="shared" si="29"/>
        <v>35738.484045753285</v>
      </c>
      <c r="N112" s="9">
        <f t="shared" si="30"/>
        <v>98038.869433486107</v>
      </c>
      <c r="O112" s="9">
        <f t="shared" si="31"/>
        <v>327358.70952310087</v>
      </c>
      <c r="P112" s="1"/>
      <c r="Q112" s="41">
        <f t="shared" si="4"/>
        <v>72746.379894022422</v>
      </c>
      <c r="R112" s="41">
        <f t="shared" si="20"/>
        <v>45253.620105977578</v>
      </c>
      <c r="S112" s="1"/>
      <c r="T112" s="42">
        <f t="shared" si="21"/>
        <v>0.38350525513540318</v>
      </c>
      <c r="U112" s="42">
        <f t="shared" si="22"/>
        <v>0.36504509995123952</v>
      </c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25" customHeight="1" x14ac:dyDescent="0.25">
      <c r="A113" s="1"/>
      <c r="B113" s="41">
        <v>119000</v>
      </c>
      <c r="C113" s="1"/>
      <c r="D113" s="9">
        <f t="shared" si="0"/>
        <v>535500</v>
      </c>
      <c r="E113" s="9">
        <f t="shared" si="23"/>
        <v>495322.63091175031</v>
      </c>
      <c r="F113" s="9">
        <f t="shared" si="32"/>
        <v>40177.369088249689</v>
      </c>
      <c r="G113" s="9">
        <f t="shared" si="24"/>
        <v>24141.701457337884</v>
      </c>
      <c r="H113" s="9">
        <f t="shared" si="25"/>
        <v>41888.009200897119</v>
      </c>
      <c r="I113" s="9">
        <f t="shared" si="26"/>
        <v>32900.30645733788</v>
      </c>
      <c r="J113" s="9">
        <f t="shared" si="27"/>
        <v>462422.32445441245</v>
      </c>
      <c r="K113" s="9">
        <f t="shared" si="3"/>
        <v>135147.14382541197</v>
      </c>
      <c r="L113" s="9">
        <f t="shared" si="28"/>
        <v>0</v>
      </c>
      <c r="M113" s="78">
        <f t="shared" si="29"/>
        <v>36070.230145216963</v>
      </c>
      <c r="N113" s="9">
        <f t="shared" si="30"/>
        <v>99076.913680195008</v>
      </c>
      <c r="O113" s="9">
        <f t="shared" si="31"/>
        <v>330216.00657332031</v>
      </c>
      <c r="P113" s="1"/>
      <c r="Q113" s="41">
        <f t="shared" si="4"/>
        <v>73381.334794071183</v>
      </c>
      <c r="R113" s="41">
        <f t="shared" si="20"/>
        <v>45618.665205928817</v>
      </c>
      <c r="S113" s="1"/>
      <c r="T113" s="42">
        <f t="shared" si="21"/>
        <v>0.38335012778091443</v>
      </c>
      <c r="U113" s="42">
        <f t="shared" si="22"/>
        <v>0.36504509995123952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25" customHeight="1" x14ac:dyDescent="0.25">
      <c r="A114" s="1"/>
      <c r="B114" s="41">
        <v>120000</v>
      </c>
      <c r="C114" s="1"/>
      <c r="D114" s="9">
        <f t="shared" si="0"/>
        <v>540000</v>
      </c>
      <c r="E114" s="9">
        <f t="shared" si="23"/>
        <v>499710.73427596292</v>
      </c>
      <c r="F114" s="9">
        <f t="shared" si="32"/>
        <v>40289.265724037075</v>
      </c>
      <c r="G114" s="9">
        <f t="shared" si="24"/>
        <v>24249.209989761093</v>
      </c>
      <c r="H114" s="9">
        <f t="shared" si="25"/>
        <v>42273.262735758166</v>
      </c>
      <c r="I114" s="9">
        <f t="shared" si="26"/>
        <v>33007.814989761093</v>
      </c>
      <c r="J114" s="9">
        <f t="shared" si="27"/>
        <v>466702.91928620182</v>
      </c>
      <c r="K114" s="9">
        <f t="shared" si="3"/>
        <v>136516.93417158458</v>
      </c>
      <c r="L114" s="9">
        <f t="shared" si="28"/>
        <v>0</v>
      </c>
      <c r="M114" s="78">
        <f t="shared" si="29"/>
        <v>36401.976244680642</v>
      </c>
      <c r="N114" s="9">
        <f t="shared" si="30"/>
        <v>100114.95792690394</v>
      </c>
      <c r="O114" s="9">
        <f t="shared" si="31"/>
        <v>333073.30362353974</v>
      </c>
      <c r="P114" s="1"/>
      <c r="Q114" s="41">
        <f t="shared" si="4"/>
        <v>74016.289694119943</v>
      </c>
      <c r="R114" s="41">
        <f t="shared" si="20"/>
        <v>45983.710305880057</v>
      </c>
      <c r="S114" s="1"/>
      <c r="T114" s="42">
        <f t="shared" si="21"/>
        <v>0.38319758588233382</v>
      </c>
      <c r="U114" s="42">
        <f t="shared" si="22"/>
        <v>0.36504509995126866</v>
      </c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25" customHeight="1" x14ac:dyDescent="0.25">
      <c r="A115" s="1"/>
      <c r="B115" s="41">
        <v>121000</v>
      </c>
      <c r="C115" s="1"/>
      <c r="D115" s="9">
        <f t="shared" si="0"/>
        <v>544500</v>
      </c>
      <c r="E115" s="9">
        <f t="shared" si="23"/>
        <v>504098.83764017548</v>
      </c>
      <c r="F115" s="9">
        <f t="shared" si="32"/>
        <v>40401.162359824521</v>
      </c>
      <c r="G115" s="9">
        <f t="shared" si="24"/>
        <v>24356.718522184303</v>
      </c>
      <c r="H115" s="9">
        <f t="shared" si="25"/>
        <v>42658.516270619206</v>
      </c>
      <c r="I115" s="9">
        <f t="shared" si="26"/>
        <v>33115.323522184299</v>
      </c>
      <c r="J115" s="9">
        <f t="shared" si="27"/>
        <v>470983.5141179912</v>
      </c>
      <c r="K115" s="9">
        <f t="shared" si="3"/>
        <v>137886.72451775719</v>
      </c>
      <c r="L115" s="9">
        <f t="shared" si="28"/>
        <v>0</v>
      </c>
      <c r="M115" s="78">
        <f t="shared" si="29"/>
        <v>36733.72234414432</v>
      </c>
      <c r="N115" s="9">
        <f t="shared" si="30"/>
        <v>101153.00217361287</v>
      </c>
      <c r="O115" s="9">
        <f t="shared" si="31"/>
        <v>335930.60067375907</v>
      </c>
      <c r="P115" s="1"/>
      <c r="Q115" s="41">
        <f t="shared" si="4"/>
        <v>74651.244594168675</v>
      </c>
      <c r="R115" s="41">
        <f t="shared" si="20"/>
        <v>46348.755405831325</v>
      </c>
      <c r="S115" s="1"/>
      <c r="T115" s="42">
        <f t="shared" si="21"/>
        <v>0.38304756533744899</v>
      </c>
      <c r="U115" s="42">
        <f t="shared" si="22"/>
        <v>0.36504509995122497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25" customHeight="1" x14ac:dyDescent="0.25">
      <c r="A116" s="1"/>
      <c r="B116" s="41">
        <v>122000</v>
      </c>
      <c r="C116" s="1"/>
      <c r="D116" s="9">
        <f t="shared" si="0"/>
        <v>549000</v>
      </c>
      <c r="E116" s="9">
        <f t="shared" si="23"/>
        <v>508486.94100438809</v>
      </c>
      <c r="F116" s="9">
        <f t="shared" si="32"/>
        <v>40513.058995611907</v>
      </c>
      <c r="G116" s="9">
        <f t="shared" si="24"/>
        <v>24464.227054607509</v>
      </c>
      <c r="H116" s="9">
        <f t="shared" si="25"/>
        <v>43043.769805480253</v>
      </c>
      <c r="I116" s="9">
        <f t="shared" si="26"/>
        <v>33222.832054607505</v>
      </c>
      <c r="J116" s="9">
        <f t="shared" si="27"/>
        <v>475264.10894978058</v>
      </c>
      <c r="K116" s="9">
        <f t="shared" si="3"/>
        <v>139256.5148639298</v>
      </c>
      <c r="L116" s="9">
        <f t="shared" si="28"/>
        <v>0</v>
      </c>
      <c r="M116" s="78">
        <f t="shared" si="29"/>
        <v>37065.468443607992</v>
      </c>
      <c r="N116" s="9">
        <f t="shared" si="30"/>
        <v>102191.0464203218</v>
      </c>
      <c r="O116" s="9">
        <f t="shared" si="31"/>
        <v>338787.8977239785</v>
      </c>
      <c r="P116" s="1"/>
      <c r="Q116" s="41">
        <f t="shared" si="4"/>
        <v>75286.19949421745</v>
      </c>
      <c r="R116" s="41">
        <f t="shared" si="20"/>
        <v>46713.80050578255</v>
      </c>
      <c r="S116" s="1"/>
      <c r="T116" s="42">
        <f t="shared" si="21"/>
        <v>0.38290000414575859</v>
      </c>
      <c r="U116" s="42">
        <f t="shared" si="22"/>
        <v>0.36504509995125412</v>
      </c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25" customHeight="1" x14ac:dyDescent="0.25">
      <c r="A117" s="1"/>
      <c r="B117" s="41">
        <v>123000</v>
      </c>
      <c r="C117" s="1"/>
      <c r="D117" s="9">
        <f t="shared" si="0"/>
        <v>553500</v>
      </c>
      <c r="E117" s="9">
        <f t="shared" si="23"/>
        <v>512875.04436860065</v>
      </c>
      <c r="F117" s="9">
        <f t="shared" si="32"/>
        <v>40624.955631399353</v>
      </c>
      <c r="G117" s="9">
        <f t="shared" si="24"/>
        <v>24571.735587030715</v>
      </c>
      <c r="H117" s="9">
        <f t="shared" si="25"/>
        <v>43429.023340341293</v>
      </c>
      <c r="I117" s="9">
        <f t="shared" si="26"/>
        <v>33330.340587030718</v>
      </c>
      <c r="J117" s="9">
        <f t="shared" si="27"/>
        <v>479544.70378156996</v>
      </c>
      <c r="K117" s="9">
        <f t="shared" si="3"/>
        <v>140626.30521010241</v>
      </c>
      <c r="L117" s="9">
        <f t="shared" si="28"/>
        <v>0</v>
      </c>
      <c r="M117" s="78">
        <f t="shared" si="29"/>
        <v>37397.21454307167</v>
      </c>
      <c r="N117" s="9">
        <f t="shared" si="30"/>
        <v>103229.09066703074</v>
      </c>
      <c r="O117" s="9">
        <f t="shared" si="31"/>
        <v>341645.19477419788</v>
      </c>
      <c r="P117" s="1"/>
      <c r="Q117" s="41">
        <f t="shared" si="4"/>
        <v>75921.154394266196</v>
      </c>
      <c r="R117" s="41">
        <f t="shared" si="20"/>
        <v>47078.845605733804</v>
      </c>
      <c r="S117" s="1"/>
      <c r="T117" s="42">
        <f t="shared" si="21"/>
        <v>0.38275484232303908</v>
      </c>
      <c r="U117" s="42">
        <f t="shared" si="22"/>
        <v>0.36504509995123952</v>
      </c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25" customHeight="1" x14ac:dyDescent="0.25">
      <c r="A118" s="1"/>
      <c r="B118" s="41">
        <v>124000</v>
      </c>
      <c r="C118" s="1"/>
      <c r="D118" s="9">
        <f t="shared" si="0"/>
        <v>558000</v>
      </c>
      <c r="E118" s="9">
        <f t="shared" si="23"/>
        <v>517263.1477328132</v>
      </c>
      <c r="F118" s="9">
        <f t="shared" si="32"/>
        <v>40736.852267186798</v>
      </c>
      <c r="G118" s="9">
        <f t="shared" si="24"/>
        <v>24679.244119453924</v>
      </c>
      <c r="H118" s="9">
        <f t="shared" si="25"/>
        <v>43814.276875202333</v>
      </c>
      <c r="I118" s="9">
        <f t="shared" si="26"/>
        <v>33437.849119453924</v>
      </c>
      <c r="J118" s="9">
        <f t="shared" si="27"/>
        <v>483825.29861335928</v>
      </c>
      <c r="K118" s="9">
        <f t="shared" si="3"/>
        <v>141996.09555627499</v>
      </c>
      <c r="L118" s="9">
        <f t="shared" si="28"/>
        <v>0</v>
      </c>
      <c r="M118" s="78">
        <f t="shared" si="29"/>
        <v>37728.960642535341</v>
      </c>
      <c r="N118" s="9">
        <f t="shared" si="30"/>
        <v>104267.13491373965</v>
      </c>
      <c r="O118" s="9">
        <f t="shared" si="31"/>
        <v>344502.49182441732</v>
      </c>
      <c r="P118" s="1"/>
      <c r="Q118" s="41">
        <f t="shared" si="4"/>
        <v>76556.109294314956</v>
      </c>
      <c r="R118" s="41">
        <f t="shared" si="20"/>
        <v>47443.890705685044</v>
      </c>
      <c r="S118" s="1"/>
      <c r="T118" s="42">
        <f t="shared" si="21"/>
        <v>0.38261202182004067</v>
      </c>
      <c r="U118" s="42">
        <f t="shared" si="22"/>
        <v>0.36504509995123952</v>
      </c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25" customHeight="1" x14ac:dyDescent="0.25">
      <c r="A119" s="1"/>
      <c r="B119" s="41">
        <v>125000</v>
      </c>
      <c r="C119" s="1"/>
      <c r="D119" s="9">
        <f t="shared" si="0"/>
        <v>562500</v>
      </c>
      <c r="E119" s="9">
        <f t="shared" si="23"/>
        <v>521651.25109702582</v>
      </c>
      <c r="F119" s="9">
        <f t="shared" si="32"/>
        <v>40848.748902974185</v>
      </c>
      <c r="G119" s="9">
        <f t="shared" si="24"/>
        <v>24786.752651877134</v>
      </c>
      <c r="H119" s="9">
        <f t="shared" si="25"/>
        <v>44199.53041006338</v>
      </c>
      <c r="I119" s="9">
        <f t="shared" si="26"/>
        <v>33545.35765187713</v>
      </c>
      <c r="J119" s="9">
        <f t="shared" si="27"/>
        <v>488105.89344514871</v>
      </c>
      <c r="K119" s="9">
        <f t="shared" si="3"/>
        <v>143365.8859024476</v>
      </c>
      <c r="L119" s="9">
        <f t="shared" si="28"/>
        <v>0</v>
      </c>
      <c r="M119" s="78">
        <f t="shared" si="29"/>
        <v>38060.706741999027</v>
      </c>
      <c r="N119" s="9">
        <f t="shared" si="30"/>
        <v>105305.17916044858</v>
      </c>
      <c r="O119" s="9">
        <f t="shared" si="31"/>
        <v>347359.78887463675</v>
      </c>
      <c r="P119" s="1"/>
      <c r="Q119" s="41">
        <f t="shared" si="4"/>
        <v>77191.064194363717</v>
      </c>
      <c r="R119" s="41">
        <f t="shared" si="20"/>
        <v>47808.935805636283</v>
      </c>
      <c r="S119" s="1"/>
      <c r="T119" s="42">
        <f t="shared" si="21"/>
        <v>0.38247148644509027</v>
      </c>
      <c r="U119" s="42">
        <f t="shared" si="22"/>
        <v>0.36504509995123952</v>
      </c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 x14ac:dyDescent="0.25">
      <c r="A120" s="1"/>
      <c r="B120" s="41">
        <v>126000</v>
      </c>
      <c r="C120" s="1"/>
      <c r="D120" s="9">
        <f t="shared" si="0"/>
        <v>567000</v>
      </c>
      <c r="E120" s="9">
        <f t="shared" si="23"/>
        <v>526039.35446123837</v>
      </c>
      <c r="F120" s="9">
        <f t="shared" si="32"/>
        <v>40960.64553876163</v>
      </c>
      <c r="G120" s="9">
        <f t="shared" si="24"/>
        <v>24894.26118430034</v>
      </c>
      <c r="H120" s="9">
        <f t="shared" si="25"/>
        <v>44584.78394492442</v>
      </c>
      <c r="I120" s="9">
        <f t="shared" si="26"/>
        <v>33652.866184300336</v>
      </c>
      <c r="J120" s="9">
        <f t="shared" si="27"/>
        <v>492386.48827693803</v>
      </c>
      <c r="K120" s="9">
        <f t="shared" si="3"/>
        <v>144735.67624862018</v>
      </c>
      <c r="L120" s="9">
        <f t="shared" si="28"/>
        <v>0</v>
      </c>
      <c r="M120" s="78">
        <f t="shared" si="29"/>
        <v>38392.452841462698</v>
      </c>
      <c r="N120" s="9">
        <f t="shared" si="30"/>
        <v>106343.22340715748</v>
      </c>
      <c r="O120" s="9">
        <f t="shared" si="31"/>
        <v>350217.08592485613</v>
      </c>
      <c r="P120" s="1"/>
      <c r="Q120" s="41">
        <f t="shared" si="4"/>
        <v>77826.019094412477</v>
      </c>
      <c r="R120" s="41">
        <f t="shared" si="20"/>
        <v>48173.980905587523</v>
      </c>
      <c r="S120" s="1"/>
      <c r="T120" s="42">
        <f t="shared" si="21"/>
        <v>0.38233318179037717</v>
      </c>
      <c r="U120" s="42">
        <f t="shared" si="22"/>
        <v>0.36504509995123952</v>
      </c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25" customHeight="1" x14ac:dyDescent="0.25">
      <c r="A121" s="1"/>
      <c r="B121" s="41">
        <v>127000</v>
      </c>
      <c r="C121" s="1"/>
      <c r="D121" s="9">
        <f t="shared" si="0"/>
        <v>571500</v>
      </c>
      <c r="E121" s="9">
        <f t="shared" si="23"/>
        <v>530427.45782545093</v>
      </c>
      <c r="F121" s="9">
        <f t="shared" si="32"/>
        <v>41072.542174549075</v>
      </c>
      <c r="G121" s="9">
        <f t="shared" si="24"/>
        <v>25001.769716723549</v>
      </c>
      <c r="H121" s="9">
        <f t="shared" si="25"/>
        <v>44970.037479785467</v>
      </c>
      <c r="I121" s="9">
        <f t="shared" si="26"/>
        <v>33760.374716723549</v>
      </c>
      <c r="J121" s="9">
        <f t="shared" si="27"/>
        <v>496667.08310872735</v>
      </c>
      <c r="K121" s="9">
        <f t="shared" si="3"/>
        <v>146105.46659479276</v>
      </c>
      <c r="L121" s="9">
        <f t="shared" si="28"/>
        <v>0</v>
      </c>
      <c r="M121" s="78">
        <f t="shared" si="29"/>
        <v>38724.198940926377</v>
      </c>
      <c r="N121" s="9">
        <f t="shared" si="30"/>
        <v>107381.26765386638</v>
      </c>
      <c r="O121" s="9">
        <f t="shared" si="31"/>
        <v>353074.38297507557</v>
      </c>
      <c r="P121" s="1"/>
      <c r="Q121" s="41">
        <f t="shared" si="4"/>
        <v>78460.973994461237</v>
      </c>
      <c r="R121" s="41">
        <f t="shared" si="20"/>
        <v>48539.026005538763</v>
      </c>
      <c r="S121" s="1"/>
      <c r="T121" s="42">
        <f t="shared" si="21"/>
        <v>0.38219705516172253</v>
      </c>
      <c r="U121" s="42">
        <f t="shared" si="22"/>
        <v>0.36504509995125412</v>
      </c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25" customHeight="1" x14ac:dyDescent="0.25">
      <c r="A122" s="1"/>
      <c r="B122" s="41">
        <v>128000</v>
      </c>
      <c r="C122" s="1"/>
      <c r="D122" s="9">
        <f t="shared" si="0"/>
        <v>576000</v>
      </c>
      <c r="E122" s="9">
        <f t="shared" si="23"/>
        <v>534815.5611896636</v>
      </c>
      <c r="F122" s="9">
        <f t="shared" si="32"/>
        <v>41184.438810336404</v>
      </c>
      <c r="G122" s="9">
        <f t="shared" si="24"/>
        <v>25109.278249146759</v>
      </c>
      <c r="H122" s="9">
        <f t="shared" si="25"/>
        <v>45355.291014646515</v>
      </c>
      <c r="I122" s="9">
        <f t="shared" si="26"/>
        <v>33867.883249146755</v>
      </c>
      <c r="J122" s="9">
        <f t="shared" si="27"/>
        <v>500947.67794051685</v>
      </c>
      <c r="K122" s="9">
        <f t="shared" si="3"/>
        <v>147475.2569409654</v>
      </c>
      <c r="L122" s="9">
        <f t="shared" si="28"/>
        <v>0</v>
      </c>
      <c r="M122" s="78">
        <f t="shared" si="29"/>
        <v>39055.945040390056</v>
      </c>
      <c r="N122" s="9">
        <f t="shared" si="30"/>
        <v>108419.31190057534</v>
      </c>
      <c r="O122" s="9">
        <f t="shared" si="31"/>
        <v>355931.68002529495</v>
      </c>
      <c r="P122" s="1"/>
      <c r="Q122" s="41">
        <f t="shared" si="4"/>
        <v>79095.928894509983</v>
      </c>
      <c r="R122" s="41">
        <f t="shared" si="20"/>
        <v>48904.071105490017</v>
      </c>
      <c r="S122" s="1"/>
      <c r="T122" s="42">
        <f t="shared" si="21"/>
        <v>0.38206305551164077</v>
      </c>
      <c r="U122" s="42">
        <f t="shared" si="22"/>
        <v>0.36504509995122497</v>
      </c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25" customHeight="1" x14ac:dyDescent="0.25">
      <c r="A123" s="1"/>
      <c r="B123" s="41">
        <v>129000</v>
      </c>
      <c r="C123" s="1"/>
      <c r="D123" s="9">
        <f t="shared" si="0"/>
        <v>580500</v>
      </c>
      <c r="E123" s="9">
        <f t="shared" si="23"/>
        <v>539203.66455387615</v>
      </c>
      <c r="F123" s="9">
        <f t="shared" si="32"/>
        <v>41296.335446123849</v>
      </c>
      <c r="G123" s="9">
        <f t="shared" si="24"/>
        <v>25216.786781569965</v>
      </c>
      <c r="H123" s="9">
        <f t="shared" si="25"/>
        <v>45740.544549507562</v>
      </c>
      <c r="I123" s="9">
        <f t="shared" si="26"/>
        <v>33975.391781569968</v>
      </c>
      <c r="J123" s="9">
        <f t="shared" si="27"/>
        <v>505228.27277230617</v>
      </c>
      <c r="K123" s="9">
        <f t="shared" si="3"/>
        <v>148845.04728713798</v>
      </c>
      <c r="L123" s="9">
        <f t="shared" si="28"/>
        <v>0</v>
      </c>
      <c r="M123" s="78">
        <f t="shared" si="29"/>
        <v>39387.691139853734</v>
      </c>
      <c r="N123" s="9">
        <f t="shared" si="30"/>
        <v>109457.35614728424</v>
      </c>
      <c r="O123" s="9">
        <f t="shared" si="31"/>
        <v>358788.97707551438</v>
      </c>
      <c r="P123" s="1"/>
      <c r="Q123" s="41">
        <f t="shared" si="4"/>
        <v>79730.883794558758</v>
      </c>
      <c r="R123" s="41">
        <f t="shared" si="20"/>
        <v>49269.116205441242</v>
      </c>
      <c r="S123" s="1"/>
      <c r="T123" s="42">
        <f t="shared" si="21"/>
        <v>0.38193113337551349</v>
      </c>
      <c r="U123" s="42">
        <f t="shared" si="22"/>
        <v>0.36504509995125412</v>
      </c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25" customHeight="1" x14ac:dyDescent="0.25">
      <c r="A124" s="1"/>
      <c r="B124" s="41">
        <v>130000</v>
      </c>
      <c r="C124" s="1"/>
      <c r="D124" s="9">
        <f t="shared" si="0"/>
        <v>585000</v>
      </c>
      <c r="E124" s="9">
        <f t="shared" si="23"/>
        <v>543591.76791808871</v>
      </c>
      <c r="F124" s="9">
        <f t="shared" si="32"/>
        <v>41408.232081911294</v>
      </c>
      <c r="G124" s="9">
        <f t="shared" si="24"/>
        <v>25324.295313993174</v>
      </c>
      <c r="H124" s="9">
        <f t="shared" si="25"/>
        <v>46125.798084368595</v>
      </c>
      <c r="I124" s="9">
        <f t="shared" si="26"/>
        <v>34082.900313993174</v>
      </c>
      <c r="J124" s="9">
        <f t="shared" si="27"/>
        <v>509508.86760409555</v>
      </c>
      <c r="K124" s="9">
        <f t="shared" si="3"/>
        <v>150214.83763331058</v>
      </c>
      <c r="L124" s="9">
        <f t="shared" si="28"/>
        <v>0</v>
      </c>
      <c r="M124" s="78">
        <f t="shared" si="29"/>
        <v>39719.437239317405</v>
      </c>
      <c r="N124" s="9">
        <f t="shared" si="30"/>
        <v>110495.40039399319</v>
      </c>
      <c r="O124" s="9">
        <f t="shared" si="31"/>
        <v>361646.27412573376</v>
      </c>
      <c r="P124" s="1"/>
      <c r="Q124" s="41">
        <f t="shared" si="4"/>
        <v>80365.838694607504</v>
      </c>
      <c r="R124" s="41">
        <f t="shared" si="20"/>
        <v>49634.161305392496</v>
      </c>
      <c r="S124" s="1"/>
      <c r="T124" s="42">
        <f t="shared" si="21"/>
        <v>0.38180124081071148</v>
      </c>
      <c r="U124" s="42">
        <f t="shared" si="22"/>
        <v>0.36504509995125412</v>
      </c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25" customHeight="1" x14ac:dyDescent="0.25">
      <c r="A125" s="1"/>
      <c r="B125" s="41">
        <v>131000</v>
      </c>
      <c r="C125" s="1"/>
      <c r="D125" s="9">
        <f t="shared" si="0"/>
        <v>589500</v>
      </c>
      <c r="E125" s="9">
        <f t="shared" si="23"/>
        <v>547979.87128230126</v>
      </c>
      <c r="F125" s="9">
        <f t="shared" si="32"/>
        <v>41520.128717698739</v>
      </c>
      <c r="G125" s="9">
        <f t="shared" si="24"/>
        <v>25431.803846416384</v>
      </c>
      <c r="H125" s="9">
        <f t="shared" si="25"/>
        <v>46511.051619229635</v>
      </c>
      <c r="I125" s="9">
        <f t="shared" si="26"/>
        <v>34190.40884641638</v>
      </c>
      <c r="J125" s="9">
        <f t="shared" si="27"/>
        <v>513789.46243588487</v>
      </c>
      <c r="K125" s="9">
        <f t="shared" si="3"/>
        <v>151584.62797948316</v>
      </c>
      <c r="L125" s="9">
        <f t="shared" si="28"/>
        <v>0</v>
      </c>
      <c r="M125" s="78">
        <f t="shared" si="29"/>
        <v>40051.183338781077</v>
      </c>
      <c r="N125" s="9">
        <f t="shared" si="30"/>
        <v>111533.44464070209</v>
      </c>
      <c r="O125" s="9">
        <f t="shared" si="31"/>
        <v>364503.57117595314</v>
      </c>
      <c r="P125" s="1"/>
      <c r="Q125" s="41">
        <f t="shared" si="4"/>
        <v>81000.79359465625</v>
      </c>
      <c r="R125" s="41">
        <f t="shared" si="20"/>
        <v>49999.20640534375</v>
      </c>
      <c r="S125" s="1"/>
      <c r="T125" s="42">
        <f t="shared" si="21"/>
        <v>0.3816733313385019</v>
      </c>
      <c r="U125" s="42">
        <f t="shared" si="22"/>
        <v>0.36504509995123952</v>
      </c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25" customHeight="1" x14ac:dyDescent="0.25">
      <c r="A126" s="1"/>
      <c r="B126" s="41">
        <v>132000</v>
      </c>
      <c r="C126" s="1"/>
      <c r="D126" s="9">
        <f t="shared" si="0"/>
        <v>594000</v>
      </c>
      <c r="E126" s="9">
        <f t="shared" si="23"/>
        <v>552367.97464651382</v>
      </c>
      <c r="F126" s="9">
        <f t="shared" si="32"/>
        <v>41632.025353486184</v>
      </c>
      <c r="G126" s="9">
        <f t="shared" si="24"/>
        <v>25539.31237883959</v>
      </c>
      <c r="H126" s="9">
        <f t="shared" si="25"/>
        <v>46896.305154090682</v>
      </c>
      <c r="I126" s="9">
        <f t="shared" si="26"/>
        <v>34297.917378839586</v>
      </c>
      <c r="J126" s="9">
        <f t="shared" si="27"/>
        <v>518070.05726767424</v>
      </c>
      <c r="K126" s="9">
        <f t="shared" si="3"/>
        <v>152954.41832565574</v>
      </c>
      <c r="L126" s="9">
        <f t="shared" si="28"/>
        <v>0</v>
      </c>
      <c r="M126" s="78">
        <f t="shared" si="29"/>
        <v>40382.929438244755</v>
      </c>
      <c r="N126" s="9">
        <f t="shared" si="30"/>
        <v>112571.48888741099</v>
      </c>
      <c r="O126" s="9">
        <f t="shared" si="31"/>
        <v>367360.86822617252</v>
      </c>
      <c r="P126" s="1"/>
      <c r="Q126" s="41">
        <f t="shared" si="4"/>
        <v>81635.748494705011</v>
      </c>
      <c r="R126" s="41">
        <f t="shared" si="20"/>
        <v>50364.251505294989</v>
      </c>
      <c r="S126" s="1"/>
      <c r="T126" s="42">
        <f t="shared" si="21"/>
        <v>0.38154735988859839</v>
      </c>
      <c r="U126" s="42">
        <f t="shared" si="22"/>
        <v>0.36504509995121043</v>
      </c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25" customHeight="1" x14ac:dyDescent="0.25">
      <c r="A127" s="1"/>
      <c r="B127" s="41">
        <v>133000</v>
      </c>
      <c r="C127" s="1"/>
      <c r="D127" s="9">
        <f t="shared" si="0"/>
        <v>598500</v>
      </c>
      <c r="E127" s="9">
        <f t="shared" si="23"/>
        <v>556756.07801072649</v>
      </c>
      <c r="F127" s="9">
        <f t="shared" si="32"/>
        <v>41743.921989273513</v>
      </c>
      <c r="G127" s="9">
        <f t="shared" si="24"/>
        <v>25646.820911262799</v>
      </c>
      <c r="H127" s="9">
        <f t="shared" si="25"/>
        <v>47281.558688951736</v>
      </c>
      <c r="I127" s="9">
        <f t="shared" si="26"/>
        <v>34405.425911262799</v>
      </c>
      <c r="J127" s="9">
        <f t="shared" si="27"/>
        <v>522350.65209946368</v>
      </c>
      <c r="K127" s="9">
        <f t="shared" si="3"/>
        <v>154324.20867182838</v>
      </c>
      <c r="L127" s="9">
        <f t="shared" si="28"/>
        <v>0</v>
      </c>
      <c r="M127" s="78">
        <f t="shared" si="29"/>
        <v>40714.675537708441</v>
      </c>
      <c r="N127" s="9">
        <f t="shared" si="30"/>
        <v>113609.53313411993</v>
      </c>
      <c r="O127" s="9">
        <f t="shared" si="31"/>
        <v>370218.16527639207</v>
      </c>
      <c r="P127" s="1"/>
      <c r="Q127" s="41">
        <f t="shared" si="4"/>
        <v>82270.7033947538</v>
      </c>
      <c r="R127" s="41">
        <f t="shared" si="20"/>
        <v>50729.2966052462</v>
      </c>
      <c r="S127" s="1"/>
      <c r="T127" s="42">
        <f t="shared" si="21"/>
        <v>0.38142328274621201</v>
      </c>
      <c r="U127" s="42">
        <f t="shared" si="22"/>
        <v>0.3650450999512832</v>
      </c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25" customHeight="1" x14ac:dyDescent="0.25">
      <c r="A128" s="1"/>
      <c r="B128" s="41">
        <v>134000</v>
      </c>
      <c r="C128" s="1"/>
      <c r="D128" s="9">
        <f t="shared" si="0"/>
        <v>603000</v>
      </c>
      <c r="E128" s="9">
        <f t="shared" si="23"/>
        <v>561144.18137493904</v>
      </c>
      <c r="F128" s="9">
        <f t="shared" si="32"/>
        <v>41855.818625060958</v>
      </c>
      <c r="G128" s="9">
        <f t="shared" si="24"/>
        <v>25754.329443686009</v>
      </c>
      <c r="H128" s="9">
        <f t="shared" si="25"/>
        <v>47666.812223812769</v>
      </c>
      <c r="I128" s="9">
        <f t="shared" si="26"/>
        <v>34512.934443686005</v>
      </c>
      <c r="J128" s="9">
        <f t="shared" si="27"/>
        <v>526631.246931253</v>
      </c>
      <c r="K128" s="9">
        <f t="shared" si="3"/>
        <v>155693.99901800096</v>
      </c>
      <c r="L128" s="9">
        <f t="shared" si="28"/>
        <v>0</v>
      </c>
      <c r="M128" s="78">
        <f t="shared" si="29"/>
        <v>41046.421637172105</v>
      </c>
      <c r="N128" s="9">
        <f t="shared" si="30"/>
        <v>114647.57738082885</v>
      </c>
      <c r="O128" s="9">
        <f t="shared" si="31"/>
        <v>373075.46232661133</v>
      </c>
      <c r="P128" s="1"/>
      <c r="Q128" s="41">
        <f t="shared" si="4"/>
        <v>82905.658294802517</v>
      </c>
      <c r="R128" s="41">
        <f t="shared" si="20"/>
        <v>51094.341705197483</v>
      </c>
      <c r="S128" s="1"/>
      <c r="T128" s="42">
        <f t="shared" si="21"/>
        <v>0.38130105750147375</v>
      </c>
      <c r="U128" s="42">
        <f t="shared" si="22"/>
        <v>0.36504509995123952</v>
      </c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25" customHeight="1" x14ac:dyDescent="0.25">
      <c r="A129" s="1"/>
      <c r="B129" s="41">
        <v>135000</v>
      </c>
      <c r="C129" s="1"/>
      <c r="D129" s="9">
        <f t="shared" si="0"/>
        <v>607500</v>
      </c>
      <c r="E129" s="9">
        <f t="shared" si="23"/>
        <v>565532.2847391516</v>
      </c>
      <c r="F129" s="9">
        <f t="shared" si="32"/>
        <v>41967.715260848403</v>
      </c>
      <c r="G129" s="9">
        <f t="shared" si="24"/>
        <v>25861.837976109215</v>
      </c>
      <c r="H129" s="9">
        <f t="shared" si="25"/>
        <v>48052.065758673809</v>
      </c>
      <c r="I129" s="9">
        <f t="shared" si="26"/>
        <v>34620.442976109211</v>
      </c>
      <c r="J129" s="9">
        <f t="shared" si="27"/>
        <v>530911.84176304238</v>
      </c>
      <c r="K129" s="9">
        <f t="shared" si="3"/>
        <v>157063.78936417354</v>
      </c>
      <c r="L129" s="9">
        <f t="shared" si="28"/>
        <v>0</v>
      </c>
      <c r="M129" s="78">
        <f t="shared" si="29"/>
        <v>41378.167736635784</v>
      </c>
      <c r="N129" s="9">
        <f t="shared" si="30"/>
        <v>115685.62162753777</v>
      </c>
      <c r="O129" s="9">
        <f t="shared" si="31"/>
        <v>375932.75937683077</v>
      </c>
      <c r="P129" s="1"/>
      <c r="Q129" s="41">
        <f t="shared" si="4"/>
        <v>83540.613194851278</v>
      </c>
      <c r="R129" s="41">
        <f t="shared" si="20"/>
        <v>51459.386805148722</v>
      </c>
      <c r="S129" s="1"/>
      <c r="T129" s="42">
        <f t="shared" si="21"/>
        <v>0.38118064300110166</v>
      </c>
      <c r="U129" s="42">
        <f t="shared" si="22"/>
        <v>0.36504509995123952</v>
      </c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25" customHeight="1" x14ac:dyDescent="0.25">
      <c r="A130" s="1"/>
      <c r="B130" s="41">
        <v>136000</v>
      </c>
      <c r="C130" s="1"/>
      <c r="D130" s="9">
        <f t="shared" si="0"/>
        <v>612000</v>
      </c>
      <c r="E130" s="9">
        <f t="shared" si="23"/>
        <v>569920.38810336415</v>
      </c>
      <c r="F130" s="9">
        <f t="shared" si="32"/>
        <v>42079.611896635848</v>
      </c>
      <c r="G130" s="9">
        <f t="shared" si="24"/>
        <v>25969.346508532421</v>
      </c>
      <c r="H130" s="9">
        <f t="shared" si="25"/>
        <v>48437.319293534856</v>
      </c>
      <c r="I130" s="9">
        <f t="shared" si="26"/>
        <v>34727.951508532424</v>
      </c>
      <c r="J130" s="9">
        <f t="shared" si="27"/>
        <v>535192.43659483176</v>
      </c>
      <c r="K130" s="9">
        <f t="shared" si="3"/>
        <v>158433.57971034618</v>
      </c>
      <c r="L130" s="9">
        <f t="shared" si="28"/>
        <v>0</v>
      </c>
      <c r="M130" s="78">
        <f t="shared" si="29"/>
        <v>41709.913836099462</v>
      </c>
      <c r="N130" s="9">
        <f t="shared" si="30"/>
        <v>116723.66587424671</v>
      </c>
      <c r="O130" s="9">
        <f t="shared" si="31"/>
        <v>378790.05642705015</v>
      </c>
      <c r="P130" s="1"/>
      <c r="Q130" s="41">
        <f t="shared" si="4"/>
        <v>84175.568094900038</v>
      </c>
      <c r="R130" s="41">
        <f t="shared" si="20"/>
        <v>51824.431905099962</v>
      </c>
      <c r="S130" s="1"/>
      <c r="T130" s="42">
        <f t="shared" si="21"/>
        <v>0.38106199930220558</v>
      </c>
      <c r="U130" s="42">
        <f t="shared" si="22"/>
        <v>0.36504509995122497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25" customHeight="1" x14ac:dyDescent="0.25">
      <c r="A131" s="1"/>
      <c r="B131" s="41">
        <v>137000</v>
      </c>
      <c r="C131" s="1"/>
      <c r="D131" s="9">
        <f t="shared" si="0"/>
        <v>616500</v>
      </c>
      <c r="E131" s="9">
        <f t="shared" si="23"/>
        <v>574308.49146757671</v>
      </c>
      <c r="F131" s="9">
        <f t="shared" si="32"/>
        <v>42191.508532423293</v>
      </c>
      <c r="G131" s="9">
        <f t="shared" si="24"/>
        <v>26076.85504095563</v>
      </c>
      <c r="H131" s="9">
        <f t="shared" si="25"/>
        <v>48822.572828395903</v>
      </c>
      <c r="I131" s="9">
        <f t="shared" si="26"/>
        <v>34835.46004095563</v>
      </c>
      <c r="J131" s="9">
        <f t="shared" si="27"/>
        <v>539473.03142662114</v>
      </c>
      <c r="K131" s="9">
        <f t="shared" si="3"/>
        <v>159803.37005651876</v>
      </c>
      <c r="L131" s="9">
        <f t="shared" si="28"/>
        <v>0</v>
      </c>
      <c r="M131" s="78">
        <f t="shared" si="29"/>
        <v>42041.659935563141</v>
      </c>
      <c r="N131" s="9">
        <f t="shared" si="30"/>
        <v>117761.71012095563</v>
      </c>
      <c r="O131" s="9">
        <f t="shared" si="31"/>
        <v>381647.35347726964</v>
      </c>
      <c r="P131" s="1"/>
      <c r="Q131" s="41">
        <f t="shared" si="4"/>
        <v>84810.522994948813</v>
      </c>
      <c r="R131" s="41">
        <f t="shared" si="20"/>
        <v>52189.477005051187</v>
      </c>
      <c r="S131" s="1"/>
      <c r="T131" s="42">
        <f t="shared" si="21"/>
        <v>0.38094508762811086</v>
      </c>
      <c r="U131" s="42">
        <f t="shared" si="22"/>
        <v>0.36504509995126866</v>
      </c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25" customHeight="1" x14ac:dyDescent="0.25">
      <c r="A132" s="1"/>
      <c r="B132" s="41">
        <v>138000</v>
      </c>
      <c r="C132" s="1"/>
      <c r="D132" s="9">
        <f t="shared" si="0"/>
        <v>621000</v>
      </c>
      <c r="E132" s="9">
        <f t="shared" si="23"/>
        <v>578696.59483178938</v>
      </c>
      <c r="F132" s="9">
        <f t="shared" si="32"/>
        <v>42303.405168210622</v>
      </c>
      <c r="G132" s="9">
        <f t="shared" si="24"/>
        <v>26184.36357337884</v>
      </c>
      <c r="H132" s="9">
        <f t="shared" si="25"/>
        <v>49207.826363256943</v>
      </c>
      <c r="I132" s="9">
        <f t="shared" si="26"/>
        <v>34942.968573378836</v>
      </c>
      <c r="J132" s="9">
        <f t="shared" si="27"/>
        <v>543753.62625841051</v>
      </c>
      <c r="K132" s="9">
        <f t="shared" si="3"/>
        <v>161173.16040269137</v>
      </c>
      <c r="L132" s="9">
        <f t="shared" si="28"/>
        <v>0</v>
      </c>
      <c r="M132" s="78">
        <f t="shared" si="29"/>
        <v>42373.406035026812</v>
      </c>
      <c r="N132" s="9">
        <f t="shared" si="30"/>
        <v>118799.75436766456</v>
      </c>
      <c r="O132" s="9">
        <f t="shared" si="31"/>
        <v>384504.65052748896</v>
      </c>
      <c r="P132" s="1"/>
      <c r="Q132" s="41">
        <f t="shared" si="4"/>
        <v>85445.477894997544</v>
      </c>
      <c r="R132" s="41">
        <f t="shared" si="20"/>
        <v>52554.522105002456</v>
      </c>
      <c r="S132" s="1"/>
      <c r="T132" s="42">
        <f t="shared" si="21"/>
        <v>0.38082987032610477</v>
      </c>
      <c r="U132" s="42">
        <f t="shared" si="22"/>
        <v>0.36504509995123952</v>
      </c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25" customHeight="1" x14ac:dyDescent="0.25">
      <c r="A133" s="1"/>
      <c r="B133" s="41">
        <v>139000</v>
      </c>
      <c r="C133" s="1"/>
      <c r="D133" s="9">
        <f t="shared" si="0"/>
        <v>625500</v>
      </c>
      <c r="E133" s="9">
        <f t="shared" si="23"/>
        <v>583084.69819600193</v>
      </c>
      <c r="F133" s="9">
        <f t="shared" si="32"/>
        <v>42415.301803998067</v>
      </c>
      <c r="G133" s="9">
        <f t="shared" si="24"/>
        <v>26291.872105802049</v>
      </c>
      <c r="H133" s="9">
        <f t="shared" si="25"/>
        <v>49593.079898117991</v>
      </c>
      <c r="I133" s="9">
        <f t="shared" si="26"/>
        <v>35050.477105802049</v>
      </c>
      <c r="J133" s="9">
        <f t="shared" si="27"/>
        <v>548034.22109019989</v>
      </c>
      <c r="K133" s="9">
        <f t="shared" si="3"/>
        <v>162542.95074886398</v>
      </c>
      <c r="L133" s="9">
        <f t="shared" si="28"/>
        <v>0</v>
      </c>
      <c r="M133" s="78">
        <f t="shared" si="29"/>
        <v>42705.15213449049</v>
      </c>
      <c r="N133" s="9">
        <f t="shared" si="30"/>
        <v>119837.79861437349</v>
      </c>
      <c r="O133" s="9">
        <f t="shared" si="31"/>
        <v>387361.9475777084</v>
      </c>
      <c r="P133" s="1"/>
      <c r="Q133" s="41">
        <f t="shared" si="4"/>
        <v>86080.432795046305</v>
      </c>
      <c r="R133" s="41">
        <f t="shared" si="20"/>
        <v>52919.567204953695</v>
      </c>
      <c r="S133" s="1"/>
      <c r="T133" s="42">
        <f t="shared" si="21"/>
        <v>0.38071631082700502</v>
      </c>
      <c r="U133" s="42">
        <f t="shared" si="22"/>
        <v>0.36504509995122497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25" customHeight="1" x14ac:dyDescent="0.25">
      <c r="A134" s="1"/>
      <c r="B134" s="41">
        <v>140000</v>
      </c>
      <c r="C134" s="1"/>
      <c r="D134" s="9">
        <f t="shared" si="0"/>
        <v>630000</v>
      </c>
      <c r="E134" s="9">
        <f t="shared" si="23"/>
        <v>587472.80156021449</v>
      </c>
      <c r="F134" s="9">
        <f t="shared" si="32"/>
        <v>42527.198439785512</v>
      </c>
      <c r="G134" s="9">
        <f t="shared" si="24"/>
        <v>26399.380638225255</v>
      </c>
      <c r="H134" s="9">
        <f t="shared" si="25"/>
        <v>49978.33343297903</v>
      </c>
      <c r="I134" s="9">
        <f t="shared" si="26"/>
        <v>35157.985638225255</v>
      </c>
      <c r="J134" s="9">
        <f t="shared" si="27"/>
        <v>552314.81592198927</v>
      </c>
      <c r="K134" s="9">
        <f t="shared" si="3"/>
        <v>163912.74109503656</v>
      </c>
      <c r="L134" s="9">
        <f t="shared" si="28"/>
        <v>0</v>
      </c>
      <c r="M134" s="78">
        <f t="shared" si="29"/>
        <v>43036.898233954169</v>
      </c>
      <c r="N134" s="9">
        <f t="shared" si="30"/>
        <v>120875.84286108239</v>
      </c>
      <c r="O134" s="9">
        <f t="shared" si="31"/>
        <v>390219.24462792784</v>
      </c>
      <c r="P134" s="1"/>
      <c r="Q134" s="41">
        <f t="shared" si="4"/>
        <v>86715.38769509508</v>
      </c>
      <c r="R134" s="41">
        <f t="shared" si="20"/>
        <v>53284.61230490492</v>
      </c>
      <c r="S134" s="1"/>
      <c r="T134" s="42">
        <f t="shared" si="21"/>
        <v>0.38060437360646371</v>
      </c>
      <c r="U134" s="42">
        <f t="shared" si="22"/>
        <v>0.36504509995123952</v>
      </c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25" customHeight="1" x14ac:dyDescent="0.25">
      <c r="A135" s="1"/>
      <c r="B135" s="41">
        <v>141000</v>
      </c>
      <c r="C135" s="1"/>
      <c r="D135" s="9">
        <f t="shared" si="0"/>
        <v>634500</v>
      </c>
      <c r="E135" s="9">
        <f t="shared" si="23"/>
        <v>591860.90492442704</v>
      </c>
      <c r="F135" s="9">
        <f t="shared" si="32"/>
        <v>42639.095075572957</v>
      </c>
      <c r="G135" s="9">
        <f t="shared" si="24"/>
        <v>26506.889170648465</v>
      </c>
      <c r="H135" s="9">
        <f t="shared" si="25"/>
        <v>50363.586967840078</v>
      </c>
      <c r="I135" s="9">
        <f t="shared" si="26"/>
        <v>35265.494170648461</v>
      </c>
      <c r="J135" s="9">
        <f t="shared" si="27"/>
        <v>556595.41075377853</v>
      </c>
      <c r="K135" s="9">
        <f t="shared" si="3"/>
        <v>165282.53144120914</v>
      </c>
      <c r="L135" s="9">
        <f t="shared" si="28"/>
        <v>0</v>
      </c>
      <c r="M135" s="78">
        <f t="shared" si="29"/>
        <v>43368.644333417848</v>
      </c>
      <c r="N135" s="9">
        <f t="shared" si="30"/>
        <v>121913.88710779129</v>
      </c>
      <c r="O135" s="9">
        <f t="shared" si="31"/>
        <v>393076.54167814727</v>
      </c>
      <c r="P135" s="1"/>
      <c r="Q135" s="41">
        <f t="shared" si="4"/>
        <v>87350.34259514384</v>
      </c>
      <c r="R135" s="41">
        <f t="shared" si="20"/>
        <v>53649.65740485616</v>
      </c>
      <c r="S135" s="1"/>
      <c r="T135" s="42">
        <f t="shared" si="21"/>
        <v>0.380494024147916</v>
      </c>
      <c r="U135" s="42">
        <f t="shared" si="22"/>
        <v>0.3650450999512832</v>
      </c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25" customHeight="1" x14ac:dyDescent="0.25">
      <c r="A136" s="1"/>
      <c r="B136" s="41">
        <v>142000</v>
      </c>
      <c r="C136" s="1"/>
      <c r="D136" s="9">
        <f t="shared" si="0"/>
        <v>639000</v>
      </c>
      <c r="E136" s="9">
        <f t="shared" si="23"/>
        <v>596249.0082886396</v>
      </c>
      <c r="F136" s="9">
        <f t="shared" si="32"/>
        <v>42750.991711360402</v>
      </c>
      <c r="G136" s="9">
        <f t="shared" si="24"/>
        <v>26614.397703071671</v>
      </c>
      <c r="H136" s="9">
        <f t="shared" si="25"/>
        <v>50748.84050270111</v>
      </c>
      <c r="I136" s="9">
        <f t="shared" si="26"/>
        <v>35373.002703071666</v>
      </c>
      <c r="J136" s="9">
        <f t="shared" si="27"/>
        <v>560876.00558556791</v>
      </c>
      <c r="K136" s="9">
        <f t="shared" si="3"/>
        <v>166652.32178738172</v>
      </c>
      <c r="L136" s="9">
        <f t="shared" si="28"/>
        <v>0</v>
      </c>
      <c r="M136" s="78">
        <f t="shared" si="29"/>
        <v>43700.390432881512</v>
      </c>
      <c r="N136" s="9">
        <f t="shared" si="30"/>
        <v>122951.93135450021</v>
      </c>
      <c r="O136" s="9">
        <f t="shared" si="31"/>
        <v>395933.83872836654</v>
      </c>
      <c r="P136" s="1"/>
      <c r="Q136" s="41">
        <f t="shared" si="4"/>
        <v>87985.297495192557</v>
      </c>
      <c r="R136" s="41">
        <f t="shared" si="20"/>
        <v>54014.702504807443</v>
      </c>
      <c r="S136" s="1"/>
      <c r="T136" s="42">
        <f t="shared" si="21"/>
        <v>0.38038522890709464</v>
      </c>
      <c r="U136" s="42">
        <f t="shared" si="22"/>
        <v>0.36504509995121043</v>
      </c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25" customHeight="1" x14ac:dyDescent="0.25">
      <c r="A137" s="1"/>
      <c r="B137" s="41">
        <v>143000</v>
      </c>
      <c r="C137" s="1"/>
      <c r="D137" s="9">
        <f t="shared" si="0"/>
        <v>643500</v>
      </c>
      <c r="E137" s="9">
        <f t="shared" si="23"/>
        <v>600637.11165285227</v>
      </c>
      <c r="F137" s="9">
        <f t="shared" si="32"/>
        <v>42862.888347147731</v>
      </c>
      <c r="G137" s="9">
        <f t="shared" si="24"/>
        <v>26721.906235494884</v>
      </c>
      <c r="H137" s="9">
        <f t="shared" si="25"/>
        <v>51134.094037562165</v>
      </c>
      <c r="I137" s="9">
        <f t="shared" si="26"/>
        <v>35480.51123549488</v>
      </c>
      <c r="J137" s="9">
        <f t="shared" si="27"/>
        <v>565156.6004173574</v>
      </c>
      <c r="K137" s="9">
        <f t="shared" si="3"/>
        <v>168022.11213355436</v>
      </c>
      <c r="L137" s="9">
        <f t="shared" si="28"/>
        <v>0</v>
      </c>
      <c r="M137" s="78">
        <f t="shared" si="29"/>
        <v>44032.136532345197</v>
      </c>
      <c r="N137" s="9">
        <f t="shared" si="30"/>
        <v>123989.97560120915</v>
      </c>
      <c r="O137" s="9">
        <f t="shared" si="31"/>
        <v>398791.13577858609</v>
      </c>
      <c r="P137" s="1"/>
      <c r="Q137" s="41">
        <f t="shared" si="4"/>
        <v>88620.252395241347</v>
      </c>
      <c r="R137" s="41">
        <f t="shared" si="20"/>
        <v>54379.747604758653</v>
      </c>
      <c r="S137" s="1"/>
      <c r="T137" s="42">
        <f t="shared" si="21"/>
        <v>0.38027795527803254</v>
      </c>
      <c r="U137" s="42">
        <f t="shared" si="22"/>
        <v>0.36504509995123952</v>
      </c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25" customHeight="1" x14ac:dyDescent="0.25">
      <c r="A138" s="1"/>
      <c r="B138" s="41">
        <v>144000</v>
      </c>
      <c r="C138" s="1"/>
      <c r="D138" s="9">
        <f t="shared" si="0"/>
        <v>648000</v>
      </c>
      <c r="E138" s="9">
        <f t="shared" si="23"/>
        <v>605025.21501706482</v>
      </c>
      <c r="F138" s="9">
        <f t="shared" si="32"/>
        <v>42974.784982935176</v>
      </c>
      <c r="G138" s="9">
        <f t="shared" si="24"/>
        <v>26829.41476791809</v>
      </c>
      <c r="H138" s="9">
        <f t="shared" si="25"/>
        <v>51519.347572423205</v>
      </c>
      <c r="I138" s="9">
        <f t="shared" si="26"/>
        <v>35588.019767918086</v>
      </c>
      <c r="J138" s="9">
        <f t="shared" si="27"/>
        <v>569437.19524914678</v>
      </c>
      <c r="K138" s="9">
        <f t="shared" si="3"/>
        <v>169391.902479727</v>
      </c>
      <c r="L138" s="9">
        <f t="shared" si="28"/>
        <v>0</v>
      </c>
      <c r="M138" s="78">
        <f t="shared" si="29"/>
        <v>44363.882631808876</v>
      </c>
      <c r="N138" s="9">
        <f t="shared" si="30"/>
        <v>125028.01984791813</v>
      </c>
      <c r="O138" s="9">
        <f t="shared" si="31"/>
        <v>401648.43282880547</v>
      </c>
      <c r="P138" s="1"/>
      <c r="Q138" s="41">
        <f t="shared" si="4"/>
        <v>89255.207295290107</v>
      </c>
      <c r="R138" s="41">
        <f t="shared" si="20"/>
        <v>54744.792704709893</v>
      </c>
      <c r="S138" s="1"/>
      <c r="T138" s="42">
        <f t="shared" si="21"/>
        <v>0.38017217156048538</v>
      </c>
      <c r="U138" s="42">
        <f t="shared" si="22"/>
        <v>0.36504509995121043</v>
      </c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25" customHeight="1" x14ac:dyDescent="0.25">
      <c r="A139" s="1"/>
      <c r="B139" s="41">
        <v>145000</v>
      </c>
      <c r="C139" s="1"/>
      <c r="D139" s="9">
        <f t="shared" si="0"/>
        <v>652500</v>
      </c>
      <c r="E139" s="9">
        <f t="shared" si="23"/>
        <v>609413.31838127738</v>
      </c>
      <c r="F139" s="9">
        <f t="shared" si="32"/>
        <v>43086.681618722621</v>
      </c>
      <c r="G139" s="9">
        <f t="shared" si="24"/>
        <v>26936.923300341296</v>
      </c>
      <c r="H139" s="9">
        <f t="shared" si="25"/>
        <v>51904.601107284252</v>
      </c>
      <c r="I139" s="9">
        <f t="shared" si="26"/>
        <v>35695.528300341291</v>
      </c>
      <c r="J139" s="9">
        <f t="shared" si="27"/>
        <v>573717.79008093604</v>
      </c>
      <c r="K139" s="9">
        <f t="shared" si="3"/>
        <v>170761.69282589952</v>
      </c>
      <c r="L139" s="9">
        <f t="shared" si="28"/>
        <v>0</v>
      </c>
      <c r="M139" s="78">
        <f t="shared" si="29"/>
        <v>44695.628731272554</v>
      </c>
      <c r="N139" s="9">
        <f t="shared" si="30"/>
        <v>126066.06409462696</v>
      </c>
      <c r="O139" s="9">
        <f t="shared" si="31"/>
        <v>404505.72987902502</v>
      </c>
      <c r="P139" s="1"/>
      <c r="Q139" s="41">
        <f t="shared" si="4"/>
        <v>89890.162195338897</v>
      </c>
      <c r="R139" s="41">
        <f t="shared" si="20"/>
        <v>55109.837804661103</v>
      </c>
      <c r="S139" s="1"/>
      <c r="T139" s="42">
        <f t="shared" si="21"/>
        <v>0.38006784692869727</v>
      </c>
      <c r="U139" s="42">
        <f t="shared" si="22"/>
        <v>0.36504509995129775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25" customHeight="1" x14ac:dyDescent="0.25">
      <c r="A140" s="1"/>
      <c r="B140" s="41">
        <v>146000</v>
      </c>
      <c r="C140" s="1"/>
      <c r="D140" s="9">
        <f t="shared" si="0"/>
        <v>657000</v>
      </c>
      <c r="E140" s="9">
        <f t="shared" si="23"/>
        <v>613801.42174548993</v>
      </c>
      <c r="F140" s="9">
        <f t="shared" si="32"/>
        <v>43198.578254510066</v>
      </c>
      <c r="G140" s="9">
        <f t="shared" si="24"/>
        <v>27044.431832764505</v>
      </c>
      <c r="H140" s="9">
        <f t="shared" si="25"/>
        <v>52289.854642145285</v>
      </c>
      <c r="I140" s="9">
        <f t="shared" si="26"/>
        <v>35803.036832764505</v>
      </c>
      <c r="J140" s="9">
        <f t="shared" si="27"/>
        <v>577998.38491272542</v>
      </c>
      <c r="K140" s="9">
        <f t="shared" si="3"/>
        <v>172131.48317207216</v>
      </c>
      <c r="L140" s="9">
        <f t="shared" si="28"/>
        <v>0</v>
      </c>
      <c r="M140" s="78">
        <f t="shared" si="29"/>
        <v>45027.374830736218</v>
      </c>
      <c r="N140" s="9">
        <f t="shared" si="30"/>
        <v>127104.10834133593</v>
      </c>
      <c r="O140" s="9">
        <f t="shared" si="31"/>
        <v>407363.02692924417</v>
      </c>
      <c r="P140" s="1"/>
      <c r="Q140" s="41">
        <f t="shared" si="4"/>
        <v>90525.117095387599</v>
      </c>
      <c r="R140" s="41">
        <f t="shared" si="20"/>
        <v>55474.882904612401</v>
      </c>
      <c r="S140" s="1"/>
      <c r="T140" s="42">
        <f t="shared" si="21"/>
        <v>0.37996495140145481</v>
      </c>
      <c r="U140" s="42">
        <f t="shared" si="22"/>
        <v>0.36504509995125412</v>
      </c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25" customHeight="1" x14ac:dyDescent="0.25">
      <c r="A141" s="1"/>
      <c r="B141" s="41">
        <v>147000</v>
      </c>
      <c r="C141" s="1"/>
      <c r="D141" s="9">
        <f t="shared" si="0"/>
        <v>661500</v>
      </c>
      <c r="E141" s="9">
        <f t="shared" si="23"/>
        <v>618189.52510970249</v>
      </c>
      <c r="F141" s="9">
        <f t="shared" si="32"/>
        <v>43310.474890297512</v>
      </c>
      <c r="G141" s="9">
        <f t="shared" si="24"/>
        <v>27151.940365187715</v>
      </c>
      <c r="H141" s="9">
        <f t="shared" si="25"/>
        <v>52675.108177006332</v>
      </c>
      <c r="I141" s="9">
        <f t="shared" si="26"/>
        <v>35910.545365187711</v>
      </c>
      <c r="J141" s="9">
        <f t="shared" si="27"/>
        <v>582278.9797445148</v>
      </c>
      <c r="K141" s="9">
        <f t="shared" si="3"/>
        <v>173501.27351824474</v>
      </c>
      <c r="L141" s="9">
        <f t="shared" si="28"/>
        <v>0</v>
      </c>
      <c r="M141" s="78">
        <f t="shared" si="29"/>
        <v>45359.120930199897</v>
      </c>
      <c r="N141" s="9">
        <f t="shared" si="30"/>
        <v>128142.15258804485</v>
      </c>
      <c r="O141" s="9">
        <f t="shared" si="31"/>
        <v>410220.32397946354</v>
      </c>
      <c r="P141" s="1"/>
      <c r="Q141" s="41">
        <f t="shared" si="4"/>
        <v>91160.071995436345</v>
      </c>
      <c r="R141" s="41">
        <f t="shared" si="20"/>
        <v>55839.928004563655</v>
      </c>
      <c r="S141" s="1"/>
      <c r="T141" s="42">
        <f t="shared" si="21"/>
        <v>0.37986345581335818</v>
      </c>
      <c r="U141" s="42">
        <f t="shared" si="22"/>
        <v>0.36504509995121043</v>
      </c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25" customHeight="1" x14ac:dyDescent="0.25">
      <c r="A142" s="1"/>
      <c r="B142" s="41">
        <v>148000</v>
      </c>
      <c r="C142" s="1"/>
      <c r="D142" s="9">
        <f t="shared" si="0"/>
        <v>666000</v>
      </c>
      <c r="E142" s="9">
        <f t="shared" si="23"/>
        <v>622577.62847391516</v>
      </c>
      <c r="F142" s="9">
        <f t="shared" si="32"/>
        <v>43422.37152608484</v>
      </c>
      <c r="G142" s="9">
        <f t="shared" si="24"/>
        <v>27259.448897610921</v>
      </c>
      <c r="H142" s="9">
        <f t="shared" si="25"/>
        <v>53060.361711867386</v>
      </c>
      <c r="I142" s="9">
        <f t="shared" si="26"/>
        <v>36018.053897610924</v>
      </c>
      <c r="J142" s="9">
        <f t="shared" si="27"/>
        <v>586559.57457630429</v>
      </c>
      <c r="K142" s="9">
        <f t="shared" si="3"/>
        <v>174871.06386441737</v>
      </c>
      <c r="L142" s="9">
        <f t="shared" si="28"/>
        <v>0</v>
      </c>
      <c r="M142" s="78">
        <f t="shared" si="29"/>
        <v>45690.867029663583</v>
      </c>
      <c r="N142" s="9">
        <f t="shared" si="30"/>
        <v>129180.19683475379</v>
      </c>
      <c r="O142" s="9">
        <f t="shared" si="31"/>
        <v>413077.6210296831</v>
      </c>
      <c r="P142" s="1"/>
      <c r="Q142" s="41">
        <f t="shared" si="4"/>
        <v>91795.026895485134</v>
      </c>
      <c r="R142" s="41">
        <f t="shared" si="20"/>
        <v>56204.973104514866</v>
      </c>
      <c r="S142" s="1"/>
      <c r="T142" s="42">
        <f t="shared" si="21"/>
        <v>0.37976333178726263</v>
      </c>
      <c r="U142" s="42">
        <f t="shared" si="22"/>
        <v>0.36504509995126866</v>
      </c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25" customHeight="1" x14ac:dyDescent="0.25">
      <c r="A143" s="1"/>
      <c r="B143" s="41">
        <v>149000</v>
      </c>
      <c r="C143" s="1"/>
      <c r="D143" s="9">
        <f t="shared" si="0"/>
        <v>670500</v>
      </c>
      <c r="E143" s="9">
        <f t="shared" si="23"/>
        <v>626965.73183812771</v>
      </c>
      <c r="F143" s="9">
        <f t="shared" si="32"/>
        <v>43534.268161872285</v>
      </c>
      <c r="G143" s="9">
        <f t="shared" si="24"/>
        <v>27366.95743003413</v>
      </c>
      <c r="H143" s="9">
        <f t="shared" si="25"/>
        <v>53445.615246728419</v>
      </c>
      <c r="I143" s="9">
        <f t="shared" si="26"/>
        <v>36125.56243003413</v>
      </c>
      <c r="J143" s="9">
        <f t="shared" si="27"/>
        <v>590840.16940809356</v>
      </c>
      <c r="K143" s="9">
        <f t="shared" si="3"/>
        <v>176240.85421058995</v>
      </c>
      <c r="L143" s="9">
        <f t="shared" si="28"/>
        <v>0</v>
      </c>
      <c r="M143" s="78">
        <f t="shared" si="29"/>
        <v>46022.613129127247</v>
      </c>
      <c r="N143" s="9">
        <f t="shared" si="30"/>
        <v>130218.24108146271</v>
      </c>
      <c r="O143" s="9">
        <f t="shared" si="31"/>
        <v>415934.91807990242</v>
      </c>
      <c r="P143" s="1"/>
      <c r="Q143" s="41">
        <f t="shared" si="4"/>
        <v>92429.981795533866</v>
      </c>
      <c r="R143" s="41">
        <f t="shared" si="20"/>
        <v>56570.018204466134</v>
      </c>
      <c r="S143" s="1"/>
      <c r="T143" s="42">
        <f t="shared" si="21"/>
        <v>0.37966455170782643</v>
      </c>
      <c r="U143" s="42">
        <f t="shared" si="22"/>
        <v>0.36504509995122497</v>
      </c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25" customHeight="1" x14ac:dyDescent="0.25">
      <c r="A144" s="1"/>
      <c r="B144" s="41">
        <v>150000</v>
      </c>
      <c r="C144" s="1"/>
      <c r="D144" s="9">
        <f t="shared" si="0"/>
        <v>675000</v>
      </c>
      <c r="E144" s="9">
        <f t="shared" si="23"/>
        <v>631353.83520234027</v>
      </c>
      <c r="F144" s="9">
        <f t="shared" si="32"/>
        <v>43646.164797659731</v>
      </c>
      <c r="G144" s="9">
        <f t="shared" si="24"/>
        <v>27474.46596245734</v>
      </c>
      <c r="H144" s="9">
        <f t="shared" si="25"/>
        <v>53830.868781589459</v>
      </c>
      <c r="I144" s="9">
        <f t="shared" si="26"/>
        <v>36233.070962457336</v>
      </c>
      <c r="J144" s="9">
        <f t="shared" si="27"/>
        <v>595120.76423988293</v>
      </c>
      <c r="K144" s="9">
        <f t="shared" si="3"/>
        <v>177610.64455676253</v>
      </c>
      <c r="L144" s="9">
        <f t="shared" si="28"/>
        <v>0</v>
      </c>
      <c r="M144" s="78">
        <f t="shared" si="29"/>
        <v>46354.359228590925</v>
      </c>
      <c r="N144" s="9">
        <f t="shared" si="30"/>
        <v>131256.28532817162</v>
      </c>
      <c r="O144" s="9">
        <f t="shared" si="31"/>
        <v>418792.21513012185</v>
      </c>
      <c r="P144" s="1"/>
      <c r="Q144" s="41">
        <f t="shared" si="4"/>
        <v>93064.936695582641</v>
      </c>
      <c r="R144" s="41">
        <f t="shared" si="20"/>
        <v>56935.063304417359</v>
      </c>
      <c r="S144" s="1"/>
      <c r="T144" s="42">
        <f t="shared" si="21"/>
        <v>0.37956708869611572</v>
      </c>
      <c r="U144" s="42">
        <f t="shared" si="22"/>
        <v>0.36504509995123952</v>
      </c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25" customHeight="1" x14ac:dyDescent="0.25">
      <c r="A145" s="1"/>
      <c r="B145" s="41">
        <v>151000</v>
      </c>
      <c r="C145" s="1"/>
      <c r="D145" s="9">
        <f t="shared" si="0"/>
        <v>679500</v>
      </c>
      <c r="E145" s="9">
        <f t="shared" si="23"/>
        <v>635741.93856655282</v>
      </c>
      <c r="F145" s="9">
        <f t="shared" si="32"/>
        <v>43758.061433447176</v>
      </c>
      <c r="G145" s="9">
        <f t="shared" si="24"/>
        <v>27581.974494880546</v>
      </c>
      <c r="H145" s="9">
        <f t="shared" si="25"/>
        <v>54216.122316450506</v>
      </c>
      <c r="I145" s="9">
        <f t="shared" si="26"/>
        <v>36340.579494880541</v>
      </c>
      <c r="J145" s="9">
        <f t="shared" si="27"/>
        <v>599401.35907167231</v>
      </c>
      <c r="K145" s="9">
        <f t="shared" si="3"/>
        <v>178980.43490293514</v>
      </c>
      <c r="L145" s="9">
        <f t="shared" si="28"/>
        <v>0</v>
      </c>
      <c r="M145" s="78">
        <f t="shared" si="29"/>
        <v>46686.105328054604</v>
      </c>
      <c r="N145" s="9">
        <f t="shared" si="30"/>
        <v>132294.32957488054</v>
      </c>
      <c r="O145" s="9">
        <f t="shared" si="31"/>
        <v>421649.51218034129</v>
      </c>
      <c r="P145" s="1"/>
      <c r="Q145" s="41">
        <f t="shared" si="4"/>
        <v>93699.891595631401</v>
      </c>
      <c r="R145" s="41">
        <f t="shared" si="20"/>
        <v>57300.108404368599</v>
      </c>
      <c r="S145" s="1"/>
      <c r="T145" s="42">
        <f t="shared" si="21"/>
        <v>0.37947091658522253</v>
      </c>
      <c r="U145" s="42">
        <f t="shared" si="22"/>
        <v>0.36504509995123952</v>
      </c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25" customHeight="1" x14ac:dyDescent="0.25">
      <c r="A146" s="1"/>
      <c r="B146" s="41">
        <v>152000</v>
      </c>
      <c r="C146" s="1"/>
      <c r="D146" s="9">
        <f t="shared" si="0"/>
        <v>684000</v>
      </c>
      <c r="E146" s="9">
        <f t="shared" si="23"/>
        <v>640130.0419307655</v>
      </c>
      <c r="F146" s="9">
        <f t="shared" si="32"/>
        <v>43869.958069234504</v>
      </c>
      <c r="G146" s="9">
        <f t="shared" si="24"/>
        <v>27689.483027303755</v>
      </c>
      <c r="H146" s="9">
        <f t="shared" si="25"/>
        <v>54601.375851311561</v>
      </c>
      <c r="I146" s="9">
        <f t="shared" si="26"/>
        <v>36448.088027303755</v>
      </c>
      <c r="J146" s="9">
        <f t="shared" si="27"/>
        <v>603681.95390346169</v>
      </c>
      <c r="K146" s="9">
        <f t="shared" si="3"/>
        <v>180350.22524910775</v>
      </c>
      <c r="L146" s="9">
        <f t="shared" si="28"/>
        <v>0</v>
      </c>
      <c r="M146" s="78">
        <f t="shared" si="29"/>
        <v>47017.85142751829</v>
      </c>
      <c r="N146" s="9">
        <f t="shared" si="30"/>
        <v>133332.37382158946</v>
      </c>
      <c r="O146" s="9">
        <f t="shared" si="31"/>
        <v>424506.80923056073</v>
      </c>
      <c r="P146" s="1"/>
      <c r="Q146" s="41">
        <f t="shared" si="4"/>
        <v>94334.846495680162</v>
      </c>
      <c r="R146" s="41">
        <f t="shared" ref="R146:R209" si="33">B146-Q146</f>
        <v>57665.153504319838</v>
      </c>
      <c r="S146" s="1"/>
      <c r="T146" s="42">
        <f t="shared" ref="T146:T209" si="34">R146/B146</f>
        <v>0.37937600989684106</v>
      </c>
      <c r="U146" s="42">
        <f t="shared" ref="U146:U209" si="35">(R147-R146)/(B147-B146)</f>
        <v>0.36504509995126866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25" customHeight="1" x14ac:dyDescent="0.25">
      <c r="A147" s="1"/>
      <c r="B147" s="41">
        <v>153000</v>
      </c>
      <c r="C147" s="1"/>
      <c r="D147" s="9">
        <f t="shared" si="0"/>
        <v>688500</v>
      </c>
      <c r="E147" s="9">
        <f t="shared" ref="E147:E210" si="36">IF(D147/(1+$N$7)&lt;=$O$9,D147/(1+$N$7),(D147-$O$9*($N$9+$N$10+$N$11+$N$12))/(1+$N$13))</f>
        <v>644518.14529497805</v>
      </c>
      <c r="F147" s="9">
        <f t="shared" si="32"/>
        <v>43981.854705021949</v>
      </c>
      <c r="G147" s="9">
        <f t="shared" ref="G147:G210" si="37">MIN(E147,$J$9)*($I$9+$I$11)+E147*$I$12</f>
        <v>27796.991559726965</v>
      </c>
      <c r="H147" s="9">
        <f t="shared" ref="H147:H210" si="38">(E147-G147-MIN(E147,$J$10)*$I$10)*$I$13</f>
        <v>54986.629386172594</v>
      </c>
      <c r="I147" s="9">
        <f t="shared" ref="I147:I210" si="39">MIN(E147,$J$9)*($I$9+$I$10+$I$11)+E147*$I$12+$R$11</f>
        <v>36555.596559726961</v>
      </c>
      <c r="J147" s="9">
        <f t="shared" ref="J147:J210" si="40">E147-I147</f>
        <v>607962.54873525107</v>
      </c>
      <c r="K147" s="9">
        <f t="shared" si="3"/>
        <v>181720.01559528033</v>
      </c>
      <c r="L147" s="9">
        <f t="shared" ref="L147:L210" si="41">MAX(0,$R$5*(1-MAX(0,J147-$T$5)/$V$5))</f>
        <v>0</v>
      </c>
      <c r="M147" s="78">
        <f t="shared" ref="M147:M210" si="42">(E147-G147-MIN(E147,$J$10)*$I$10)*$U$10</f>
        <v>47349.597526981961</v>
      </c>
      <c r="N147" s="9">
        <f t="shared" ref="N147:N210" si="43">K147-L147-M147</f>
        <v>134370.41806829837</v>
      </c>
      <c r="O147" s="9">
        <f t="shared" ref="O147:O210" si="44">E147-G147-H147-N147</f>
        <v>427364.10628078005</v>
      </c>
      <c r="P147" s="1"/>
      <c r="Q147" s="41">
        <f t="shared" si="4"/>
        <v>94969.801395728893</v>
      </c>
      <c r="R147" s="41">
        <f t="shared" si="33"/>
        <v>58030.198604271107</v>
      </c>
      <c r="S147" s="1"/>
      <c r="T147" s="42">
        <f t="shared" si="34"/>
        <v>0.37928234381876541</v>
      </c>
      <c r="U147" s="42">
        <f t="shared" si="35"/>
        <v>0.36504509995123952</v>
      </c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 x14ac:dyDescent="0.25">
      <c r="A148" s="1"/>
      <c r="B148" s="41">
        <v>154000</v>
      </c>
      <c r="C148" s="1"/>
      <c r="D148" s="9">
        <f t="shared" si="0"/>
        <v>693000</v>
      </c>
      <c r="E148" s="9">
        <f t="shared" si="36"/>
        <v>648906.24865919061</v>
      </c>
      <c r="F148" s="9">
        <f t="shared" ref="F148:F211" si="45">D148-E148</f>
        <v>44093.751340809395</v>
      </c>
      <c r="G148" s="9">
        <f t="shared" si="37"/>
        <v>27904.500092150171</v>
      </c>
      <c r="H148" s="9">
        <f t="shared" si="38"/>
        <v>55371.882921033641</v>
      </c>
      <c r="I148" s="9">
        <f t="shared" si="39"/>
        <v>36663.105092150166</v>
      </c>
      <c r="J148" s="9">
        <f t="shared" si="40"/>
        <v>612243.14356704045</v>
      </c>
      <c r="K148" s="9">
        <f t="shared" si="3"/>
        <v>183089.80594145294</v>
      </c>
      <c r="L148" s="9">
        <f t="shared" si="41"/>
        <v>0</v>
      </c>
      <c r="M148" s="78">
        <f t="shared" si="42"/>
        <v>47681.343626445632</v>
      </c>
      <c r="N148" s="9">
        <f t="shared" si="43"/>
        <v>135408.46231500732</v>
      </c>
      <c r="O148" s="9">
        <f t="shared" si="44"/>
        <v>430221.40333099943</v>
      </c>
      <c r="P148" s="1"/>
      <c r="Q148" s="41">
        <f t="shared" si="4"/>
        <v>95604.756295777654</v>
      </c>
      <c r="R148" s="41">
        <f t="shared" si="33"/>
        <v>58395.243704222346</v>
      </c>
      <c r="S148" s="1"/>
      <c r="T148" s="42">
        <f t="shared" si="34"/>
        <v>0.37918989418326199</v>
      </c>
      <c r="U148" s="42">
        <f t="shared" si="35"/>
        <v>0.36504509995122497</v>
      </c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25" customHeight="1" x14ac:dyDescent="0.25">
      <c r="A149" s="1"/>
      <c r="B149" s="41">
        <v>155000</v>
      </c>
      <c r="C149" s="1"/>
      <c r="D149" s="9">
        <f t="shared" si="0"/>
        <v>697500</v>
      </c>
      <c r="E149" s="9">
        <f t="shared" si="36"/>
        <v>653294.35202340316</v>
      </c>
      <c r="F149" s="9">
        <f t="shared" si="45"/>
        <v>44205.64797659684</v>
      </c>
      <c r="G149" s="9">
        <f t="shared" si="37"/>
        <v>28012.008624573376</v>
      </c>
      <c r="H149" s="9">
        <f t="shared" si="38"/>
        <v>55757.136455894681</v>
      </c>
      <c r="I149" s="9">
        <f t="shared" si="39"/>
        <v>36770.61362457338</v>
      </c>
      <c r="J149" s="9">
        <f t="shared" si="40"/>
        <v>616523.73839882982</v>
      </c>
      <c r="K149" s="9">
        <f t="shared" si="3"/>
        <v>184459.59628762555</v>
      </c>
      <c r="L149" s="9">
        <f t="shared" si="41"/>
        <v>0</v>
      </c>
      <c r="M149" s="78">
        <f t="shared" si="42"/>
        <v>48013.089725909311</v>
      </c>
      <c r="N149" s="9">
        <f t="shared" si="43"/>
        <v>136446.50656171623</v>
      </c>
      <c r="O149" s="9">
        <f t="shared" si="44"/>
        <v>433078.70038121892</v>
      </c>
      <c r="P149" s="1"/>
      <c r="Q149" s="41">
        <f t="shared" si="4"/>
        <v>96239.711195826429</v>
      </c>
      <c r="R149" s="41">
        <f t="shared" si="33"/>
        <v>58760.288804173571</v>
      </c>
      <c r="S149" s="1"/>
      <c r="T149" s="42">
        <f t="shared" si="34"/>
        <v>0.37909863744628108</v>
      </c>
      <c r="U149" s="42">
        <f t="shared" si="35"/>
        <v>0.36504509995125412</v>
      </c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25" customHeight="1" x14ac:dyDescent="0.25">
      <c r="A150" s="1"/>
      <c r="B150" s="41">
        <v>156000</v>
      </c>
      <c r="C150" s="1"/>
      <c r="D150" s="9">
        <f t="shared" si="0"/>
        <v>702000</v>
      </c>
      <c r="E150" s="9">
        <f t="shared" si="36"/>
        <v>657682.45538761572</v>
      </c>
      <c r="F150" s="9">
        <f t="shared" si="45"/>
        <v>44317.544612384285</v>
      </c>
      <c r="G150" s="9">
        <f t="shared" si="37"/>
        <v>28119.517156996586</v>
      </c>
      <c r="H150" s="9">
        <f t="shared" si="38"/>
        <v>56142.389990755728</v>
      </c>
      <c r="I150" s="9">
        <f t="shared" si="39"/>
        <v>36878.122156996586</v>
      </c>
      <c r="J150" s="9">
        <f t="shared" si="40"/>
        <v>620804.33323061909</v>
      </c>
      <c r="K150" s="9">
        <f t="shared" si="3"/>
        <v>185829.38663379813</v>
      </c>
      <c r="L150" s="9">
        <f t="shared" si="41"/>
        <v>0</v>
      </c>
      <c r="M150" s="78">
        <f t="shared" si="42"/>
        <v>48344.835825372989</v>
      </c>
      <c r="N150" s="9">
        <f t="shared" si="43"/>
        <v>137484.55080842515</v>
      </c>
      <c r="O150" s="9">
        <f t="shared" si="44"/>
        <v>435935.9974314383</v>
      </c>
      <c r="P150" s="1"/>
      <c r="Q150" s="41">
        <f t="shared" si="4"/>
        <v>96874.666095875175</v>
      </c>
      <c r="R150" s="41">
        <f t="shared" si="33"/>
        <v>59125.333904124825</v>
      </c>
      <c r="S150" s="1"/>
      <c r="T150" s="42">
        <f t="shared" si="34"/>
        <v>0.3790085506674668</v>
      </c>
      <c r="U150" s="42">
        <f t="shared" si="35"/>
        <v>0.36504509995123952</v>
      </c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25" customHeight="1" x14ac:dyDescent="0.25">
      <c r="A151" s="1"/>
      <c r="B151" s="41">
        <v>157000</v>
      </c>
      <c r="C151" s="1"/>
      <c r="D151" s="9">
        <f t="shared" si="0"/>
        <v>706500</v>
      </c>
      <c r="E151" s="9">
        <f t="shared" si="36"/>
        <v>662070.55875182839</v>
      </c>
      <c r="F151" s="9">
        <f t="shared" si="45"/>
        <v>44429.441248171614</v>
      </c>
      <c r="G151" s="9">
        <f t="shared" si="37"/>
        <v>28227.025689419796</v>
      </c>
      <c r="H151" s="9">
        <f t="shared" si="38"/>
        <v>56527.643525616768</v>
      </c>
      <c r="I151" s="9">
        <f t="shared" si="39"/>
        <v>36985.630689419791</v>
      </c>
      <c r="J151" s="9">
        <f t="shared" si="40"/>
        <v>625084.92806240858</v>
      </c>
      <c r="K151" s="9">
        <f t="shared" si="3"/>
        <v>187199.17697997077</v>
      </c>
      <c r="L151" s="9">
        <f t="shared" si="41"/>
        <v>0</v>
      </c>
      <c r="M151" s="78">
        <f t="shared" si="42"/>
        <v>48676.581924836668</v>
      </c>
      <c r="N151" s="9">
        <f t="shared" si="43"/>
        <v>138522.59505513409</v>
      </c>
      <c r="O151" s="9">
        <f t="shared" si="44"/>
        <v>438793.29448165774</v>
      </c>
      <c r="P151" s="1"/>
      <c r="Q151" s="41">
        <f t="shared" si="4"/>
        <v>97509.620995923935</v>
      </c>
      <c r="R151" s="41">
        <f t="shared" si="33"/>
        <v>59490.379004076065</v>
      </c>
      <c r="S151" s="1"/>
      <c r="T151" s="42">
        <f t="shared" si="34"/>
        <v>0.37891961149093034</v>
      </c>
      <c r="U151" s="42">
        <f t="shared" si="35"/>
        <v>0.36504509995122497</v>
      </c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25" customHeight="1" x14ac:dyDescent="0.25">
      <c r="A152" s="1"/>
      <c r="B152" s="41">
        <v>158000</v>
      </c>
      <c r="C152" s="1"/>
      <c r="D152" s="9">
        <f t="shared" si="0"/>
        <v>711000</v>
      </c>
      <c r="E152" s="9">
        <f t="shared" si="36"/>
        <v>666458.66211604094</v>
      </c>
      <c r="F152" s="9">
        <f t="shared" si="45"/>
        <v>44541.337883959059</v>
      </c>
      <c r="G152" s="9">
        <f t="shared" si="37"/>
        <v>28334.534221843005</v>
      </c>
      <c r="H152" s="9">
        <f t="shared" si="38"/>
        <v>56912.897060477815</v>
      </c>
      <c r="I152" s="9">
        <f t="shared" si="39"/>
        <v>37093.139221843005</v>
      </c>
      <c r="J152" s="9">
        <f t="shared" si="40"/>
        <v>629365.52289419796</v>
      </c>
      <c r="K152" s="9">
        <f t="shared" si="3"/>
        <v>188568.96732614335</v>
      </c>
      <c r="L152" s="9">
        <f t="shared" si="41"/>
        <v>0</v>
      </c>
      <c r="M152" s="78">
        <f t="shared" si="42"/>
        <v>49008.328024300339</v>
      </c>
      <c r="N152" s="9">
        <f t="shared" si="43"/>
        <v>139560.63930184301</v>
      </c>
      <c r="O152" s="9">
        <f t="shared" si="44"/>
        <v>441650.59153187717</v>
      </c>
      <c r="P152" s="1"/>
      <c r="Q152" s="41">
        <f t="shared" si="4"/>
        <v>98144.57589597271</v>
      </c>
      <c r="R152" s="41">
        <f t="shared" si="33"/>
        <v>59855.42410402729</v>
      </c>
      <c r="S152" s="1"/>
      <c r="T152" s="42">
        <f t="shared" si="34"/>
        <v>0.37883179812675499</v>
      </c>
      <c r="U152" s="42">
        <f t="shared" si="35"/>
        <v>0.36504509995126866</v>
      </c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25" customHeight="1" x14ac:dyDescent="0.25">
      <c r="A153" s="1"/>
      <c r="B153" s="41">
        <v>159000</v>
      </c>
      <c r="C153" s="1"/>
      <c r="D153" s="9">
        <f t="shared" si="0"/>
        <v>715500</v>
      </c>
      <c r="E153" s="9">
        <f t="shared" si="36"/>
        <v>670846.7654802535</v>
      </c>
      <c r="F153" s="9">
        <f t="shared" si="45"/>
        <v>44653.234519746504</v>
      </c>
      <c r="G153" s="9">
        <f t="shared" si="37"/>
        <v>28442.042754266215</v>
      </c>
      <c r="H153" s="9">
        <f t="shared" si="38"/>
        <v>57298.150595338855</v>
      </c>
      <c r="I153" s="9">
        <f t="shared" si="39"/>
        <v>37200.647754266211</v>
      </c>
      <c r="J153" s="9">
        <f t="shared" si="40"/>
        <v>633646.11772598734</v>
      </c>
      <c r="K153" s="9">
        <f t="shared" si="3"/>
        <v>189938.75767231593</v>
      </c>
      <c r="L153" s="9">
        <f t="shared" si="41"/>
        <v>0</v>
      </c>
      <c r="M153" s="78">
        <f t="shared" si="42"/>
        <v>49340.074123764018</v>
      </c>
      <c r="N153" s="9">
        <f t="shared" si="43"/>
        <v>140598.68354855193</v>
      </c>
      <c r="O153" s="9">
        <f t="shared" si="44"/>
        <v>444507.88858209649</v>
      </c>
      <c r="P153" s="1"/>
      <c r="Q153" s="41">
        <f t="shared" si="4"/>
        <v>98779.530796021441</v>
      </c>
      <c r="R153" s="41">
        <f t="shared" si="33"/>
        <v>60220.469203978559</v>
      </c>
      <c r="S153" s="1"/>
      <c r="T153" s="42">
        <f t="shared" si="34"/>
        <v>0.3787450893331985</v>
      </c>
      <c r="U153" s="42">
        <f t="shared" si="35"/>
        <v>0.36504509995125412</v>
      </c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25" customHeight="1" x14ac:dyDescent="0.25">
      <c r="A154" s="1"/>
      <c r="B154" s="41">
        <v>160000</v>
      </c>
      <c r="C154" s="1"/>
      <c r="D154" s="9">
        <f t="shared" si="0"/>
        <v>720000</v>
      </c>
      <c r="E154" s="9">
        <f t="shared" si="36"/>
        <v>675234.86884446605</v>
      </c>
      <c r="F154" s="9">
        <f t="shared" si="45"/>
        <v>44765.131155533949</v>
      </c>
      <c r="G154" s="9">
        <f t="shared" si="37"/>
        <v>28549.551286689421</v>
      </c>
      <c r="H154" s="9">
        <f t="shared" si="38"/>
        <v>57683.404130199895</v>
      </c>
      <c r="I154" s="9">
        <f t="shared" si="39"/>
        <v>37308.156286689416</v>
      </c>
      <c r="J154" s="9">
        <f t="shared" si="40"/>
        <v>637926.7125577766</v>
      </c>
      <c r="K154" s="9">
        <f t="shared" si="3"/>
        <v>191308.54801848851</v>
      </c>
      <c r="L154" s="9">
        <f t="shared" si="41"/>
        <v>0</v>
      </c>
      <c r="M154" s="78">
        <f t="shared" si="42"/>
        <v>49671.820223227689</v>
      </c>
      <c r="N154" s="9">
        <f t="shared" si="43"/>
        <v>141636.72779526081</v>
      </c>
      <c r="O154" s="9">
        <f t="shared" si="44"/>
        <v>447365.18563231581</v>
      </c>
      <c r="P154" s="1"/>
      <c r="Q154" s="41">
        <f t="shared" si="4"/>
        <v>99414.485696070187</v>
      </c>
      <c r="R154" s="41">
        <f t="shared" si="33"/>
        <v>60585.514303929813</v>
      </c>
      <c r="S154" s="1"/>
      <c r="T154" s="42">
        <f t="shared" si="34"/>
        <v>0.37865946439956133</v>
      </c>
      <c r="U154" s="42">
        <f t="shared" si="35"/>
        <v>0.36504509995123952</v>
      </c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25" customHeight="1" x14ac:dyDescent="0.25">
      <c r="A155" s="1"/>
      <c r="B155" s="41">
        <v>161000</v>
      </c>
      <c r="C155" s="1"/>
      <c r="D155" s="9">
        <f t="shared" si="0"/>
        <v>724500</v>
      </c>
      <c r="E155" s="9">
        <f t="shared" si="36"/>
        <v>679622.97220867861</v>
      </c>
      <c r="F155" s="9">
        <f t="shared" si="45"/>
        <v>44877.027791321394</v>
      </c>
      <c r="G155" s="9">
        <f t="shared" si="37"/>
        <v>28657.059819112626</v>
      </c>
      <c r="H155" s="9">
        <f t="shared" si="38"/>
        <v>58068.657665060935</v>
      </c>
      <c r="I155" s="9">
        <f t="shared" si="39"/>
        <v>37415.66481911263</v>
      </c>
      <c r="J155" s="9">
        <f t="shared" si="40"/>
        <v>642207.30738956598</v>
      </c>
      <c r="K155" s="9">
        <f t="shared" si="3"/>
        <v>192678.33836466112</v>
      </c>
      <c r="L155" s="9">
        <f t="shared" si="41"/>
        <v>0</v>
      </c>
      <c r="M155" s="78">
        <f t="shared" si="42"/>
        <v>50003.56632269136</v>
      </c>
      <c r="N155" s="9">
        <f t="shared" si="43"/>
        <v>142674.77204196976</v>
      </c>
      <c r="O155" s="9">
        <f t="shared" si="44"/>
        <v>450222.48268253525</v>
      </c>
      <c r="P155" s="1"/>
      <c r="Q155" s="41">
        <f t="shared" si="4"/>
        <v>100049.44059611895</v>
      </c>
      <c r="R155" s="41">
        <f t="shared" si="33"/>
        <v>60950.559403881052</v>
      </c>
      <c r="S155" s="1"/>
      <c r="T155" s="42">
        <f t="shared" si="34"/>
        <v>0.37857490312969599</v>
      </c>
      <c r="U155" s="42">
        <f t="shared" si="35"/>
        <v>0.36504509995121043</v>
      </c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25" customHeight="1" x14ac:dyDescent="0.25">
      <c r="A156" s="1"/>
      <c r="B156" s="41">
        <v>162000</v>
      </c>
      <c r="C156" s="1"/>
      <c r="D156" s="9">
        <f t="shared" si="0"/>
        <v>729000</v>
      </c>
      <c r="E156" s="9">
        <f t="shared" si="36"/>
        <v>684011.07557289128</v>
      </c>
      <c r="F156" s="9">
        <f t="shared" si="45"/>
        <v>44988.924427108723</v>
      </c>
      <c r="G156" s="9">
        <f t="shared" si="37"/>
        <v>28764.56835153584</v>
      </c>
      <c r="H156" s="9">
        <f t="shared" si="38"/>
        <v>58453.911199921989</v>
      </c>
      <c r="I156" s="9">
        <f t="shared" si="39"/>
        <v>37523.173351535836</v>
      </c>
      <c r="J156" s="9">
        <f t="shared" si="40"/>
        <v>646487.90222135547</v>
      </c>
      <c r="K156" s="9">
        <f t="shared" si="3"/>
        <v>194048.12871083376</v>
      </c>
      <c r="L156" s="9">
        <f t="shared" si="41"/>
        <v>0</v>
      </c>
      <c r="M156" s="78">
        <f t="shared" si="42"/>
        <v>50335.312422155046</v>
      </c>
      <c r="N156" s="9">
        <f t="shared" si="43"/>
        <v>143712.8162886787</v>
      </c>
      <c r="O156" s="9">
        <f t="shared" si="44"/>
        <v>453079.7797327548</v>
      </c>
      <c r="P156" s="1"/>
      <c r="Q156" s="41">
        <f t="shared" si="4"/>
        <v>100684.39549616774</v>
      </c>
      <c r="R156" s="41">
        <f t="shared" si="33"/>
        <v>61315.604503832263</v>
      </c>
      <c r="S156" s="1"/>
      <c r="T156" s="42">
        <f t="shared" si="34"/>
        <v>0.37849138582612507</v>
      </c>
      <c r="U156" s="42">
        <f t="shared" si="35"/>
        <v>0.36504509995123952</v>
      </c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25" customHeight="1" x14ac:dyDescent="0.25">
      <c r="A157" s="1"/>
      <c r="B157" s="41">
        <v>163000</v>
      </c>
      <c r="C157" s="1"/>
      <c r="D157" s="9">
        <f t="shared" si="0"/>
        <v>733500</v>
      </c>
      <c r="E157" s="9">
        <f t="shared" si="36"/>
        <v>688399.17893710383</v>
      </c>
      <c r="F157" s="9">
        <f t="shared" si="45"/>
        <v>45100.821062896168</v>
      </c>
      <c r="G157" s="9">
        <f t="shared" si="37"/>
        <v>28872.076883959046</v>
      </c>
      <c r="H157" s="9">
        <f t="shared" si="38"/>
        <v>58839.164734783037</v>
      </c>
      <c r="I157" s="9">
        <f t="shared" si="39"/>
        <v>37630.681883959041</v>
      </c>
      <c r="J157" s="9">
        <f t="shared" si="40"/>
        <v>650768.49705314473</v>
      </c>
      <c r="K157" s="9">
        <f t="shared" si="3"/>
        <v>195417.91905700631</v>
      </c>
      <c r="L157" s="9">
        <f t="shared" si="41"/>
        <v>0</v>
      </c>
      <c r="M157" s="78">
        <f t="shared" si="42"/>
        <v>50667.058521618725</v>
      </c>
      <c r="N157" s="9">
        <f t="shared" si="43"/>
        <v>144750.86053538759</v>
      </c>
      <c r="O157" s="9">
        <f t="shared" si="44"/>
        <v>455937.07678297424</v>
      </c>
      <c r="P157" s="1"/>
      <c r="Q157" s="41">
        <f t="shared" si="4"/>
        <v>101319.3503962165</v>
      </c>
      <c r="R157" s="41">
        <f t="shared" si="33"/>
        <v>61680.649603783502</v>
      </c>
      <c r="S157" s="1"/>
      <c r="T157" s="42">
        <f t="shared" si="34"/>
        <v>0.37840889327474542</v>
      </c>
      <c r="U157" s="42">
        <f t="shared" si="35"/>
        <v>0.36504509995126866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25" customHeight="1" x14ac:dyDescent="0.25">
      <c r="A158" s="1"/>
      <c r="B158" s="41">
        <v>164000</v>
      </c>
      <c r="C158" s="1"/>
      <c r="D158" s="9">
        <f t="shared" si="0"/>
        <v>738000</v>
      </c>
      <c r="E158" s="9">
        <f t="shared" si="36"/>
        <v>692787.28230131639</v>
      </c>
      <c r="F158" s="9">
        <f t="shared" si="45"/>
        <v>45212.717698683613</v>
      </c>
      <c r="G158" s="9">
        <f t="shared" si="37"/>
        <v>28979.585416382251</v>
      </c>
      <c r="H158" s="9">
        <f t="shared" si="38"/>
        <v>59224.418269644069</v>
      </c>
      <c r="I158" s="9">
        <f t="shared" si="39"/>
        <v>37738.190416382247</v>
      </c>
      <c r="J158" s="9">
        <f t="shared" si="40"/>
        <v>655049.09188493411</v>
      </c>
      <c r="K158" s="9">
        <f t="shared" si="3"/>
        <v>196787.70940317892</v>
      </c>
      <c r="L158" s="9">
        <f t="shared" si="41"/>
        <v>0</v>
      </c>
      <c r="M158" s="78">
        <f t="shared" si="42"/>
        <v>50998.804621082396</v>
      </c>
      <c r="N158" s="9">
        <f t="shared" si="43"/>
        <v>145788.90478209651</v>
      </c>
      <c r="O158" s="9">
        <f t="shared" si="44"/>
        <v>458794.37383319356</v>
      </c>
      <c r="P158" s="1"/>
      <c r="Q158" s="41">
        <f t="shared" si="4"/>
        <v>101954.30529626523</v>
      </c>
      <c r="R158" s="41">
        <f t="shared" si="33"/>
        <v>62045.694703734771</v>
      </c>
      <c r="S158" s="1"/>
      <c r="T158" s="42">
        <f t="shared" si="34"/>
        <v>0.37832740673009008</v>
      </c>
      <c r="U158" s="42">
        <f t="shared" si="35"/>
        <v>0.36504509995126866</v>
      </c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25" customHeight="1" x14ac:dyDescent="0.25">
      <c r="A159" s="1"/>
      <c r="B159" s="41">
        <v>165000</v>
      </c>
      <c r="C159" s="1"/>
      <c r="D159" s="9">
        <f t="shared" si="0"/>
        <v>742500</v>
      </c>
      <c r="E159" s="9">
        <f t="shared" si="36"/>
        <v>697175.38566552894</v>
      </c>
      <c r="F159" s="9">
        <f t="shared" si="45"/>
        <v>45324.614334471058</v>
      </c>
      <c r="G159" s="9">
        <f t="shared" si="37"/>
        <v>29087.093948805457</v>
      </c>
      <c r="H159" s="9">
        <f t="shared" si="38"/>
        <v>59609.671804505109</v>
      </c>
      <c r="I159" s="9">
        <f t="shared" si="39"/>
        <v>37845.698948805453</v>
      </c>
      <c r="J159" s="9">
        <f t="shared" si="40"/>
        <v>659329.68671672349</v>
      </c>
      <c r="K159" s="9">
        <f t="shared" si="3"/>
        <v>198157.49974935153</v>
      </c>
      <c r="L159" s="9">
        <f t="shared" si="41"/>
        <v>0</v>
      </c>
      <c r="M159" s="78">
        <f t="shared" si="42"/>
        <v>51330.550720546067</v>
      </c>
      <c r="N159" s="9">
        <f t="shared" si="43"/>
        <v>146826.94902880545</v>
      </c>
      <c r="O159" s="9">
        <f t="shared" si="44"/>
        <v>461651.67088341282</v>
      </c>
      <c r="P159" s="1"/>
      <c r="Q159" s="41">
        <f t="shared" si="4"/>
        <v>102589.26019631396</v>
      </c>
      <c r="R159" s="41">
        <f t="shared" si="33"/>
        <v>62410.73980368604</v>
      </c>
      <c r="S159" s="1"/>
      <c r="T159" s="42">
        <f t="shared" si="34"/>
        <v>0.37824690790112753</v>
      </c>
      <c r="U159" s="42">
        <f t="shared" si="35"/>
        <v>0.36504509995122497</v>
      </c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25" customHeight="1" x14ac:dyDescent="0.25">
      <c r="A160" s="1"/>
      <c r="B160" s="41">
        <v>166000</v>
      </c>
      <c r="C160" s="1"/>
      <c r="D160" s="9">
        <f t="shared" si="0"/>
        <v>747000</v>
      </c>
      <c r="E160" s="9">
        <f t="shared" si="36"/>
        <v>701563.4890297415</v>
      </c>
      <c r="F160" s="9">
        <f t="shared" si="45"/>
        <v>45436.510970258503</v>
      </c>
      <c r="G160" s="9">
        <f t="shared" si="37"/>
        <v>29194.602481228671</v>
      </c>
      <c r="H160" s="9">
        <f t="shared" si="38"/>
        <v>59994.925339366157</v>
      </c>
      <c r="I160" s="9">
        <f t="shared" si="39"/>
        <v>37953.207481228666</v>
      </c>
      <c r="J160" s="9">
        <f t="shared" si="40"/>
        <v>663610.28154851287</v>
      </c>
      <c r="K160" s="9">
        <f t="shared" si="3"/>
        <v>199527.29009552411</v>
      </c>
      <c r="L160" s="9">
        <f t="shared" si="41"/>
        <v>0</v>
      </c>
      <c r="M160" s="78">
        <f t="shared" si="42"/>
        <v>51662.296820009746</v>
      </c>
      <c r="N160" s="9">
        <f t="shared" si="43"/>
        <v>147864.99327551437</v>
      </c>
      <c r="O160" s="9">
        <f t="shared" si="44"/>
        <v>464508.96793363232</v>
      </c>
      <c r="P160" s="1"/>
      <c r="Q160" s="41">
        <f t="shared" si="4"/>
        <v>103224.21509636274</v>
      </c>
      <c r="R160" s="41">
        <f t="shared" si="33"/>
        <v>62775.784903637265</v>
      </c>
      <c r="S160" s="1"/>
      <c r="T160" s="42">
        <f t="shared" si="34"/>
        <v>0.37816737893757391</v>
      </c>
      <c r="U160" s="42">
        <f t="shared" si="35"/>
        <v>0.36504509995122497</v>
      </c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25" customHeight="1" x14ac:dyDescent="0.25">
      <c r="A161" s="1"/>
      <c r="B161" s="41">
        <v>167000</v>
      </c>
      <c r="C161" s="1"/>
      <c r="D161" s="9">
        <f t="shared" si="0"/>
        <v>751500</v>
      </c>
      <c r="E161" s="9">
        <f t="shared" si="36"/>
        <v>705951.59239395417</v>
      </c>
      <c r="F161" s="9">
        <f t="shared" si="45"/>
        <v>45548.407606045832</v>
      </c>
      <c r="G161" s="9">
        <f t="shared" si="37"/>
        <v>29302.111013651876</v>
      </c>
      <c r="H161" s="9">
        <f t="shared" si="38"/>
        <v>60380.178874227211</v>
      </c>
      <c r="I161" s="9">
        <f t="shared" si="39"/>
        <v>38060.71601365188</v>
      </c>
      <c r="J161" s="9">
        <f t="shared" si="40"/>
        <v>667890.87638030224</v>
      </c>
      <c r="K161" s="9">
        <f t="shared" si="3"/>
        <v>200897.08044169674</v>
      </c>
      <c r="L161" s="9">
        <f t="shared" si="41"/>
        <v>0</v>
      </c>
      <c r="M161" s="78">
        <f t="shared" si="42"/>
        <v>51994.042919473432</v>
      </c>
      <c r="N161" s="9">
        <f t="shared" si="43"/>
        <v>148903.03752222331</v>
      </c>
      <c r="O161" s="9">
        <f t="shared" si="44"/>
        <v>467366.26498385181</v>
      </c>
      <c r="P161" s="1"/>
      <c r="Q161" s="41">
        <f t="shared" si="4"/>
        <v>103859.16999641151</v>
      </c>
      <c r="R161" s="41">
        <f t="shared" si="33"/>
        <v>63140.830003588489</v>
      </c>
      <c r="S161" s="1"/>
      <c r="T161" s="42">
        <f t="shared" si="34"/>
        <v>0.37808880241669757</v>
      </c>
      <c r="U161" s="42">
        <f t="shared" si="35"/>
        <v>0.36504509995125412</v>
      </c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25" customHeight="1" x14ac:dyDescent="0.25">
      <c r="A162" s="1"/>
      <c r="B162" s="41">
        <v>168000</v>
      </c>
      <c r="C162" s="1"/>
      <c r="D162" s="9">
        <f t="shared" si="0"/>
        <v>756000</v>
      </c>
      <c r="E162" s="9">
        <f t="shared" si="36"/>
        <v>710339.69575816672</v>
      </c>
      <c r="F162" s="9">
        <f t="shared" si="45"/>
        <v>45660.304241833277</v>
      </c>
      <c r="G162" s="9">
        <f t="shared" si="37"/>
        <v>29409.619546075082</v>
      </c>
      <c r="H162" s="9">
        <f t="shared" si="38"/>
        <v>60765.432409088244</v>
      </c>
      <c r="I162" s="9">
        <f t="shared" si="39"/>
        <v>38168.224546075086</v>
      </c>
      <c r="J162" s="9">
        <f t="shared" si="40"/>
        <v>672171.47121209162</v>
      </c>
      <c r="K162" s="9">
        <f t="shared" si="3"/>
        <v>202266.87078786932</v>
      </c>
      <c r="L162" s="9">
        <f t="shared" si="41"/>
        <v>0</v>
      </c>
      <c r="M162" s="78">
        <f t="shared" si="42"/>
        <v>52325.789018937103</v>
      </c>
      <c r="N162" s="9">
        <f t="shared" si="43"/>
        <v>149941.08176893223</v>
      </c>
      <c r="O162" s="9">
        <f t="shared" si="44"/>
        <v>470223.56203407113</v>
      </c>
      <c r="P162" s="1"/>
      <c r="Q162" s="41">
        <f t="shared" si="4"/>
        <v>104494.12489646026</v>
      </c>
      <c r="R162" s="41">
        <f t="shared" si="33"/>
        <v>63505.875103539744</v>
      </c>
      <c r="S162" s="1"/>
      <c r="T162" s="42">
        <f t="shared" si="34"/>
        <v>0.3780111613305937</v>
      </c>
      <c r="U162" s="42">
        <f t="shared" si="35"/>
        <v>0.36504509995123952</v>
      </c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25" customHeight="1" x14ac:dyDescent="0.25">
      <c r="A163" s="1"/>
      <c r="B163" s="41">
        <v>169000</v>
      </c>
      <c r="C163" s="1"/>
      <c r="D163" s="9">
        <f t="shared" si="0"/>
        <v>760500</v>
      </c>
      <c r="E163" s="9">
        <f t="shared" si="36"/>
        <v>714727.79912237928</v>
      </c>
      <c r="F163" s="9">
        <f t="shared" si="45"/>
        <v>45772.200877620722</v>
      </c>
      <c r="G163" s="9">
        <f t="shared" si="37"/>
        <v>29517.128078498296</v>
      </c>
      <c r="H163" s="9">
        <f t="shared" si="38"/>
        <v>61150.685943949291</v>
      </c>
      <c r="I163" s="9">
        <f t="shared" si="39"/>
        <v>38275.733078498291</v>
      </c>
      <c r="J163" s="9">
        <f t="shared" si="40"/>
        <v>676452.066043881</v>
      </c>
      <c r="K163" s="9">
        <f t="shared" si="3"/>
        <v>203636.6611340419</v>
      </c>
      <c r="L163" s="9">
        <f t="shared" si="41"/>
        <v>0</v>
      </c>
      <c r="M163" s="78">
        <f t="shared" si="42"/>
        <v>52657.535118400774</v>
      </c>
      <c r="N163" s="9">
        <f t="shared" si="43"/>
        <v>150979.12601564114</v>
      </c>
      <c r="O163" s="9">
        <f t="shared" si="44"/>
        <v>473080.85908429057</v>
      </c>
      <c r="P163" s="1"/>
      <c r="Q163" s="41">
        <f t="shared" si="4"/>
        <v>105129.07979650902</v>
      </c>
      <c r="R163" s="41">
        <f t="shared" si="33"/>
        <v>63870.920203490983</v>
      </c>
      <c r="S163" s="1"/>
      <c r="T163" s="42">
        <f t="shared" si="34"/>
        <v>0.37793443907391117</v>
      </c>
      <c r="U163" s="42">
        <f t="shared" si="35"/>
        <v>0.36504509995125412</v>
      </c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25" customHeight="1" x14ac:dyDescent="0.25">
      <c r="A164" s="1"/>
      <c r="B164" s="41">
        <v>170000</v>
      </c>
      <c r="C164" s="1"/>
      <c r="D164" s="9">
        <f t="shared" si="0"/>
        <v>765000</v>
      </c>
      <c r="E164" s="9">
        <f t="shared" si="36"/>
        <v>719115.90248659183</v>
      </c>
      <c r="F164" s="9">
        <f t="shared" si="45"/>
        <v>45884.097513408167</v>
      </c>
      <c r="G164" s="9">
        <f t="shared" si="37"/>
        <v>29624.636610921501</v>
      </c>
      <c r="H164" s="9">
        <f t="shared" si="38"/>
        <v>61535.939478810331</v>
      </c>
      <c r="I164" s="9">
        <f t="shared" si="39"/>
        <v>38383.241610921497</v>
      </c>
      <c r="J164" s="9">
        <f t="shared" si="40"/>
        <v>680732.66087567038</v>
      </c>
      <c r="K164" s="9">
        <f t="shared" si="3"/>
        <v>205006.45148021454</v>
      </c>
      <c r="L164" s="9">
        <f t="shared" si="41"/>
        <v>0</v>
      </c>
      <c r="M164" s="78">
        <f t="shared" si="42"/>
        <v>52989.281217864453</v>
      </c>
      <c r="N164" s="9">
        <f t="shared" si="43"/>
        <v>152017.17026235009</v>
      </c>
      <c r="O164" s="9">
        <f t="shared" si="44"/>
        <v>475938.15613450995</v>
      </c>
      <c r="P164" s="1"/>
      <c r="Q164" s="41">
        <f t="shared" si="4"/>
        <v>105764.03469655776</v>
      </c>
      <c r="R164" s="41">
        <f t="shared" si="33"/>
        <v>64235.965303442237</v>
      </c>
      <c r="S164" s="1"/>
      <c r="T164" s="42">
        <f t="shared" si="34"/>
        <v>0.37785861943201315</v>
      </c>
      <c r="U164" s="42">
        <f t="shared" si="35"/>
        <v>0.36504509995122497</v>
      </c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25" customHeight="1" x14ac:dyDescent="0.25">
      <c r="A165" s="1"/>
      <c r="B165" s="41">
        <v>171000</v>
      </c>
      <c r="C165" s="1"/>
      <c r="D165" s="9">
        <f t="shared" si="0"/>
        <v>769500</v>
      </c>
      <c r="E165" s="9">
        <f t="shared" si="36"/>
        <v>723504.00585080439</v>
      </c>
      <c r="F165" s="9">
        <f t="shared" si="45"/>
        <v>45995.994149195612</v>
      </c>
      <c r="G165" s="9">
        <f t="shared" si="37"/>
        <v>29732.145143344707</v>
      </c>
      <c r="H165" s="9">
        <f t="shared" si="38"/>
        <v>61921.193013671378</v>
      </c>
      <c r="I165" s="9">
        <f t="shared" si="39"/>
        <v>38490.750143344703</v>
      </c>
      <c r="J165" s="9">
        <f t="shared" si="40"/>
        <v>685013.25570745964</v>
      </c>
      <c r="K165" s="9">
        <f t="shared" si="3"/>
        <v>206376.24182638709</v>
      </c>
      <c r="L165" s="9">
        <f t="shared" si="41"/>
        <v>0</v>
      </c>
      <c r="M165" s="78">
        <f t="shared" si="42"/>
        <v>53321.027317328131</v>
      </c>
      <c r="N165" s="9">
        <f t="shared" si="43"/>
        <v>153055.21450905898</v>
      </c>
      <c r="O165" s="9">
        <f t="shared" si="44"/>
        <v>478795.45318472944</v>
      </c>
      <c r="P165" s="1"/>
      <c r="Q165" s="41">
        <f t="shared" si="4"/>
        <v>106398.98959660654</v>
      </c>
      <c r="R165" s="41">
        <f t="shared" si="33"/>
        <v>64601.010403393462</v>
      </c>
      <c r="S165" s="1"/>
      <c r="T165" s="42">
        <f t="shared" si="34"/>
        <v>0.37778368656955241</v>
      </c>
      <c r="U165" s="42">
        <f t="shared" si="35"/>
        <v>0.36504509995126866</v>
      </c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25" customHeight="1" x14ac:dyDescent="0.25">
      <c r="A166" s="1"/>
      <c r="B166" s="41">
        <v>172000</v>
      </c>
      <c r="C166" s="1"/>
      <c r="D166" s="9">
        <f t="shared" si="0"/>
        <v>774000</v>
      </c>
      <c r="E166" s="9">
        <f t="shared" si="36"/>
        <v>727892.10921501706</v>
      </c>
      <c r="F166" s="9">
        <f t="shared" si="45"/>
        <v>46107.890784982941</v>
      </c>
      <c r="G166" s="9">
        <f t="shared" si="37"/>
        <v>29839.653675767921</v>
      </c>
      <c r="H166" s="9">
        <f t="shared" si="38"/>
        <v>62306.446548532418</v>
      </c>
      <c r="I166" s="9">
        <f t="shared" si="39"/>
        <v>38598.258675767916</v>
      </c>
      <c r="J166" s="9">
        <f t="shared" si="40"/>
        <v>689293.85053924914</v>
      </c>
      <c r="K166" s="9">
        <f t="shared" si="3"/>
        <v>207746.03217255973</v>
      </c>
      <c r="L166" s="9">
        <f t="shared" si="41"/>
        <v>0</v>
      </c>
      <c r="M166" s="78">
        <f t="shared" si="42"/>
        <v>53652.77341679181</v>
      </c>
      <c r="N166" s="9">
        <f t="shared" si="43"/>
        <v>154093.25875576792</v>
      </c>
      <c r="O166" s="9">
        <f t="shared" si="44"/>
        <v>481652.7502349487</v>
      </c>
      <c r="P166" s="1"/>
      <c r="Q166" s="41">
        <f t="shared" si="4"/>
        <v>107033.94449665527</v>
      </c>
      <c r="R166" s="41">
        <f t="shared" si="33"/>
        <v>64966.055503344731</v>
      </c>
      <c r="S166" s="1"/>
      <c r="T166" s="42">
        <f t="shared" si="34"/>
        <v>0.3777096250194461</v>
      </c>
      <c r="U166" s="42">
        <f t="shared" si="35"/>
        <v>0.36504509995123952</v>
      </c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25" customHeight="1" x14ac:dyDescent="0.25">
      <c r="A167" s="1"/>
      <c r="B167" s="41">
        <v>173000</v>
      </c>
      <c r="C167" s="1"/>
      <c r="D167" s="9">
        <f t="shared" si="0"/>
        <v>778500</v>
      </c>
      <c r="E167" s="9">
        <f t="shared" si="36"/>
        <v>732280.21257922961</v>
      </c>
      <c r="F167" s="9">
        <f t="shared" si="45"/>
        <v>46219.787420770386</v>
      </c>
      <c r="G167" s="9">
        <f t="shared" si="37"/>
        <v>29947.162208191126</v>
      </c>
      <c r="H167" s="9">
        <f t="shared" si="38"/>
        <v>62691.700083393465</v>
      </c>
      <c r="I167" s="9">
        <f t="shared" si="39"/>
        <v>38705.76720819113</v>
      </c>
      <c r="J167" s="9">
        <f t="shared" si="40"/>
        <v>693574.44537103851</v>
      </c>
      <c r="K167" s="9">
        <f t="shared" si="3"/>
        <v>209115.82251873234</v>
      </c>
      <c r="L167" s="9">
        <f t="shared" si="41"/>
        <v>0</v>
      </c>
      <c r="M167" s="78">
        <f t="shared" si="42"/>
        <v>53984.519516255481</v>
      </c>
      <c r="N167" s="9">
        <f t="shared" si="43"/>
        <v>155131.30300247687</v>
      </c>
      <c r="O167" s="9">
        <f t="shared" si="44"/>
        <v>484510.04728516814</v>
      </c>
      <c r="P167" s="1"/>
      <c r="Q167" s="41">
        <f t="shared" si="4"/>
        <v>107668.89939670403</v>
      </c>
      <c r="R167" s="41">
        <f t="shared" si="33"/>
        <v>65331.10060329597</v>
      </c>
      <c r="S167" s="1"/>
      <c r="T167" s="42">
        <f t="shared" si="34"/>
        <v>0.37763641967223105</v>
      </c>
      <c r="U167" s="42">
        <f t="shared" si="35"/>
        <v>0.36504509995123952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25" customHeight="1" x14ac:dyDescent="0.25">
      <c r="A168" s="1"/>
      <c r="B168" s="41">
        <v>174000</v>
      </c>
      <c r="C168" s="1"/>
      <c r="D168" s="9">
        <f t="shared" si="0"/>
        <v>783000</v>
      </c>
      <c r="E168" s="9">
        <f t="shared" si="36"/>
        <v>736668.31594344217</v>
      </c>
      <c r="F168" s="9">
        <f t="shared" si="45"/>
        <v>46331.684056557831</v>
      </c>
      <c r="G168" s="9">
        <f t="shared" si="37"/>
        <v>30054.670740614332</v>
      </c>
      <c r="H168" s="9">
        <f t="shared" si="38"/>
        <v>63076.953618254505</v>
      </c>
      <c r="I168" s="9">
        <f t="shared" si="39"/>
        <v>38813.275740614336</v>
      </c>
      <c r="J168" s="9">
        <f t="shared" si="40"/>
        <v>697855.04020282789</v>
      </c>
      <c r="K168" s="9">
        <f t="shared" si="3"/>
        <v>210485.61286490492</v>
      </c>
      <c r="L168" s="9">
        <f t="shared" si="41"/>
        <v>0</v>
      </c>
      <c r="M168" s="78">
        <f t="shared" si="42"/>
        <v>54316.26561571916</v>
      </c>
      <c r="N168" s="9">
        <f t="shared" si="43"/>
        <v>156169.34724918575</v>
      </c>
      <c r="O168" s="9">
        <f t="shared" si="44"/>
        <v>487367.34433538758</v>
      </c>
      <c r="P168" s="1"/>
      <c r="Q168" s="41">
        <f t="shared" si="4"/>
        <v>108303.85429675279</v>
      </c>
      <c r="R168" s="41">
        <f t="shared" si="33"/>
        <v>65696.14570324721</v>
      </c>
      <c r="S168" s="1"/>
      <c r="T168" s="42">
        <f t="shared" si="34"/>
        <v>0.37756405576578855</v>
      </c>
      <c r="U168" s="42">
        <f t="shared" si="35"/>
        <v>0.36504509995123952</v>
      </c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25" customHeight="1" x14ac:dyDescent="0.25">
      <c r="A169" s="1"/>
      <c r="B169" s="41">
        <v>175000</v>
      </c>
      <c r="C169" s="1"/>
      <c r="D169" s="9">
        <f t="shared" si="0"/>
        <v>787500</v>
      </c>
      <c r="E169" s="9">
        <f t="shared" si="36"/>
        <v>741056.41930765472</v>
      </c>
      <c r="F169" s="9">
        <f t="shared" si="45"/>
        <v>46443.580692345276</v>
      </c>
      <c r="G169" s="9">
        <f t="shared" si="37"/>
        <v>30162.179273037545</v>
      </c>
      <c r="H169" s="9">
        <f t="shared" si="38"/>
        <v>63462.207153115538</v>
      </c>
      <c r="I169" s="9">
        <f t="shared" si="39"/>
        <v>38920.784273037541</v>
      </c>
      <c r="J169" s="9">
        <f t="shared" si="40"/>
        <v>702135.63503461715</v>
      </c>
      <c r="K169" s="9">
        <f t="shared" si="3"/>
        <v>211855.4032110775</v>
      </c>
      <c r="L169" s="9">
        <f t="shared" si="41"/>
        <v>0</v>
      </c>
      <c r="M169" s="78">
        <f t="shared" si="42"/>
        <v>54648.011715182831</v>
      </c>
      <c r="N169" s="9">
        <f t="shared" si="43"/>
        <v>157207.39149589467</v>
      </c>
      <c r="O169" s="9">
        <f t="shared" si="44"/>
        <v>490224.64138560696</v>
      </c>
      <c r="P169" s="1"/>
      <c r="Q169" s="41">
        <f t="shared" si="4"/>
        <v>108938.80919680155</v>
      </c>
      <c r="R169" s="41">
        <f t="shared" si="33"/>
        <v>66061.190803198449</v>
      </c>
      <c r="S169" s="1"/>
      <c r="T169" s="42">
        <f t="shared" si="34"/>
        <v>0.37749251887541974</v>
      </c>
      <c r="U169" s="42">
        <f t="shared" si="35"/>
        <v>0.36504509995123952</v>
      </c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25" customHeight="1" x14ac:dyDescent="0.25">
      <c r="A170" s="1"/>
      <c r="B170" s="41">
        <v>176000</v>
      </c>
      <c r="C170" s="1"/>
      <c r="D170" s="9">
        <f t="shared" si="0"/>
        <v>792000</v>
      </c>
      <c r="E170" s="9">
        <f t="shared" si="36"/>
        <v>745444.52267186728</v>
      </c>
      <c r="F170" s="9">
        <f t="shared" si="45"/>
        <v>46555.477328132722</v>
      </c>
      <c r="G170" s="9">
        <f t="shared" si="37"/>
        <v>30269.687805460751</v>
      </c>
      <c r="H170" s="9">
        <f t="shared" si="38"/>
        <v>63847.460687976585</v>
      </c>
      <c r="I170" s="9">
        <f t="shared" si="39"/>
        <v>39028.292805460747</v>
      </c>
      <c r="J170" s="9">
        <f t="shared" si="40"/>
        <v>706416.22986640653</v>
      </c>
      <c r="K170" s="9">
        <f t="shared" si="3"/>
        <v>213225.19355725008</v>
      </c>
      <c r="L170" s="9">
        <f t="shared" si="41"/>
        <v>0</v>
      </c>
      <c r="M170" s="78">
        <f t="shared" si="42"/>
        <v>54979.757814646509</v>
      </c>
      <c r="N170" s="9">
        <f t="shared" si="43"/>
        <v>158245.43574260356</v>
      </c>
      <c r="O170" s="9">
        <f t="shared" si="44"/>
        <v>493081.93843582639</v>
      </c>
      <c r="P170" s="1"/>
      <c r="Q170" s="41">
        <f t="shared" si="4"/>
        <v>109573.76409685031</v>
      </c>
      <c r="R170" s="41">
        <f t="shared" si="33"/>
        <v>66426.235903149689</v>
      </c>
      <c r="S170" s="1"/>
      <c r="T170" s="42">
        <f t="shared" si="34"/>
        <v>0.37742179490425959</v>
      </c>
      <c r="U170" s="42">
        <f t="shared" si="35"/>
        <v>0.36504509995122497</v>
      </c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25" customHeight="1" x14ac:dyDescent="0.25">
      <c r="A171" s="1"/>
      <c r="B171" s="41">
        <v>177000</v>
      </c>
      <c r="C171" s="1"/>
      <c r="D171" s="9">
        <f t="shared" si="0"/>
        <v>796500</v>
      </c>
      <c r="E171" s="9">
        <f t="shared" si="36"/>
        <v>749832.62603607995</v>
      </c>
      <c r="F171" s="9">
        <f t="shared" si="45"/>
        <v>46667.37396392005</v>
      </c>
      <c r="G171" s="9">
        <f t="shared" si="37"/>
        <v>30377.196337883957</v>
      </c>
      <c r="H171" s="9">
        <f t="shared" si="38"/>
        <v>64232.71422283764</v>
      </c>
      <c r="I171" s="9">
        <f t="shared" si="39"/>
        <v>39135.801337883953</v>
      </c>
      <c r="J171" s="9">
        <f t="shared" si="40"/>
        <v>710696.82469819603</v>
      </c>
      <c r="K171" s="9">
        <f t="shared" si="3"/>
        <v>214594.98390342272</v>
      </c>
      <c r="L171" s="9">
        <f t="shared" si="41"/>
        <v>0</v>
      </c>
      <c r="M171" s="78">
        <f t="shared" si="42"/>
        <v>55311.503914110195</v>
      </c>
      <c r="N171" s="9">
        <f t="shared" si="43"/>
        <v>159283.47998931253</v>
      </c>
      <c r="O171" s="9">
        <f t="shared" si="44"/>
        <v>495939.23548604589</v>
      </c>
      <c r="P171" s="1"/>
      <c r="Q171" s="41">
        <f t="shared" si="4"/>
        <v>110208.71899689909</v>
      </c>
      <c r="R171" s="41">
        <f t="shared" si="33"/>
        <v>66791.281003100914</v>
      </c>
      <c r="S171" s="1"/>
      <c r="T171" s="42">
        <f t="shared" si="34"/>
        <v>0.37735187007401644</v>
      </c>
      <c r="U171" s="42">
        <f t="shared" si="35"/>
        <v>0.36504509995126866</v>
      </c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25" customHeight="1" x14ac:dyDescent="0.25">
      <c r="A172" s="1"/>
      <c r="B172" s="41">
        <v>178000</v>
      </c>
      <c r="C172" s="1"/>
      <c r="D172" s="9">
        <f t="shared" si="0"/>
        <v>801000</v>
      </c>
      <c r="E172" s="9">
        <f t="shared" si="36"/>
        <v>754220.7294002925</v>
      </c>
      <c r="F172" s="9">
        <f t="shared" si="45"/>
        <v>46779.270599707495</v>
      </c>
      <c r="G172" s="9">
        <f t="shared" si="37"/>
        <v>30484.70487030717</v>
      </c>
      <c r="H172" s="9">
        <f t="shared" si="38"/>
        <v>64617.967757698687</v>
      </c>
      <c r="I172" s="9">
        <f t="shared" si="39"/>
        <v>39243.309870307166</v>
      </c>
      <c r="J172" s="9">
        <f t="shared" si="40"/>
        <v>714977.41952998529</v>
      </c>
      <c r="K172" s="9">
        <f t="shared" si="3"/>
        <v>215964.7742495953</v>
      </c>
      <c r="L172" s="9">
        <f t="shared" si="41"/>
        <v>0</v>
      </c>
      <c r="M172" s="78">
        <f t="shared" si="42"/>
        <v>55643.250013573866</v>
      </c>
      <c r="N172" s="9">
        <f t="shared" si="43"/>
        <v>160321.52423602145</v>
      </c>
      <c r="O172" s="9">
        <f t="shared" si="44"/>
        <v>498796.53253626521</v>
      </c>
      <c r="P172" s="1"/>
      <c r="Q172" s="41">
        <f t="shared" si="4"/>
        <v>110843.67389694782</v>
      </c>
      <c r="R172" s="41">
        <f t="shared" si="33"/>
        <v>67156.326103052183</v>
      </c>
      <c r="S172" s="1"/>
      <c r="T172" s="42">
        <f t="shared" si="34"/>
        <v>0.37728273091602349</v>
      </c>
      <c r="U172" s="42">
        <f t="shared" si="35"/>
        <v>0.36504509995123952</v>
      </c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25" customHeight="1" thickBot="1" x14ac:dyDescent="0.3">
      <c r="A173" s="1"/>
      <c r="B173" s="41">
        <v>179000</v>
      </c>
      <c r="C173" s="1"/>
      <c r="D173" s="9">
        <f t="shared" si="0"/>
        <v>805500</v>
      </c>
      <c r="E173" s="9">
        <f t="shared" si="36"/>
        <v>758608.83276450506</v>
      </c>
      <c r="F173" s="9">
        <f t="shared" si="45"/>
        <v>46891.167235494941</v>
      </c>
      <c r="G173" s="9">
        <f t="shared" si="37"/>
        <v>30592.213402730376</v>
      </c>
      <c r="H173" s="9">
        <f t="shared" si="38"/>
        <v>65003.22129255972</v>
      </c>
      <c r="I173" s="9">
        <f t="shared" si="39"/>
        <v>39350.818402730372</v>
      </c>
      <c r="J173" s="9">
        <f t="shared" si="40"/>
        <v>719258.01436177467</v>
      </c>
      <c r="K173" s="9">
        <f t="shared" si="3"/>
        <v>217334.56459576788</v>
      </c>
      <c r="L173" s="9">
        <f t="shared" si="41"/>
        <v>0</v>
      </c>
      <c r="M173" s="78">
        <f t="shared" si="42"/>
        <v>55974.996113037538</v>
      </c>
      <c r="N173" s="9">
        <f t="shared" si="43"/>
        <v>161359.56848273033</v>
      </c>
      <c r="O173" s="9">
        <f t="shared" si="44"/>
        <v>501653.82958648459</v>
      </c>
      <c r="P173" s="1"/>
      <c r="Q173" s="41">
        <f t="shared" si="4"/>
        <v>111478.62879699658</v>
      </c>
      <c r="R173" s="41">
        <f t="shared" si="33"/>
        <v>67521.371203003422</v>
      </c>
      <c r="S173" s="1"/>
      <c r="T173" s="42">
        <f t="shared" si="34"/>
        <v>0.37721436426258897</v>
      </c>
      <c r="U173" s="42">
        <f t="shared" si="35"/>
        <v>0.36504509995125412</v>
      </c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25" customHeight="1" thickBot="1" x14ac:dyDescent="0.3">
      <c r="A174" s="1"/>
      <c r="B174" s="53">
        <v>180000</v>
      </c>
      <c r="C174" s="54"/>
      <c r="D174" s="55">
        <f t="shared" si="0"/>
        <v>810000</v>
      </c>
      <c r="E174" s="9">
        <f t="shared" si="36"/>
        <v>762996.93612871761</v>
      </c>
      <c r="F174" s="9">
        <f t="shared" si="45"/>
        <v>47003.063871282386</v>
      </c>
      <c r="G174" s="9">
        <f t="shared" si="37"/>
        <v>30699.721935153582</v>
      </c>
      <c r="H174" s="9">
        <f t="shared" si="38"/>
        <v>65388.47482742076</v>
      </c>
      <c r="I174" s="9">
        <f t="shared" si="39"/>
        <v>39458.326935153586</v>
      </c>
      <c r="J174" s="9">
        <f t="shared" si="40"/>
        <v>723538.60919356404</v>
      </c>
      <c r="K174" s="55">
        <f t="shared" si="3"/>
        <v>218704.35494194052</v>
      </c>
      <c r="L174" s="9">
        <f t="shared" si="41"/>
        <v>0</v>
      </c>
      <c r="M174" s="78">
        <f t="shared" si="42"/>
        <v>56306.742212501216</v>
      </c>
      <c r="N174" s="9">
        <f t="shared" si="43"/>
        <v>162397.61272943931</v>
      </c>
      <c r="O174" s="9">
        <f t="shared" si="44"/>
        <v>504511.12663670396</v>
      </c>
      <c r="P174" s="54"/>
      <c r="Q174" s="56">
        <f t="shared" si="4"/>
        <v>112113.58369704532</v>
      </c>
      <c r="R174" s="56">
        <f t="shared" si="33"/>
        <v>67886.416302954676</v>
      </c>
      <c r="S174" s="54"/>
      <c r="T174" s="57">
        <f t="shared" si="34"/>
        <v>0.37714675723863711</v>
      </c>
      <c r="U174" s="58">
        <f t="shared" si="35"/>
        <v>0.36504509995123952</v>
      </c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25" customHeight="1" x14ac:dyDescent="0.25">
      <c r="A175" s="1"/>
      <c r="B175" s="41">
        <v>181000</v>
      </c>
      <c r="C175" s="1"/>
      <c r="D175" s="9">
        <f t="shared" si="0"/>
        <v>814500</v>
      </c>
      <c r="E175" s="9">
        <f t="shared" si="36"/>
        <v>767385.03949293017</v>
      </c>
      <c r="F175" s="9">
        <f t="shared" si="45"/>
        <v>47114.960507069831</v>
      </c>
      <c r="G175" s="9">
        <f t="shared" si="37"/>
        <v>30807.230467576788</v>
      </c>
      <c r="H175" s="9">
        <f t="shared" si="38"/>
        <v>65773.728362281807</v>
      </c>
      <c r="I175" s="9">
        <f t="shared" si="39"/>
        <v>39565.835467576791</v>
      </c>
      <c r="J175" s="9">
        <f t="shared" si="40"/>
        <v>727819.20402535342</v>
      </c>
      <c r="K175" s="9">
        <f t="shared" si="3"/>
        <v>220074.1452881131</v>
      </c>
      <c r="L175" s="9">
        <f t="shared" si="41"/>
        <v>0</v>
      </c>
      <c r="M175" s="78">
        <f t="shared" si="42"/>
        <v>56638.488311964888</v>
      </c>
      <c r="N175" s="9">
        <f t="shared" si="43"/>
        <v>163435.6569761482</v>
      </c>
      <c r="O175" s="9">
        <f t="shared" si="44"/>
        <v>507368.4236869234</v>
      </c>
      <c r="P175" s="1"/>
      <c r="Q175" s="41">
        <f t="shared" si="4"/>
        <v>112748.53859709408</v>
      </c>
      <c r="R175" s="41">
        <f t="shared" si="33"/>
        <v>68251.461402905916</v>
      </c>
      <c r="S175" s="1"/>
      <c r="T175" s="42">
        <f t="shared" si="34"/>
        <v>0.37707989725362384</v>
      </c>
      <c r="U175" s="42">
        <f t="shared" si="35"/>
        <v>0.36504509995121043</v>
      </c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25" customHeight="1" x14ac:dyDescent="0.25">
      <c r="A176" s="1"/>
      <c r="B176" s="41">
        <v>182000</v>
      </c>
      <c r="C176" s="1"/>
      <c r="D176" s="9">
        <f t="shared" si="0"/>
        <v>819000</v>
      </c>
      <c r="E176" s="9">
        <f t="shared" si="36"/>
        <v>771773.14285714284</v>
      </c>
      <c r="F176" s="9">
        <f t="shared" si="45"/>
        <v>47226.857142857159</v>
      </c>
      <c r="G176" s="9">
        <f t="shared" si="37"/>
        <v>30914.739000000001</v>
      </c>
      <c r="H176" s="9">
        <f t="shared" si="38"/>
        <v>66158.981897142861</v>
      </c>
      <c r="I176" s="9">
        <f t="shared" si="39"/>
        <v>39673.343999999997</v>
      </c>
      <c r="J176" s="9">
        <f t="shared" si="40"/>
        <v>732099.7988571428</v>
      </c>
      <c r="K176" s="9">
        <f t="shared" si="3"/>
        <v>221443.93563428568</v>
      </c>
      <c r="L176" s="9">
        <f t="shared" si="41"/>
        <v>0</v>
      </c>
      <c r="M176" s="78">
        <f t="shared" si="42"/>
        <v>56970.234411428573</v>
      </c>
      <c r="N176" s="9">
        <f t="shared" si="43"/>
        <v>164473.70122285711</v>
      </c>
      <c r="O176" s="9">
        <f t="shared" si="44"/>
        <v>510225.72073714295</v>
      </c>
      <c r="P176" s="1"/>
      <c r="Q176" s="41">
        <f t="shared" si="4"/>
        <v>113383.49349714287</v>
      </c>
      <c r="R176" s="41">
        <f t="shared" si="33"/>
        <v>68616.506502857126</v>
      </c>
      <c r="S176" s="1"/>
      <c r="T176" s="42">
        <f t="shared" si="34"/>
        <v>0.37701377199372049</v>
      </c>
      <c r="U176" s="42">
        <f t="shared" si="35"/>
        <v>0.36504509995126866</v>
      </c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25" customHeight="1" x14ac:dyDescent="0.25">
      <c r="A177" s="1"/>
      <c r="B177" s="41">
        <v>183000</v>
      </c>
      <c r="C177" s="1"/>
      <c r="D177" s="9">
        <f t="shared" si="0"/>
        <v>823500</v>
      </c>
      <c r="E177" s="9">
        <f t="shared" si="36"/>
        <v>776161.2462213554</v>
      </c>
      <c r="F177" s="9">
        <f t="shared" si="45"/>
        <v>47338.753778644605</v>
      </c>
      <c r="G177" s="9">
        <f t="shared" si="37"/>
        <v>31022.247532423207</v>
      </c>
      <c r="H177" s="9">
        <f t="shared" si="38"/>
        <v>66544.235432003887</v>
      </c>
      <c r="I177" s="9">
        <f t="shared" si="39"/>
        <v>39780.852532423203</v>
      </c>
      <c r="J177" s="9">
        <f t="shared" si="40"/>
        <v>736380.39368893218</v>
      </c>
      <c r="K177" s="9">
        <f t="shared" si="3"/>
        <v>222813.72598045832</v>
      </c>
      <c r="L177" s="9">
        <f t="shared" si="41"/>
        <v>0</v>
      </c>
      <c r="M177" s="78">
        <f t="shared" si="42"/>
        <v>57301.980510892245</v>
      </c>
      <c r="N177" s="9">
        <f t="shared" si="43"/>
        <v>165511.74546956609</v>
      </c>
      <c r="O177" s="9">
        <f t="shared" si="44"/>
        <v>513083.01778736222</v>
      </c>
      <c r="P177" s="1"/>
      <c r="Q177" s="41">
        <f t="shared" si="4"/>
        <v>114018.44839719161</v>
      </c>
      <c r="R177" s="41">
        <f t="shared" si="33"/>
        <v>68981.551602808395</v>
      </c>
      <c r="S177" s="1"/>
      <c r="T177" s="42">
        <f t="shared" si="34"/>
        <v>0.37694836941425353</v>
      </c>
      <c r="U177" s="42">
        <f t="shared" si="35"/>
        <v>0.36504509995122497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25" customHeight="1" x14ac:dyDescent="0.25">
      <c r="A178" s="1"/>
      <c r="B178" s="41">
        <v>184000</v>
      </c>
      <c r="C178" s="1"/>
      <c r="D178" s="9">
        <f t="shared" si="0"/>
        <v>828000</v>
      </c>
      <c r="E178" s="9">
        <f t="shared" si="36"/>
        <v>780549.34958556795</v>
      </c>
      <c r="F178" s="9">
        <f t="shared" si="45"/>
        <v>47450.65041443205</v>
      </c>
      <c r="G178" s="9">
        <f t="shared" si="37"/>
        <v>31129.756064846413</v>
      </c>
      <c r="H178" s="9">
        <f t="shared" si="38"/>
        <v>66929.488966864941</v>
      </c>
      <c r="I178" s="9">
        <f t="shared" si="39"/>
        <v>39888.361064846409</v>
      </c>
      <c r="J178" s="9">
        <f t="shared" si="40"/>
        <v>740660.98852072156</v>
      </c>
      <c r="K178" s="9">
        <f t="shared" si="3"/>
        <v>224183.5163266309</v>
      </c>
      <c r="L178" s="9">
        <f t="shared" si="41"/>
        <v>0</v>
      </c>
      <c r="M178" s="78">
        <f t="shared" si="42"/>
        <v>57633.726610355923</v>
      </c>
      <c r="N178" s="9">
        <f t="shared" si="43"/>
        <v>166549.78971627497</v>
      </c>
      <c r="O178" s="9">
        <f t="shared" si="44"/>
        <v>515940.31483758171</v>
      </c>
      <c r="P178" s="1"/>
      <c r="Q178" s="41">
        <f t="shared" si="4"/>
        <v>114653.40329724038</v>
      </c>
      <c r="R178" s="41">
        <f t="shared" si="33"/>
        <v>69346.59670275962</v>
      </c>
      <c r="S178" s="1"/>
      <c r="T178" s="42">
        <f t="shared" si="34"/>
        <v>0.37688367773238923</v>
      </c>
      <c r="U178" s="42">
        <f t="shared" si="35"/>
        <v>0.36504509995126866</v>
      </c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25" customHeight="1" x14ac:dyDescent="0.25">
      <c r="A179" s="1"/>
      <c r="B179" s="41">
        <v>185000</v>
      </c>
      <c r="C179" s="1"/>
      <c r="D179" s="9">
        <f t="shared" si="0"/>
        <v>832500</v>
      </c>
      <c r="E179" s="9">
        <f t="shared" si="36"/>
        <v>784937.45294978051</v>
      </c>
      <c r="F179" s="9">
        <f t="shared" si="45"/>
        <v>47562.547050219495</v>
      </c>
      <c r="G179" s="9">
        <f t="shared" si="37"/>
        <v>31237.264597269626</v>
      </c>
      <c r="H179" s="9">
        <f t="shared" si="38"/>
        <v>67314.742501725981</v>
      </c>
      <c r="I179" s="9">
        <f t="shared" si="39"/>
        <v>39995.869597269622</v>
      </c>
      <c r="J179" s="9">
        <f t="shared" si="40"/>
        <v>744941.58335251093</v>
      </c>
      <c r="K179" s="9">
        <f t="shared" si="3"/>
        <v>225553.3066728035</v>
      </c>
      <c r="L179" s="9">
        <f t="shared" si="41"/>
        <v>0</v>
      </c>
      <c r="M179" s="78">
        <f t="shared" si="42"/>
        <v>57965.472709819594</v>
      </c>
      <c r="N179" s="9">
        <f t="shared" si="43"/>
        <v>167587.83396298392</v>
      </c>
      <c r="O179" s="9">
        <f t="shared" si="44"/>
        <v>518797.61188780097</v>
      </c>
      <c r="P179" s="1"/>
      <c r="Q179" s="41">
        <f t="shared" si="4"/>
        <v>115288.35819728911</v>
      </c>
      <c r="R179" s="41">
        <f t="shared" si="33"/>
        <v>69711.641802710888</v>
      </c>
      <c r="S179" s="1"/>
      <c r="T179" s="42">
        <f t="shared" si="34"/>
        <v>0.37681968542005884</v>
      </c>
      <c r="U179" s="42">
        <f t="shared" si="35"/>
        <v>0.36504509995123952</v>
      </c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25" customHeight="1" x14ac:dyDescent="0.25">
      <c r="A180" s="1"/>
      <c r="B180" s="41">
        <v>186000</v>
      </c>
      <c r="C180" s="1"/>
      <c r="D180" s="9">
        <f t="shared" si="0"/>
        <v>837000</v>
      </c>
      <c r="E180" s="9">
        <f t="shared" si="36"/>
        <v>789325.55631399318</v>
      </c>
      <c r="F180" s="9">
        <f t="shared" si="45"/>
        <v>47674.443686006824</v>
      </c>
      <c r="G180" s="9">
        <f t="shared" si="37"/>
        <v>31344.773129692832</v>
      </c>
      <c r="H180" s="9">
        <f t="shared" si="38"/>
        <v>67699.996036587021</v>
      </c>
      <c r="I180" s="9">
        <f t="shared" si="39"/>
        <v>40103.378129692836</v>
      </c>
      <c r="J180" s="9">
        <f t="shared" si="40"/>
        <v>749222.17818430031</v>
      </c>
      <c r="K180" s="9">
        <f t="shared" si="3"/>
        <v>226923.09701897611</v>
      </c>
      <c r="L180" s="9">
        <f t="shared" si="41"/>
        <v>0</v>
      </c>
      <c r="M180" s="78">
        <f t="shared" si="42"/>
        <v>58297.218809283273</v>
      </c>
      <c r="N180" s="9">
        <f t="shared" si="43"/>
        <v>168625.87820969283</v>
      </c>
      <c r="O180" s="9">
        <f t="shared" si="44"/>
        <v>521654.90893802041</v>
      </c>
      <c r="P180" s="1"/>
      <c r="Q180" s="41">
        <f t="shared" si="4"/>
        <v>115923.31309733787</v>
      </c>
      <c r="R180" s="41">
        <f t="shared" si="33"/>
        <v>70076.686902662128</v>
      </c>
      <c r="S180" s="1"/>
      <c r="T180" s="42">
        <f t="shared" si="34"/>
        <v>0.37675638119710819</v>
      </c>
      <c r="U180" s="42">
        <f t="shared" si="35"/>
        <v>0.36504509995123952</v>
      </c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25" customHeight="1" x14ac:dyDescent="0.25">
      <c r="A181" s="1"/>
      <c r="B181" s="41">
        <v>187000</v>
      </c>
      <c r="C181" s="1"/>
      <c r="D181" s="9">
        <f t="shared" si="0"/>
        <v>841500</v>
      </c>
      <c r="E181" s="9">
        <f t="shared" si="36"/>
        <v>793713.65967820573</v>
      </c>
      <c r="F181" s="9">
        <f t="shared" si="45"/>
        <v>47786.340321794269</v>
      </c>
      <c r="G181" s="9">
        <f t="shared" si="37"/>
        <v>31452.281662116038</v>
      </c>
      <c r="H181" s="9">
        <f t="shared" si="38"/>
        <v>68085.249571448076</v>
      </c>
      <c r="I181" s="9">
        <f t="shared" si="39"/>
        <v>40210.886662116041</v>
      </c>
      <c r="J181" s="9">
        <f t="shared" si="40"/>
        <v>753502.77301608969</v>
      </c>
      <c r="K181" s="9">
        <f t="shared" si="3"/>
        <v>228292.88736514869</v>
      </c>
      <c r="L181" s="9">
        <f t="shared" si="41"/>
        <v>0</v>
      </c>
      <c r="M181" s="78">
        <f t="shared" si="42"/>
        <v>58628.964908746952</v>
      </c>
      <c r="N181" s="9">
        <f t="shared" si="43"/>
        <v>169663.92245640175</v>
      </c>
      <c r="O181" s="9">
        <f t="shared" si="44"/>
        <v>524512.20598823985</v>
      </c>
      <c r="P181" s="1"/>
      <c r="Q181" s="41">
        <f t="shared" si="4"/>
        <v>116558.26799738663</v>
      </c>
      <c r="R181" s="41">
        <f t="shared" si="33"/>
        <v>70441.732002613368</v>
      </c>
      <c r="S181" s="1"/>
      <c r="T181" s="42">
        <f t="shared" si="34"/>
        <v>0.37669375402467042</v>
      </c>
      <c r="U181" s="42">
        <f t="shared" si="35"/>
        <v>0.36504509995125412</v>
      </c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25" customHeight="1" x14ac:dyDescent="0.25">
      <c r="A182" s="1"/>
      <c r="B182" s="41">
        <v>188000</v>
      </c>
      <c r="C182" s="1"/>
      <c r="D182" s="9">
        <f t="shared" si="0"/>
        <v>846000</v>
      </c>
      <c r="E182" s="9">
        <f t="shared" si="36"/>
        <v>798101.76304241829</v>
      </c>
      <c r="F182" s="9">
        <f t="shared" si="45"/>
        <v>47898.236957581714</v>
      </c>
      <c r="G182" s="9">
        <f t="shared" si="37"/>
        <v>31559.790194539251</v>
      </c>
      <c r="H182" s="9">
        <f t="shared" si="38"/>
        <v>68470.503106309116</v>
      </c>
      <c r="I182" s="9">
        <f t="shared" si="39"/>
        <v>40318.395194539247</v>
      </c>
      <c r="J182" s="9">
        <f t="shared" si="40"/>
        <v>757783.36784787907</v>
      </c>
      <c r="K182" s="9">
        <f t="shared" si="3"/>
        <v>229662.6777113213</v>
      </c>
      <c r="L182" s="9">
        <f t="shared" si="41"/>
        <v>0</v>
      </c>
      <c r="M182" s="78">
        <f t="shared" si="42"/>
        <v>58960.71100821063</v>
      </c>
      <c r="N182" s="9">
        <f t="shared" si="43"/>
        <v>170701.96670311067</v>
      </c>
      <c r="O182" s="9">
        <f t="shared" si="44"/>
        <v>527369.50303845922</v>
      </c>
      <c r="P182" s="1"/>
      <c r="Q182" s="41">
        <f t="shared" si="4"/>
        <v>117193.22289743538</v>
      </c>
      <c r="R182" s="41">
        <f t="shared" si="33"/>
        <v>70806.777102564622</v>
      </c>
      <c r="S182" s="1"/>
      <c r="T182" s="42">
        <f t="shared" si="34"/>
        <v>0.376631793098748</v>
      </c>
      <c r="U182" s="42">
        <f t="shared" si="35"/>
        <v>0.36504509995122497</v>
      </c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25" customHeight="1" x14ac:dyDescent="0.25">
      <c r="A183" s="1"/>
      <c r="B183" s="41">
        <v>189000</v>
      </c>
      <c r="C183" s="1"/>
      <c r="D183" s="9">
        <f t="shared" si="0"/>
        <v>850500</v>
      </c>
      <c r="E183" s="9">
        <f t="shared" si="36"/>
        <v>802489.86640663084</v>
      </c>
      <c r="F183" s="9">
        <f t="shared" si="45"/>
        <v>48010.133593369159</v>
      </c>
      <c r="G183" s="9">
        <f t="shared" si="37"/>
        <v>31667.298726962457</v>
      </c>
      <c r="H183" s="9">
        <f t="shared" si="38"/>
        <v>68855.756641170155</v>
      </c>
      <c r="I183" s="9">
        <f t="shared" si="39"/>
        <v>40425.903726962453</v>
      </c>
      <c r="J183" s="9">
        <f t="shared" si="40"/>
        <v>762063.96267966833</v>
      </c>
      <c r="K183" s="9">
        <f t="shared" si="3"/>
        <v>231032.46805749385</v>
      </c>
      <c r="L183" s="9">
        <f t="shared" si="41"/>
        <v>0</v>
      </c>
      <c r="M183" s="78">
        <f t="shared" si="42"/>
        <v>59292.457107674301</v>
      </c>
      <c r="N183" s="9">
        <f t="shared" si="43"/>
        <v>171740.01094981955</v>
      </c>
      <c r="O183" s="9">
        <f t="shared" si="44"/>
        <v>530226.80008867872</v>
      </c>
      <c r="P183" s="1"/>
      <c r="Q183" s="41">
        <f t="shared" si="4"/>
        <v>117828.17779748415</v>
      </c>
      <c r="R183" s="41">
        <f t="shared" si="33"/>
        <v>71171.822202515847</v>
      </c>
      <c r="S183" s="1"/>
      <c r="T183" s="42">
        <f t="shared" si="34"/>
        <v>0.37657048784399921</v>
      </c>
      <c r="U183" s="42">
        <f t="shared" si="35"/>
        <v>0.36504509995126866</v>
      </c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25" customHeight="1" x14ac:dyDescent="0.25">
      <c r="A184" s="1"/>
      <c r="B184" s="41">
        <v>190000</v>
      </c>
      <c r="C184" s="1"/>
      <c r="D184" s="9">
        <f t="shared" si="0"/>
        <v>855000</v>
      </c>
      <c r="E184" s="9">
        <f t="shared" si="36"/>
        <v>806877.9697708434</v>
      </c>
      <c r="F184" s="9">
        <f t="shared" si="45"/>
        <v>48122.030229156604</v>
      </c>
      <c r="G184" s="9">
        <f t="shared" si="37"/>
        <v>31774.807259385663</v>
      </c>
      <c r="H184" s="9">
        <f t="shared" si="38"/>
        <v>69241.010176031195</v>
      </c>
      <c r="I184" s="9">
        <f t="shared" si="39"/>
        <v>40533.412259385659</v>
      </c>
      <c r="J184" s="9">
        <f t="shared" si="40"/>
        <v>766344.55751145771</v>
      </c>
      <c r="K184" s="9">
        <f t="shared" si="3"/>
        <v>232402.25840366649</v>
      </c>
      <c r="L184" s="9">
        <f t="shared" si="41"/>
        <v>0</v>
      </c>
      <c r="M184" s="78">
        <f t="shared" si="42"/>
        <v>59624.203207137973</v>
      </c>
      <c r="N184" s="9">
        <f t="shared" si="43"/>
        <v>172778.05519652853</v>
      </c>
      <c r="O184" s="9">
        <f t="shared" si="44"/>
        <v>533084.09713889798</v>
      </c>
      <c r="P184" s="1"/>
      <c r="Q184" s="41">
        <f t="shared" si="4"/>
        <v>118463.13269753288</v>
      </c>
      <c r="R184" s="41">
        <f t="shared" si="33"/>
        <v>71536.867302467115</v>
      </c>
      <c r="S184" s="1"/>
      <c r="T184" s="42">
        <f t="shared" si="34"/>
        <v>0.37650982790772164</v>
      </c>
      <c r="U184" s="42">
        <f t="shared" si="35"/>
        <v>0.36504509995122497</v>
      </c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25" customHeight="1" x14ac:dyDescent="0.25">
      <c r="A185" s="1"/>
      <c r="B185" s="41">
        <v>191000</v>
      </c>
      <c r="C185" s="1"/>
      <c r="D185" s="9">
        <f t="shared" si="0"/>
        <v>859500</v>
      </c>
      <c r="E185" s="9">
        <f t="shared" si="36"/>
        <v>811266.07313505607</v>
      </c>
      <c r="F185" s="9">
        <f t="shared" si="45"/>
        <v>48233.926864943933</v>
      </c>
      <c r="G185" s="9">
        <f t="shared" si="37"/>
        <v>31882.315791808876</v>
      </c>
      <c r="H185" s="9">
        <f t="shared" si="38"/>
        <v>69626.26371089225</v>
      </c>
      <c r="I185" s="9">
        <f t="shared" si="39"/>
        <v>40640.920791808872</v>
      </c>
      <c r="J185" s="9">
        <f t="shared" si="40"/>
        <v>770625.1523432472</v>
      </c>
      <c r="K185" s="9">
        <f t="shared" si="3"/>
        <v>233772.04874983913</v>
      </c>
      <c r="L185" s="9">
        <f t="shared" si="41"/>
        <v>0</v>
      </c>
      <c r="M185" s="78">
        <f t="shared" si="42"/>
        <v>59955.949306601658</v>
      </c>
      <c r="N185" s="9">
        <f t="shared" si="43"/>
        <v>173816.09944323747</v>
      </c>
      <c r="O185" s="9">
        <f t="shared" si="44"/>
        <v>535941.39418911748</v>
      </c>
      <c r="P185" s="1"/>
      <c r="Q185" s="41">
        <f t="shared" si="4"/>
        <v>119098.08759758166</v>
      </c>
      <c r="R185" s="41">
        <f t="shared" si="33"/>
        <v>71901.91240241834</v>
      </c>
      <c r="S185" s="1"/>
      <c r="T185" s="42">
        <f t="shared" si="34"/>
        <v>0.37644980315402271</v>
      </c>
      <c r="U185" s="42">
        <f t="shared" si="35"/>
        <v>0.36504509995125412</v>
      </c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25" customHeight="1" x14ac:dyDescent="0.25">
      <c r="A186" s="1"/>
      <c r="B186" s="41">
        <v>192000</v>
      </c>
      <c r="C186" s="1"/>
      <c r="D186" s="9">
        <f t="shared" si="0"/>
        <v>864000</v>
      </c>
      <c r="E186" s="9">
        <f t="shared" si="36"/>
        <v>815654.17649926862</v>
      </c>
      <c r="F186" s="9">
        <f t="shared" si="45"/>
        <v>48345.823500731378</v>
      </c>
      <c r="G186" s="9">
        <f t="shared" si="37"/>
        <v>31989.824324232082</v>
      </c>
      <c r="H186" s="9">
        <f t="shared" si="38"/>
        <v>70011.51724575329</v>
      </c>
      <c r="I186" s="9">
        <f t="shared" si="39"/>
        <v>40748.429324232085</v>
      </c>
      <c r="J186" s="9">
        <f t="shared" si="40"/>
        <v>774905.74717503658</v>
      </c>
      <c r="K186" s="9">
        <f t="shared" si="3"/>
        <v>235141.83909601171</v>
      </c>
      <c r="L186" s="9">
        <f t="shared" si="41"/>
        <v>0</v>
      </c>
      <c r="M186" s="78">
        <f t="shared" si="42"/>
        <v>60287.695406065337</v>
      </c>
      <c r="N186" s="9">
        <f t="shared" si="43"/>
        <v>174854.14368994639</v>
      </c>
      <c r="O186" s="9">
        <f t="shared" si="44"/>
        <v>538798.69123933685</v>
      </c>
      <c r="P186" s="1"/>
      <c r="Q186" s="41">
        <f t="shared" si="4"/>
        <v>119733.04249763041</v>
      </c>
      <c r="R186" s="41">
        <f t="shared" si="33"/>
        <v>72266.957502369594</v>
      </c>
      <c r="S186" s="1"/>
      <c r="T186" s="42">
        <f t="shared" si="34"/>
        <v>0.37639040365817494</v>
      </c>
      <c r="U186" s="42">
        <f t="shared" si="35"/>
        <v>0.36504509995121043</v>
      </c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25" customHeight="1" x14ac:dyDescent="0.25">
      <c r="A187" s="1"/>
      <c r="B187" s="41">
        <v>193000</v>
      </c>
      <c r="C187" s="1"/>
      <c r="D187" s="9">
        <f t="shared" si="0"/>
        <v>868500</v>
      </c>
      <c r="E187" s="9">
        <f t="shared" si="36"/>
        <v>820042.27986348118</v>
      </c>
      <c r="F187" s="9">
        <f t="shared" si="45"/>
        <v>48457.720136518823</v>
      </c>
      <c r="G187" s="9">
        <f t="shared" si="37"/>
        <v>32097.332856655288</v>
      </c>
      <c r="H187" s="9">
        <f t="shared" si="38"/>
        <v>70396.77078061433</v>
      </c>
      <c r="I187" s="9">
        <f t="shared" si="39"/>
        <v>40855.937856655291</v>
      </c>
      <c r="J187" s="9">
        <f t="shared" si="40"/>
        <v>779186.34200682584</v>
      </c>
      <c r="K187" s="9">
        <f t="shared" si="3"/>
        <v>236511.62944218429</v>
      </c>
      <c r="L187" s="9">
        <f t="shared" si="41"/>
        <v>0</v>
      </c>
      <c r="M187" s="78">
        <f t="shared" si="42"/>
        <v>60619.441505529008</v>
      </c>
      <c r="N187" s="9">
        <f t="shared" si="43"/>
        <v>175892.18793665527</v>
      </c>
      <c r="O187" s="9">
        <f t="shared" si="44"/>
        <v>541655.98828955635</v>
      </c>
      <c r="P187" s="1"/>
      <c r="Q187" s="41">
        <f t="shared" si="4"/>
        <v>120367.9973976792</v>
      </c>
      <c r="R187" s="41">
        <f t="shared" si="33"/>
        <v>72632.002602320805</v>
      </c>
      <c r="S187" s="1"/>
      <c r="T187" s="42">
        <f t="shared" si="34"/>
        <v>0.37633161970114409</v>
      </c>
      <c r="U187" s="42">
        <f t="shared" si="35"/>
        <v>0.3650450999512832</v>
      </c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25" customHeight="1" x14ac:dyDescent="0.25">
      <c r="A188" s="1"/>
      <c r="B188" s="41">
        <v>194000</v>
      </c>
      <c r="C188" s="1"/>
      <c r="D188" s="9">
        <f t="shared" si="0"/>
        <v>873000</v>
      </c>
      <c r="E188" s="9">
        <f t="shared" si="36"/>
        <v>824430.38322769373</v>
      </c>
      <c r="F188" s="9">
        <f t="shared" si="45"/>
        <v>48569.616772306268</v>
      </c>
      <c r="G188" s="9">
        <f t="shared" si="37"/>
        <v>32204.841389078494</v>
      </c>
      <c r="H188" s="9">
        <f t="shared" si="38"/>
        <v>70782.02431547537</v>
      </c>
      <c r="I188" s="9">
        <f t="shared" si="39"/>
        <v>40963.446389078497</v>
      </c>
      <c r="J188" s="9">
        <f t="shared" si="40"/>
        <v>783466.93683861522</v>
      </c>
      <c r="K188" s="9">
        <f t="shared" si="3"/>
        <v>237881.41978835687</v>
      </c>
      <c r="L188" s="9">
        <f t="shared" si="41"/>
        <v>0</v>
      </c>
      <c r="M188" s="78">
        <f t="shared" si="42"/>
        <v>60951.18760499268</v>
      </c>
      <c r="N188" s="9">
        <f t="shared" si="43"/>
        <v>176930.23218336419</v>
      </c>
      <c r="O188" s="9">
        <f t="shared" si="44"/>
        <v>544513.28533977561</v>
      </c>
      <c r="P188" s="1"/>
      <c r="Q188" s="41">
        <f t="shared" si="4"/>
        <v>121002.95229772791</v>
      </c>
      <c r="R188" s="41">
        <f t="shared" si="33"/>
        <v>72997.047702272088</v>
      </c>
      <c r="S188" s="1"/>
      <c r="T188" s="42">
        <f t="shared" si="34"/>
        <v>0.37627344176428912</v>
      </c>
      <c r="U188" s="42">
        <f t="shared" si="35"/>
        <v>0.36504509995125412</v>
      </c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25" customHeight="1" x14ac:dyDescent="0.25">
      <c r="A189" s="1"/>
      <c r="B189" s="41">
        <v>195000</v>
      </c>
      <c r="C189" s="1"/>
      <c r="D189" s="9">
        <f t="shared" si="0"/>
        <v>877500</v>
      </c>
      <c r="E189" s="9">
        <f t="shared" si="36"/>
        <v>828818.48659190629</v>
      </c>
      <c r="F189" s="9">
        <f t="shared" si="45"/>
        <v>48681.513408093713</v>
      </c>
      <c r="G189" s="9">
        <f t="shared" si="37"/>
        <v>32312.349921501707</v>
      </c>
      <c r="H189" s="9">
        <f t="shared" si="38"/>
        <v>71167.27785033641</v>
      </c>
      <c r="I189" s="9">
        <f t="shared" si="39"/>
        <v>41070.954921501703</v>
      </c>
      <c r="J189" s="9">
        <f t="shared" si="40"/>
        <v>787747.5316704046</v>
      </c>
      <c r="K189" s="9">
        <f t="shared" si="3"/>
        <v>239251.21013452951</v>
      </c>
      <c r="L189" s="9">
        <f t="shared" si="41"/>
        <v>0</v>
      </c>
      <c r="M189" s="78">
        <f t="shared" si="42"/>
        <v>61282.933704456358</v>
      </c>
      <c r="N189" s="9">
        <f t="shared" si="43"/>
        <v>177968.27643007314</v>
      </c>
      <c r="O189" s="9">
        <f t="shared" si="44"/>
        <v>547370.58238999499</v>
      </c>
      <c r="P189" s="1"/>
      <c r="Q189" s="41">
        <f t="shared" si="4"/>
        <v>121637.90719777666</v>
      </c>
      <c r="R189" s="41">
        <f t="shared" si="33"/>
        <v>73362.092802223342</v>
      </c>
      <c r="S189" s="1"/>
      <c r="T189" s="42">
        <f t="shared" si="34"/>
        <v>0.37621586052422229</v>
      </c>
      <c r="U189" s="42">
        <f t="shared" si="35"/>
        <v>0.36504509995121043</v>
      </c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25" customHeight="1" x14ac:dyDescent="0.25">
      <c r="A190" s="1"/>
      <c r="B190" s="41">
        <v>196000</v>
      </c>
      <c r="C190" s="1"/>
      <c r="D190" s="9">
        <f t="shared" si="0"/>
        <v>882000</v>
      </c>
      <c r="E190" s="9">
        <f t="shared" si="36"/>
        <v>833206.58995611896</v>
      </c>
      <c r="F190" s="9">
        <f t="shared" si="45"/>
        <v>48793.410043881042</v>
      </c>
      <c r="G190" s="9">
        <f t="shared" si="37"/>
        <v>32419.858453924913</v>
      </c>
      <c r="H190" s="9">
        <f t="shared" si="38"/>
        <v>71552.531385197464</v>
      </c>
      <c r="I190" s="9">
        <f t="shared" si="39"/>
        <v>41178.463453924909</v>
      </c>
      <c r="J190" s="9">
        <f t="shared" si="40"/>
        <v>792028.12650219409</v>
      </c>
      <c r="K190" s="9">
        <f t="shared" si="3"/>
        <v>240621.00048070215</v>
      </c>
      <c r="L190" s="9">
        <f t="shared" si="41"/>
        <v>0</v>
      </c>
      <c r="M190" s="78">
        <f t="shared" si="42"/>
        <v>61614.679803920044</v>
      </c>
      <c r="N190" s="9">
        <f t="shared" si="43"/>
        <v>179006.32067678211</v>
      </c>
      <c r="O190" s="9">
        <f t="shared" si="44"/>
        <v>550227.87944021448</v>
      </c>
      <c r="P190" s="1"/>
      <c r="Q190" s="41">
        <f t="shared" si="4"/>
        <v>122272.86209782545</v>
      </c>
      <c r="R190" s="41">
        <f t="shared" si="33"/>
        <v>73727.137902174552</v>
      </c>
      <c r="S190" s="1"/>
      <c r="T190" s="42">
        <f t="shared" si="34"/>
        <v>0.37615886684782934</v>
      </c>
      <c r="U190" s="42">
        <f t="shared" si="35"/>
        <v>0.36504509995122497</v>
      </c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 x14ac:dyDescent="0.25">
      <c r="A191" s="1"/>
      <c r="B191" s="41">
        <v>197000</v>
      </c>
      <c r="C191" s="1"/>
      <c r="D191" s="9">
        <f t="shared" si="0"/>
        <v>886500</v>
      </c>
      <c r="E191" s="9">
        <f t="shared" si="36"/>
        <v>837594.69332033151</v>
      </c>
      <c r="F191" s="9">
        <f t="shared" si="45"/>
        <v>48905.306679668487</v>
      </c>
      <c r="G191" s="9">
        <f t="shared" si="37"/>
        <v>32527.366986348126</v>
      </c>
      <c r="H191" s="9">
        <f t="shared" si="38"/>
        <v>71937.784920058504</v>
      </c>
      <c r="I191" s="9">
        <f t="shared" si="39"/>
        <v>41285.971986348122</v>
      </c>
      <c r="J191" s="9">
        <f t="shared" si="40"/>
        <v>796308.72133398335</v>
      </c>
      <c r="K191" s="9">
        <f t="shared" si="3"/>
        <v>241990.79082687467</v>
      </c>
      <c r="L191" s="9">
        <f t="shared" si="41"/>
        <v>0</v>
      </c>
      <c r="M191" s="78">
        <f t="shared" si="42"/>
        <v>61946.425903383708</v>
      </c>
      <c r="N191" s="9">
        <f t="shared" si="43"/>
        <v>180044.36492349097</v>
      </c>
      <c r="O191" s="9">
        <f t="shared" si="44"/>
        <v>553085.17649043398</v>
      </c>
      <c r="P191" s="1"/>
      <c r="Q191" s="41">
        <f t="shared" si="4"/>
        <v>122907.81699787422</v>
      </c>
      <c r="R191" s="41">
        <f t="shared" si="33"/>
        <v>74092.183002125777</v>
      </c>
      <c r="S191" s="1"/>
      <c r="T191" s="42">
        <f t="shared" si="34"/>
        <v>0.37610245178744051</v>
      </c>
      <c r="U191" s="42">
        <f t="shared" si="35"/>
        <v>0.3650450999512832</v>
      </c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25" customHeight="1" x14ac:dyDescent="0.25">
      <c r="A192" s="1"/>
      <c r="B192" s="41">
        <v>198000</v>
      </c>
      <c r="C192" s="1"/>
      <c r="D192" s="9">
        <f t="shared" si="0"/>
        <v>891000</v>
      </c>
      <c r="E192" s="9">
        <f t="shared" si="36"/>
        <v>841982.79668454407</v>
      </c>
      <c r="F192" s="9">
        <f t="shared" si="45"/>
        <v>49017.203315455932</v>
      </c>
      <c r="G192" s="9">
        <f t="shared" si="37"/>
        <v>32634.875518771332</v>
      </c>
      <c r="H192" s="9">
        <f t="shared" si="38"/>
        <v>72323.038454919544</v>
      </c>
      <c r="I192" s="9">
        <f t="shared" si="39"/>
        <v>41393.480518771328</v>
      </c>
      <c r="J192" s="9">
        <f t="shared" si="40"/>
        <v>800589.31616577273</v>
      </c>
      <c r="K192" s="9">
        <f t="shared" si="3"/>
        <v>243360.58117304731</v>
      </c>
      <c r="L192" s="9">
        <f t="shared" si="41"/>
        <v>0</v>
      </c>
      <c r="M192" s="78">
        <f t="shared" si="42"/>
        <v>62278.172002847386</v>
      </c>
      <c r="N192" s="9">
        <f t="shared" si="43"/>
        <v>181082.40917019991</v>
      </c>
      <c r="O192" s="9">
        <f t="shared" si="44"/>
        <v>555942.47354065324</v>
      </c>
      <c r="P192" s="1"/>
      <c r="Q192" s="41">
        <f t="shared" si="4"/>
        <v>123542.77189792294</v>
      </c>
      <c r="R192" s="41">
        <f t="shared" si="33"/>
        <v>74457.228102077061</v>
      </c>
      <c r="S192" s="1"/>
      <c r="T192" s="42">
        <f t="shared" si="34"/>
        <v>0.37604660657614675</v>
      </c>
      <c r="U192" s="42">
        <f t="shared" si="35"/>
        <v>0.36504509995123952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 x14ac:dyDescent="0.25">
      <c r="A193" s="1"/>
      <c r="B193" s="41">
        <v>199000</v>
      </c>
      <c r="C193" s="1"/>
      <c r="D193" s="9">
        <f t="shared" si="0"/>
        <v>895500</v>
      </c>
      <c r="E193" s="9">
        <f t="shared" si="36"/>
        <v>846370.90004875662</v>
      </c>
      <c r="F193" s="9">
        <f t="shared" si="45"/>
        <v>49129.099951243377</v>
      </c>
      <c r="G193" s="9">
        <f t="shared" si="37"/>
        <v>32742.384051194538</v>
      </c>
      <c r="H193" s="9">
        <f t="shared" si="38"/>
        <v>72708.291989780584</v>
      </c>
      <c r="I193" s="9">
        <f t="shared" si="39"/>
        <v>41500.989051194541</v>
      </c>
      <c r="J193" s="9">
        <f t="shared" si="40"/>
        <v>804869.91099756211</v>
      </c>
      <c r="K193" s="9">
        <f t="shared" si="3"/>
        <v>244730.37151921989</v>
      </c>
      <c r="L193" s="9">
        <f t="shared" si="41"/>
        <v>0</v>
      </c>
      <c r="M193" s="78">
        <f t="shared" si="42"/>
        <v>62609.918102311065</v>
      </c>
      <c r="N193" s="9">
        <f t="shared" si="43"/>
        <v>182120.45341690883</v>
      </c>
      <c r="O193" s="9">
        <f t="shared" si="44"/>
        <v>558799.77059087262</v>
      </c>
      <c r="P193" s="1"/>
      <c r="Q193" s="41">
        <f t="shared" si="4"/>
        <v>124177.7267979717</v>
      </c>
      <c r="R193" s="41">
        <f t="shared" si="33"/>
        <v>74822.2732020283</v>
      </c>
      <c r="S193" s="1"/>
      <c r="T193" s="42">
        <f t="shared" si="34"/>
        <v>0.3759913226232578</v>
      </c>
      <c r="U193" s="42">
        <f t="shared" si="35"/>
        <v>0.36504509995122497</v>
      </c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 x14ac:dyDescent="0.25">
      <c r="A194" s="1"/>
      <c r="B194" s="41">
        <v>200000</v>
      </c>
      <c r="C194" s="1"/>
      <c r="D194" s="9">
        <f t="shared" si="0"/>
        <v>900000</v>
      </c>
      <c r="E194" s="9">
        <f t="shared" si="36"/>
        <v>850759.00341296918</v>
      </c>
      <c r="F194" s="9">
        <f t="shared" si="45"/>
        <v>49240.996587030822</v>
      </c>
      <c r="G194" s="9">
        <f t="shared" si="37"/>
        <v>32849.892583617744</v>
      </c>
      <c r="H194" s="9">
        <f t="shared" si="38"/>
        <v>73093.545524641624</v>
      </c>
      <c r="I194" s="9">
        <f t="shared" si="39"/>
        <v>41608.497583617747</v>
      </c>
      <c r="J194" s="9">
        <f t="shared" si="40"/>
        <v>809150.50582935149</v>
      </c>
      <c r="K194" s="9">
        <f t="shared" si="3"/>
        <v>246100.16186539247</v>
      </c>
      <c r="L194" s="9">
        <f t="shared" si="41"/>
        <v>0</v>
      </c>
      <c r="M194" s="78">
        <f t="shared" si="42"/>
        <v>62941.664201774736</v>
      </c>
      <c r="N194" s="9">
        <f t="shared" si="43"/>
        <v>183158.49766361772</v>
      </c>
      <c r="O194" s="9">
        <f t="shared" si="44"/>
        <v>561657.06764109212</v>
      </c>
      <c r="P194" s="1"/>
      <c r="Q194" s="41">
        <f t="shared" si="4"/>
        <v>124812.68169802047</v>
      </c>
      <c r="R194" s="41">
        <f t="shared" si="33"/>
        <v>75187.318301979525</v>
      </c>
      <c r="S194" s="1"/>
      <c r="T194" s="42">
        <f t="shared" si="34"/>
        <v>0.37593659150989761</v>
      </c>
      <c r="U194" s="42">
        <f t="shared" si="35"/>
        <v>0.36504509995125412</v>
      </c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 x14ac:dyDescent="0.25">
      <c r="A195" s="1"/>
      <c r="B195" s="41">
        <v>201000</v>
      </c>
      <c r="C195" s="1"/>
      <c r="D195" s="9">
        <f t="shared" si="0"/>
        <v>904500</v>
      </c>
      <c r="E195" s="9">
        <f t="shared" si="36"/>
        <v>855147.10677718185</v>
      </c>
      <c r="F195" s="9">
        <f t="shared" si="45"/>
        <v>49352.893222818151</v>
      </c>
      <c r="G195" s="9">
        <f t="shared" si="37"/>
        <v>32957.401116040957</v>
      </c>
      <c r="H195" s="9">
        <f t="shared" si="38"/>
        <v>73478.799059502679</v>
      </c>
      <c r="I195" s="9">
        <f t="shared" si="39"/>
        <v>41716.006116040953</v>
      </c>
      <c r="J195" s="9">
        <f t="shared" si="40"/>
        <v>813431.10066114087</v>
      </c>
      <c r="K195" s="9">
        <f t="shared" si="3"/>
        <v>247469.95221156511</v>
      </c>
      <c r="L195" s="9">
        <f t="shared" si="41"/>
        <v>0</v>
      </c>
      <c r="M195" s="78">
        <f t="shared" si="42"/>
        <v>63273.410301238415</v>
      </c>
      <c r="N195" s="9">
        <f t="shared" si="43"/>
        <v>184196.54191032669</v>
      </c>
      <c r="O195" s="9">
        <f t="shared" si="44"/>
        <v>564514.36469131149</v>
      </c>
      <c r="P195" s="1"/>
      <c r="Q195" s="41">
        <f t="shared" si="4"/>
        <v>125447.63659806922</v>
      </c>
      <c r="R195" s="41">
        <f t="shared" si="33"/>
        <v>75552.363401930779</v>
      </c>
      <c r="S195" s="1"/>
      <c r="T195" s="42">
        <f t="shared" si="34"/>
        <v>0.37588240498473025</v>
      </c>
      <c r="U195" s="42">
        <f t="shared" si="35"/>
        <v>0.36504509995122497</v>
      </c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 x14ac:dyDescent="0.25">
      <c r="A196" s="1"/>
      <c r="B196" s="41">
        <v>202000</v>
      </c>
      <c r="C196" s="1"/>
      <c r="D196" s="9">
        <f t="shared" si="0"/>
        <v>909000</v>
      </c>
      <c r="E196" s="9">
        <f t="shared" si="36"/>
        <v>859535.2101413944</v>
      </c>
      <c r="F196" s="9">
        <f t="shared" si="45"/>
        <v>49464.789858605596</v>
      </c>
      <c r="G196" s="9">
        <f t="shared" si="37"/>
        <v>33064.909648464163</v>
      </c>
      <c r="H196" s="9">
        <f t="shared" si="38"/>
        <v>73864.052594363719</v>
      </c>
      <c r="I196" s="9">
        <f t="shared" si="39"/>
        <v>41823.514648464159</v>
      </c>
      <c r="J196" s="9">
        <f t="shared" si="40"/>
        <v>817711.69549293024</v>
      </c>
      <c r="K196" s="9">
        <f t="shared" si="3"/>
        <v>248839.74255773769</v>
      </c>
      <c r="L196" s="9">
        <f t="shared" si="41"/>
        <v>0</v>
      </c>
      <c r="M196" s="78">
        <f t="shared" si="42"/>
        <v>63605.156400702093</v>
      </c>
      <c r="N196" s="9">
        <f t="shared" si="43"/>
        <v>185234.58615703561</v>
      </c>
      <c r="O196" s="9">
        <f t="shared" si="44"/>
        <v>567371.66174153099</v>
      </c>
      <c r="P196" s="1"/>
      <c r="Q196" s="41">
        <f t="shared" si="4"/>
        <v>126082.591498118</v>
      </c>
      <c r="R196" s="41">
        <f t="shared" si="33"/>
        <v>75917.408501882004</v>
      </c>
      <c r="S196" s="1"/>
      <c r="T196" s="42">
        <f t="shared" si="34"/>
        <v>0.37582875495981188</v>
      </c>
      <c r="U196" s="42">
        <f t="shared" si="35"/>
        <v>0.36504509995125412</v>
      </c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25" customHeight="1" x14ac:dyDescent="0.25">
      <c r="A197" s="1"/>
      <c r="B197" s="41">
        <v>203000</v>
      </c>
      <c r="C197" s="1"/>
      <c r="D197" s="9">
        <f t="shared" si="0"/>
        <v>913500</v>
      </c>
      <c r="E197" s="9">
        <f t="shared" si="36"/>
        <v>863923.31350560696</v>
      </c>
      <c r="F197" s="9">
        <f t="shared" si="45"/>
        <v>49576.686494393041</v>
      </c>
      <c r="G197" s="9">
        <f t="shared" si="37"/>
        <v>33172.418180887369</v>
      </c>
      <c r="H197" s="9">
        <f t="shared" si="38"/>
        <v>74249.306129224758</v>
      </c>
      <c r="I197" s="9">
        <f t="shared" si="39"/>
        <v>41931.023180887365</v>
      </c>
      <c r="J197" s="9">
        <f t="shared" si="40"/>
        <v>821992.29032471962</v>
      </c>
      <c r="K197" s="9">
        <f t="shared" si="3"/>
        <v>250209.53290391027</v>
      </c>
      <c r="L197" s="9">
        <f t="shared" si="41"/>
        <v>0</v>
      </c>
      <c r="M197" s="78">
        <f t="shared" si="42"/>
        <v>63936.902500165772</v>
      </c>
      <c r="N197" s="9">
        <f t="shared" si="43"/>
        <v>186272.63040374449</v>
      </c>
      <c r="O197" s="9">
        <f t="shared" si="44"/>
        <v>570228.95879175037</v>
      </c>
      <c r="P197" s="1"/>
      <c r="Q197" s="41">
        <f t="shared" si="4"/>
        <v>126717.54639816674</v>
      </c>
      <c r="R197" s="41">
        <f t="shared" si="33"/>
        <v>76282.453601833258</v>
      </c>
      <c r="S197" s="1"/>
      <c r="T197" s="42">
        <f t="shared" si="34"/>
        <v>0.37577563350656779</v>
      </c>
      <c r="U197" s="42">
        <f t="shared" si="35"/>
        <v>0.36504509995123952</v>
      </c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25" customHeight="1" x14ac:dyDescent="0.25">
      <c r="A198" s="1"/>
      <c r="B198" s="41">
        <v>204000</v>
      </c>
      <c r="C198" s="1"/>
      <c r="D198" s="9">
        <f t="shared" si="0"/>
        <v>918000</v>
      </c>
      <c r="E198" s="9">
        <f t="shared" si="36"/>
        <v>868311.41686981951</v>
      </c>
      <c r="F198" s="9">
        <f t="shared" si="45"/>
        <v>49688.583130180486</v>
      </c>
      <c r="G198" s="9">
        <f t="shared" si="37"/>
        <v>33279.926713310582</v>
      </c>
      <c r="H198" s="9">
        <f t="shared" si="38"/>
        <v>74634.559664085813</v>
      </c>
      <c r="I198" s="9">
        <f t="shared" si="39"/>
        <v>42038.531713310578</v>
      </c>
      <c r="J198" s="9">
        <f t="shared" si="40"/>
        <v>826272.88515650888</v>
      </c>
      <c r="K198" s="9">
        <f t="shared" si="3"/>
        <v>251579.32325008285</v>
      </c>
      <c r="L198" s="9">
        <f t="shared" si="41"/>
        <v>0</v>
      </c>
      <c r="M198" s="78">
        <f t="shared" si="42"/>
        <v>64268.64859962945</v>
      </c>
      <c r="N198" s="9">
        <f t="shared" si="43"/>
        <v>187310.67465045338</v>
      </c>
      <c r="O198" s="9">
        <f t="shared" si="44"/>
        <v>573086.25584196975</v>
      </c>
      <c r="P198" s="1"/>
      <c r="Q198" s="41">
        <f t="shared" si="4"/>
        <v>127352.5012982155</v>
      </c>
      <c r="R198" s="41">
        <f t="shared" si="33"/>
        <v>76647.498701784498</v>
      </c>
      <c r="S198" s="1"/>
      <c r="T198" s="42">
        <f t="shared" si="34"/>
        <v>0.3757230328518848</v>
      </c>
      <c r="U198" s="42">
        <f t="shared" si="35"/>
        <v>0.3650450999512832</v>
      </c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25" customHeight="1" x14ac:dyDescent="0.25">
      <c r="A199" s="1"/>
      <c r="B199" s="41">
        <v>205000</v>
      </c>
      <c r="C199" s="1"/>
      <c r="D199" s="9">
        <f t="shared" si="0"/>
        <v>922500</v>
      </c>
      <c r="E199" s="9">
        <f t="shared" si="36"/>
        <v>872699.52023403207</v>
      </c>
      <c r="F199" s="9">
        <f t="shared" si="45"/>
        <v>49800.479765967932</v>
      </c>
      <c r="G199" s="9">
        <f t="shared" si="37"/>
        <v>33387.435245733788</v>
      </c>
      <c r="H199" s="9">
        <f t="shared" si="38"/>
        <v>75019.813198946838</v>
      </c>
      <c r="I199" s="9">
        <f t="shared" si="39"/>
        <v>42146.040245733784</v>
      </c>
      <c r="J199" s="9">
        <f t="shared" si="40"/>
        <v>830553.47998829826</v>
      </c>
      <c r="K199" s="9">
        <f t="shared" si="3"/>
        <v>252949.11359625543</v>
      </c>
      <c r="L199" s="9">
        <f t="shared" si="41"/>
        <v>0</v>
      </c>
      <c r="M199" s="78">
        <f t="shared" si="42"/>
        <v>64600.394699093114</v>
      </c>
      <c r="N199" s="9">
        <f t="shared" si="43"/>
        <v>188348.7188971623</v>
      </c>
      <c r="O199" s="9">
        <f t="shared" si="44"/>
        <v>575943.55289218901</v>
      </c>
      <c r="P199" s="1"/>
      <c r="Q199" s="41">
        <f t="shared" si="4"/>
        <v>127987.45619826422</v>
      </c>
      <c r="R199" s="41">
        <f t="shared" si="33"/>
        <v>77012.543801735781</v>
      </c>
      <c r="S199" s="1"/>
      <c r="T199" s="42">
        <f t="shared" si="34"/>
        <v>0.37567094537432089</v>
      </c>
      <c r="U199" s="42">
        <f t="shared" si="35"/>
        <v>0.36504509995122497</v>
      </c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25" customHeight="1" x14ac:dyDescent="0.25">
      <c r="A200" s="1"/>
      <c r="B200" s="41">
        <v>206000</v>
      </c>
      <c r="C200" s="1"/>
      <c r="D200" s="9">
        <f t="shared" si="0"/>
        <v>927000</v>
      </c>
      <c r="E200" s="9">
        <f t="shared" si="36"/>
        <v>877087.62359824474</v>
      </c>
      <c r="F200" s="9">
        <f t="shared" si="45"/>
        <v>49912.37640175526</v>
      </c>
      <c r="G200" s="9">
        <f t="shared" si="37"/>
        <v>33494.943778156994</v>
      </c>
      <c r="H200" s="9">
        <f t="shared" si="38"/>
        <v>75405.066733807893</v>
      </c>
      <c r="I200" s="9">
        <f t="shared" si="39"/>
        <v>42253.548778156997</v>
      </c>
      <c r="J200" s="9">
        <f t="shared" si="40"/>
        <v>834834.07482008776</v>
      </c>
      <c r="K200" s="9">
        <f t="shared" si="3"/>
        <v>254318.90394242806</v>
      </c>
      <c r="L200" s="9">
        <f t="shared" si="41"/>
        <v>0</v>
      </c>
      <c r="M200" s="78">
        <f t="shared" si="42"/>
        <v>64932.1407985568</v>
      </c>
      <c r="N200" s="9">
        <f t="shared" si="43"/>
        <v>189386.76314387127</v>
      </c>
      <c r="O200" s="9">
        <f t="shared" si="44"/>
        <v>578800.8499424085</v>
      </c>
      <c r="P200" s="1"/>
      <c r="Q200" s="41">
        <f t="shared" si="4"/>
        <v>128622.41109831299</v>
      </c>
      <c r="R200" s="41">
        <f t="shared" si="33"/>
        <v>77377.588901687006</v>
      </c>
      <c r="S200" s="1"/>
      <c r="T200" s="42">
        <f t="shared" si="34"/>
        <v>0.37561936360042236</v>
      </c>
      <c r="U200" s="42">
        <f t="shared" si="35"/>
        <v>0.36504509995121043</v>
      </c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25" customHeight="1" x14ac:dyDescent="0.25">
      <c r="A201" s="1"/>
      <c r="B201" s="41">
        <v>207000</v>
      </c>
      <c r="C201" s="1"/>
      <c r="D201" s="9">
        <f t="shared" si="0"/>
        <v>931500</v>
      </c>
      <c r="E201" s="9">
        <f t="shared" si="36"/>
        <v>881475.72696245729</v>
      </c>
      <c r="F201" s="9">
        <f t="shared" si="45"/>
        <v>50024.273037542705</v>
      </c>
      <c r="G201" s="9">
        <f t="shared" si="37"/>
        <v>33602.452310580207</v>
      </c>
      <c r="H201" s="9">
        <f t="shared" si="38"/>
        <v>75790.320268668933</v>
      </c>
      <c r="I201" s="9">
        <f t="shared" si="39"/>
        <v>42361.057310580203</v>
      </c>
      <c r="J201" s="9">
        <f t="shared" si="40"/>
        <v>839114.66965187714</v>
      </c>
      <c r="K201" s="9">
        <f t="shared" si="3"/>
        <v>255688.6942886007</v>
      </c>
      <c r="L201" s="9">
        <f t="shared" si="41"/>
        <v>0</v>
      </c>
      <c r="M201" s="78">
        <f t="shared" si="42"/>
        <v>65263.886898020479</v>
      </c>
      <c r="N201" s="9">
        <f t="shared" si="43"/>
        <v>190424.80739058022</v>
      </c>
      <c r="O201" s="9">
        <f t="shared" si="44"/>
        <v>581658.146992628</v>
      </c>
      <c r="P201" s="1"/>
      <c r="Q201" s="41">
        <f t="shared" si="4"/>
        <v>129257.36599836178</v>
      </c>
      <c r="R201" s="41">
        <f t="shared" si="33"/>
        <v>77742.634001638216</v>
      </c>
      <c r="S201" s="1"/>
      <c r="T201" s="42">
        <f t="shared" si="34"/>
        <v>0.37556828020115079</v>
      </c>
      <c r="U201" s="42">
        <f t="shared" si="35"/>
        <v>0.36504509995122497</v>
      </c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25" customHeight="1" x14ac:dyDescent="0.25">
      <c r="A202" s="1"/>
      <c r="B202" s="41">
        <v>208000</v>
      </c>
      <c r="C202" s="1"/>
      <c r="D202" s="9">
        <f t="shared" si="0"/>
        <v>936000</v>
      </c>
      <c r="E202" s="9">
        <f t="shared" si="36"/>
        <v>885863.83032666985</v>
      </c>
      <c r="F202" s="9">
        <f t="shared" si="45"/>
        <v>50136.169673330151</v>
      </c>
      <c r="G202" s="9">
        <f t="shared" si="37"/>
        <v>33709.960843003413</v>
      </c>
      <c r="H202" s="9">
        <f t="shared" si="38"/>
        <v>76175.573803529987</v>
      </c>
      <c r="I202" s="9">
        <f t="shared" si="39"/>
        <v>42468.565843003409</v>
      </c>
      <c r="J202" s="9">
        <f t="shared" si="40"/>
        <v>843395.2644836664</v>
      </c>
      <c r="K202" s="9">
        <f t="shared" si="3"/>
        <v>257058.48463477325</v>
      </c>
      <c r="L202" s="9">
        <f t="shared" si="41"/>
        <v>0</v>
      </c>
      <c r="M202" s="78">
        <f t="shared" si="42"/>
        <v>65595.63299748415</v>
      </c>
      <c r="N202" s="9">
        <f t="shared" si="43"/>
        <v>191462.8516372891</v>
      </c>
      <c r="O202" s="9">
        <f t="shared" si="44"/>
        <v>584515.44404284749</v>
      </c>
      <c r="P202" s="1"/>
      <c r="Q202" s="41">
        <f t="shared" si="4"/>
        <v>129892.32089841056</v>
      </c>
      <c r="R202" s="41">
        <f t="shared" si="33"/>
        <v>78107.679101589441</v>
      </c>
      <c r="S202" s="1"/>
      <c r="T202" s="42">
        <f t="shared" si="34"/>
        <v>0.37551768798841079</v>
      </c>
      <c r="U202" s="42">
        <f t="shared" si="35"/>
        <v>0.3650450999512832</v>
      </c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25" customHeight="1" x14ac:dyDescent="0.25">
      <c r="A203" s="1"/>
      <c r="B203" s="41">
        <v>209000</v>
      </c>
      <c r="C203" s="1"/>
      <c r="D203" s="9">
        <f t="shared" si="0"/>
        <v>940500</v>
      </c>
      <c r="E203" s="9">
        <f t="shared" si="36"/>
        <v>890251.9336908824</v>
      </c>
      <c r="F203" s="9">
        <f t="shared" si="45"/>
        <v>50248.066309117596</v>
      </c>
      <c r="G203" s="9">
        <f t="shared" si="37"/>
        <v>33817.469375426619</v>
      </c>
      <c r="H203" s="9">
        <f t="shared" si="38"/>
        <v>76560.827338391013</v>
      </c>
      <c r="I203" s="9">
        <f t="shared" si="39"/>
        <v>42576.074375426615</v>
      </c>
      <c r="J203" s="9">
        <f t="shared" si="40"/>
        <v>847675.85931545577</v>
      </c>
      <c r="K203" s="9">
        <f t="shared" si="3"/>
        <v>258428.27498094586</v>
      </c>
      <c r="L203" s="9">
        <f t="shared" si="41"/>
        <v>0</v>
      </c>
      <c r="M203" s="78">
        <f t="shared" si="42"/>
        <v>65927.379096947829</v>
      </c>
      <c r="N203" s="9">
        <f t="shared" si="43"/>
        <v>192500.89588399802</v>
      </c>
      <c r="O203" s="9">
        <f t="shared" si="44"/>
        <v>587372.74109306675</v>
      </c>
      <c r="P203" s="1"/>
      <c r="Q203" s="41">
        <f t="shared" si="4"/>
        <v>130527.27579845928</v>
      </c>
      <c r="R203" s="41">
        <f t="shared" si="33"/>
        <v>78472.724201540725</v>
      </c>
      <c r="S203" s="1"/>
      <c r="T203" s="42">
        <f t="shared" si="34"/>
        <v>0.37546757991167812</v>
      </c>
      <c r="U203" s="42">
        <f t="shared" si="35"/>
        <v>0.36504509995121043</v>
      </c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25" customHeight="1" x14ac:dyDescent="0.25">
      <c r="A204" s="1"/>
      <c r="B204" s="41">
        <v>210000</v>
      </c>
      <c r="C204" s="1"/>
      <c r="D204" s="9">
        <f t="shared" si="0"/>
        <v>945000</v>
      </c>
      <c r="E204" s="9">
        <f t="shared" si="36"/>
        <v>894640.03705509496</v>
      </c>
      <c r="F204" s="9">
        <f t="shared" si="45"/>
        <v>50359.962944905041</v>
      </c>
      <c r="G204" s="9">
        <f t="shared" si="37"/>
        <v>33924.977907849825</v>
      </c>
      <c r="H204" s="9">
        <f t="shared" si="38"/>
        <v>76946.080873252067</v>
      </c>
      <c r="I204" s="9">
        <f t="shared" si="39"/>
        <v>42683.582907849821</v>
      </c>
      <c r="J204" s="9">
        <f t="shared" si="40"/>
        <v>851956.45414724515</v>
      </c>
      <c r="K204" s="9">
        <f t="shared" si="3"/>
        <v>259798.06532711844</v>
      </c>
      <c r="L204" s="9">
        <f t="shared" si="41"/>
        <v>0</v>
      </c>
      <c r="M204" s="78">
        <f t="shared" si="42"/>
        <v>66259.125196411493</v>
      </c>
      <c r="N204" s="9">
        <f t="shared" si="43"/>
        <v>193538.94013070693</v>
      </c>
      <c r="O204" s="9">
        <f t="shared" si="44"/>
        <v>590230.03814328625</v>
      </c>
      <c r="P204" s="1"/>
      <c r="Q204" s="41">
        <f t="shared" si="4"/>
        <v>131162.23069850806</v>
      </c>
      <c r="R204" s="41">
        <f t="shared" si="33"/>
        <v>78837.769301491935</v>
      </c>
      <c r="S204" s="1"/>
      <c r="T204" s="42">
        <f t="shared" si="34"/>
        <v>0.37541794905472348</v>
      </c>
      <c r="U204" s="42">
        <f t="shared" si="35"/>
        <v>0.36504509995129775</v>
      </c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25" customHeight="1" x14ac:dyDescent="0.25">
      <c r="A205" s="1"/>
      <c r="B205" s="41">
        <v>211000</v>
      </c>
      <c r="C205" s="1"/>
      <c r="D205" s="9">
        <f t="shared" si="0"/>
        <v>949500</v>
      </c>
      <c r="E205" s="9">
        <f t="shared" si="36"/>
        <v>899028.14041930763</v>
      </c>
      <c r="F205" s="9">
        <f t="shared" si="45"/>
        <v>50471.859580692369</v>
      </c>
      <c r="G205" s="9">
        <f t="shared" si="37"/>
        <v>34032.486440273038</v>
      </c>
      <c r="H205" s="9">
        <f t="shared" si="38"/>
        <v>77331.334408113122</v>
      </c>
      <c r="I205" s="9">
        <f t="shared" si="39"/>
        <v>42791.091440273041</v>
      </c>
      <c r="J205" s="9">
        <f t="shared" si="40"/>
        <v>856237.04897903465</v>
      </c>
      <c r="K205" s="9">
        <f t="shared" si="3"/>
        <v>261167.85567329108</v>
      </c>
      <c r="L205" s="9">
        <f t="shared" si="41"/>
        <v>0</v>
      </c>
      <c r="M205" s="78">
        <f t="shared" si="42"/>
        <v>66590.871295875186</v>
      </c>
      <c r="N205" s="9">
        <f t="shared" si="43"/>
        <v>194576.98437741591</v>
      </c>
      <c r="O205" s="9">
        <f t="shared" si="44"/>
        <v>593087.33519350551</v>
      </c>
      <c r="P205" s="1"/>
      <c r="Q205" s="41">
        <f t="shared" si="4"/>
        <v>131797.18559855677</v>
      </c>
      <c r="R205" s="41">
        <f t="shared" si="33"/>
        <v>79202.814401443233</v>
      </c>
      <c r="S205" s="1"/>
      <c r="T205" s="42">
        <f t="shared" si="34"/>
        <v>0.37536878863243239</v>
      </c>
      <c r="U205" s="42">
        <f t="shared" si="35"/>
        <v>0.36504509995123952</v>
      </c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25" customHeight="1" x14ac:dyDescent="0.25">
      <c r="A206" s="1"/>
      <c r="B206" s="41">
        <v>212000</v>
      </c>
      <c r="C206" s="1"/>
      <c r="D206" s="9">
        <f t="shared" si="0"/>
        <v>954000</v>
      </c>
      <c r="E206" s="9">
        <f t="shared" si="36"/>
        <v>903416.24378352019</v>
      </c>
      <c r="F206" s="9">
        <f t="shared" si="45"/>
        <v>50583.756216479815</v>
      </c>
      <c r="G206" s="9">
        <f t="shared" si="37"/>
        <v>34139.994972696244</v>
      </c>
      <c r="H206" s="9">
        <f t="shared" si="38"/>
        <v>77716.587942974147</v>
      </c>
      <c r="I206" s="9">
        <f t="shared" si="39"/>
        <v>42898.599972696247</v>
      </c>
      <c r="J206" s="9">
        <f t="shared" si="40"/>
        <v>860517.64381082391</v>
      </c>
      <c r="K206" s="9">
        <f t="shared" si="3"/>
        <v>262537.64601946366</v>
      </c>
      <c r="L206" s="9">
        <f t="shared" si="41"/>
        <v>0</v>
      </c>
      <c r="M206" s="78">
        <f t="shared" si="42"/>
        <v>66922.61739533885</v>
      </c>
      <c r="N206" s="9">
        <f t="shared" si="43"/>
        <v>195615.02862412483</v>
      </c>
      <c r="O206" s="9">
        <f t="shared" si="44"/>
        <v>595944.63224372489</v>
      </c>
      <c r="P206" s="1"/>
      <c r="Q206" s="41">
        <f t="shared" si="4"/>
        <v>132432.14049860553</v>
      </c>
      <c r="R206" s="41">
        <f t="shared" si="33"/>
        <v>79567.859501394472</v>
      </c>
      <c r="S206" s="1"/>
      <c r="T206" s="42">
        <f t="shared" si="34"/>
        <v>0.37532009198770977</v>
      </c>
      <c r="U206" s="42">
        <f t="shared" si="35"/>
        <v>0.36504509995123952</v>
      </c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25" customHeight="1" x14ac:dyDescent="0.25">
      <c r="A207" s="1"/>
      <c r="B207" s="41">
        <v>213000</v>
      </c>
      <c r="C207" s="1"/>
      <c r="D207" s="9">
        <f t="shared" si="0"/>
        <v>958500</v>
      </c>
      <c r="E207" s="9">
        <f t="shared" si="36"/>
        <v>907804.34714773274</v>
      </c>
      <c r="F207" s="9">
        <f t="shared" si="45"/>
        <v>50695.65285226726</v>
      </c>
      <c r="G207" s="9">
        <f t="shared" si="37"/>
        <v>34247.50350511945</v>
      </c>
      <c r="H207" s="9">
        <f t="shared" si="38"/>
        <v>78101.841477835187</v>
      </c>
      <c r="I207" s="9">
        <f t="shared" si="39"/>
        <v>43006.108505119453</v>
      </c>
      <c r="J207" s="9">
        <f t="shared" si="40"/>
        <v>864798.23864261329</v>
      </c>
      <c r="K207" s="9">
        <f t="shared" si="3"/>
        <v>263907.4363656363</v>
      </c>
      <c r="L207" s="9">
        <f t="shared" si="41"/>
        <v>0</v>
      </c>
      <c r="M207" s="78">
        <f t="shared" si="42"/>
        <v>67254.363494802528</v>
      </c>
      <c r="N207" s="9">
        <f t="shared" si="43"/>
        <v>196653.07287083377</v>
      </c>
      <c r="O207" s="9">
        <f t="shared" si="44"/>
        <v>598801.92929394427</v>
      </c>
      <c r="P207" s="1"/>
      <c r="Q207" s="41">
        <f t="shared" si="4"/>
        <v>133067.09539865429</v>
      </c>
      <c r="R207" s="41">
        <f t="shared" si="33"/>
        <v>79932.904601345712</v>
      </c>
      <c r="S207" s="1"/>
      <c r="T207" s="42">
        <f t="shared" si="34"/>
        <v>0.37527185258847751</v>
      </c>
      <c r="U207" s="42">
        <f t="shared" si="35"/>
        <v>0.36504509995123952</v>
      </c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25" customHeight="1" x14ac:dyDescent="0.25">
      <c r="A208" s="1"/>
      <c r="B208" s="41">
        <v>214000</v>
      </c>
      <c r="C208" s="1"/>
      <c r="D208" s="9">
        <f t="shared" si="0"/>
        <v>963000</v>
      </c>
      <c r="E208" s="9">
        <f t="shared" si="36"/>
        <v>912192.4505119453</v>
      </c>
      <c r="F208" s="9">
        <f t="shared" si="45"/>
        <v>50807.549488054705</v>
      </c>
      <c r="G208" s="9">
        <f t="shared" si="37"/>
        <v>34355.012037542663</v>
      </c>
      <c r="H208" s="9">
        <f t="shared" si="38"/>
        <v>78487.095012696242</v>
      </c>
      <c r="I208" s="9">
        <f t="shared" si="39"/>
        <v>43113.617037542659</v>
      </c>
      <c r="J208" s="9">
        <f t="shared" si="40"/>
        <v>869078.83347440267</v>
      </c>
      <c r="K208" s="9">
        <f t="shared" si="3"/>
        <v>265277.22671180888</v>
      </c>
      <c r="L208" s="9">
        <f t="shared" si="41"/>
        <v>0</v>
      </c>
      <c r="M208" s="78">
        <f t="shared" si="42"/>
        <v>67586.109594266207</v>
      </c>
      <c r="N208" s="9">
        <f t="shared" si="43"/>
        <v>197691.11711754266</v>
      </c>
      <c r="O208" s="9">
        <f t="shared" si="44"/>
        <v>601659.22634416376</v>
      </c>
      <c r="P208" s="1"/>
      <c r="Q208" s="41">
        <f t="shared" si="4"/>
        <v>133702.05029870305</v>
      </c>
      <c r="R208" s="41">
        <f t="shared" si="33"/>
        <v>80297.949701296951</v>
      </c>
      <c r="S208" s="1"/>
      <c r="T208" s="42">
        <f t="shared" si="34"/>
        <v>0.37522406402475211</v>
      </c>
      <c r="U208" s="42">
        <f t="shared" si="35"/>
        <v>0.36504509995121043</v>
      </c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25" customHeight="1" x14ac:dyDescent="0.25">
      <c r="A209" s="1"/>
      <c r="B209" s="41">
        <v>215000</v>
      </c>
      <c r="C209" s="1"/>
      <c r="D209" s="9">
        <f t="shared" si="0"/>
        <v>967500</v>
      </c>
      <c r="E209" s="9">
        <f t="shared" si="36"/>
        <v>916580.55387615797</v>
      </c>
      <c r="F209" s="9">
        <f t="shared" si="45"/>
        <v>50919.446123842034</v>
      </c>
      <c r="G209" s="9">
        <f t="shared" si="37"/>
        <v>34462.520569965869</v>
      </c>
      <c r="H209" s="9">
        <f t="shared" si="38"/>
        <v>78872.348547557296</v>
      </c>
      <c r="I209" s="9">
        <f t="shared" si="39"/>
        <v>43221.125569965865</v>
      </c>
      <c r="J209" s="9">
        <f t="shared" si="40"/>
        <v>873359.42830619216</v>
      </c>
      <c r="K209" s="9">
        <f t="shared" si="3"/>
        <v>266647.01705798146</v>
      </c>
      <c r="L209" s="9">
        <f t="shared" si="41"/>
        <v>0</v>
      </c>
      <c r="M209" s="78">
        <f t="shared" si="42"/>
        <v>67917.855693729885</v>
      </c>
      <c r="N209" s="9">
        <f t="shared" si="43"/>
        <v>198729.16136425157</v>
      </c>
      <c r="O209" s="9">
        <f t="shared" si="44"/>
        <v>604516.52339438326</v>
      </c>
      <c r="P209" s="1"/>
      <c r="Q209" s="41">
        <f t="shared" si="4"/>
        <v>134337.00519875184</v>
      </c>
      <c r="R209" s="41">
        <f t="shared" si="33"/>
        <v>80662.994801248162</v>
      </c>
      <c r="S209" s="1"/>
      <c r="T209" s="42">
        <f t="shared" si="34"/>
        <v>0.37517672000580543</v>
      </c>
      <c r="U209" s="42">
        <f t="shared" si="35"/>
        <v>0.36504509995126866</v>
      </c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25" customHeight="1" x14ac:dyDescent="0.25">
      <c r="A210" s="1"/>
      <c r="B210" s="41">
        <v>216000</v>
      </c>
      <c r="C210" s="1"/>
      <c r="D210" s="9">
        <f t="shared" si="0"/>
        <v>972000</v>
      </c>
      <c r="E210" s="9">
        <f t="shared" si="36"/>
        <v>920968.65724037052</v>
      </c>
      <c r="F210" s="9">
        <f t="shared" si="45"/>
        <v>51031.342759629479</v>
      </c>
      <c r="G210" s="9">
        <f t="shared" si="37"/>
        <v>34570.029102389082</v>
      </c>
      <c r="H210" s="9">
        <f t="shared" si="38"/>
        <v>79257.602082418322</v>
      </c>
      <c r="I210" s="9">
        <f t="shared" si="39"/>
        <v>43328.634102389078</v>
      </c>
      <c r="J210" s="9">
        <f t="shared" si="40"/>
        <v>877640.02313798142</v>
      </c>
      <c r="K210" s="9">
        <f t="shared" si="3"/>
        <v>268016.8074041541</v>
      </c>
      <c r="L210" s="9">
        <f t="shared" si="41"/>
        <v>0</v>
      </c>
      <c r="M210" s="78">
        <f t="shared" si="42"/>
        <v>68249.601793193564</v>
      </c>
      <c r="N210" s="9">
        <f t="shared" si="43"/>
        <v>199767.20561096055</v>
      </c>
      <c r="O210" s="9">
        <f t="shared" si="44"/>
        <v>607373.82044460252</v>
      </c>
      <c r="P210" s="1"/>
      <c r="Q210" s="41">
        <f t="shared" si="4"/>
        <v>134971.96009880057</v>
      </c>
      <c r="R210" s="41">
        <f t="shared" ref="R210:R273" si="46">B210-Q210</f>
        <v>81028.03990119943</v>
      </c>
      <c r="S210" s="1"/>
      <c r="T210" s="42">
        <f t="shared" ref="T210:T234" si="47">R210/B210</f>
        <v>0.37512981435740478</v>
      </c>
      <c r="U210" s="42">
        <f t="shared" ref="U210:U233" si="48">(R211-R210)/(B211-B210)</f>
        <v>0.36504509995126866</v>
      </c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25" customHeight="1" x14ac:dyDescent="0.25">
      <c r="A211" s="1"/>
      <c r="B211" s="41">
        <v>217000</v>
      </c>
      <c r="C211" s="1"/>
      <c r="D211" s="9">
        <f t="shared" si="0"/>
        <v>976500</v>
      </c>
      <c r="E211" s="9">
        <f t="shared" ref="E211:E234" si="49">IF(D211/(1+$N$7)&lt;=$O$9,D211/(1+$N$7),(D211-$O$9*($N$9+$N$10+$N$11+$N$12))/(1+$N$13))</f>
        <v>925356.76060458308</v>
      </c>
      <c r="F211" s="9">
        <f t="shared" si="45"/>
        <v>51143.239395416924</v>
      </c>
      <c r="G211" s="9">
        <f t="shared" ref="G211:G234" si="50">MIN(E211,$J$9)*($I$9+$I$11)+E211*$I$12</f>
        <v>34677.537634812288</v>
      </c>
      <c r="H211" s="9">
        <f t="shared" ref="H211:H234" si="51">(E211-G211-MIN(E211,$J$10)*$I$10)*$I$13</f>
        <v>79642.855617279376</v>
      </c>
      <c r="I211" s="9">
        <f t="shared" ref="I211:I234" si="52">MIN(E211,$J$9)*($I$9+$I$10+$I$11)+E211*$I$12+$R$11</f>
        <v>43436.142634812284</v>
      </c>
      <c r="J211" s="9">
        <f t="shared" ref="J211:J234" si="53">E211-I211</f>
        <v>881920.6179697708</v>
      </c>
      <c r="K211" s="9">
        <f t="shared" si="3"/>
        <v>269386.59775032668</v>
      </c>
      <c r="L211" s="9">
        <f t="shared" ref="L211:L234" si="54">MAX(0,$R$5*(1-MAX(0,J211-$T$5)/$V$5))</f>
        <v>0</v>
      </c>
      <c r="M211" s="78">
        <f t="shared" ref="M211:M234" si="55">(E211-G211-MIN(E211,$J$10)*$I$10)*$U$10</f>
        <v>68581.347892657242</v>
      </c>
      <c r="N211" s="9">
        <f t="shared" ref="N211:N234" si="56">K211-L211-M211</f>
        <v>200805.24985766943</v>
      </c>
      <c r="O211" s="9">
        <f t="shared" ref="O211:O234" si="57">E211-G211-H211-N211</f>
        <v>610231.1174948219</v>
      </c>
      <c r="P211" s="1"/>
      <c r="Q211" s="41">
        <f t="shared" si="4"/>
        <v>135606.9149988493</v>
      </c>
      <c r="R211" s="41">
        <f t="shared" si="46"/>
        <v>81393.085001150699</v>
      </c>
      <c r="S211" s="1"/>
      <c r="T211" s="42">
        <f t="shared" si="47"/>
        <v>0.37508334101912766</v>
      </c>
      <c r="U211" s="42">
        <f t="shared" si="48"/>
        <v>0.36504509995121043</v>
      </c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25" customHeight="1" x14ac:dyDescent="0.25">
      <c r="A212" s="1"/>
      <c r="B212" s="41">
        <v>218000</v>
      </c>
      <c r="C212" s="1"/>
      <c r="D212" s="9">
        <f t="shared" si="0"/>
        <v>981000</v>
      </c>
      <c r="E212" s="9">
        <f t="shared" si="49"/>
        <v>929744.86396879563</v>
      </c>
      <c r="F212" s="9">
        <f t="shared" ref="F212:F234" si="58">D212-E212</f>
        <v>51255.136031204369</v>
      </c>
      <c r="G212" s="9">
        <f t="shared" si="50"/>
        <v>34785.046167235494</v>
      </c>
      <c r="H212" s="9">
        <f t="shared" si="51"/>
        <v>80028.109152140416</v>
      </c>
      <c r="I212" s="9">
        <f t="shared" si="52"/>
        <v>43543.651167235497</v>
      </c>
      <c r="J212" s="9">
        <f t="shared" si="53"/>
        <v>886201.21280156018</v>
      </c>
      <c r="K212" s="9">
        <f t="shared" si="3"/>
        <v>270756.38809649926</v>
      </c>
      <c r="L212" s="9">
        <f t="shared" si="54"/>
        <v>0</v>
      </c>
      <c r="M212" s="78">
        <f t="shared" si="55"/>
        <v>68913.093992120906</v>
      </c>
      <c r="N212" s="9">
        <f t="shared" si="56"/>
        <v>201843.29410437835</v>
      </c>
      <c r="O212" s="9">
        <f t="shared" si="57"/>
        <v>613088.41454504139</v>
      </c>
      <c r="P212" s="1"/>
      <c r="Q212" s="41">
        <f t="shared" si="4"/>
        <v>136241.86989889809</v>
      </c>
      <c r="R212" s="41">
        <f t="shared" si="46"/>
        <v>81758.13010110191</v>
      </c>
      <c r="S212" s="1"/>
      <c r="T212" s="42">
        <f t="shared" si="47"/>
        <v>0.3750372940417519</v>
      </c>
      <c r="U212" s="42">
        <f t="shared" si="48"/>
        <v>0.36504509995123952</v>
      </c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25" customHeight="1" x14ac:dyDescent="0.25">
      <c r="A213" s="1"/>
      <c r="B213" s="41">
        <v>219000</v>
      </c>
      <c r="C213" s="1"/>
      <c r="D213" s="9">
        <f t="shared" si="0"/>
        <v>985500</v>
      </c>
      <c r="E213" s="9">
        <f t="shared" si="49"/>
        <v>934132.96733300819</v>
      </c>
      <c r="F213" s="9">
        <f t="shared" si="58"/>
        <v>51367.032666991814</v>
      </c>
      <c r="G213" s="9">
        <f t="shared" si="50"/>
        <v>34892.5546996587</v>
      </c>
      <c r="H213" s="9">
        <f t="shared" si="51"/>
        <v>80413.362687001456</v>
      </c>
      <c r="I213" s="9">
        <f t="shared" si="52"/>
        <v>43651.159699658703</v>
      </c>
      <c r="J213" s="9">
        <f t="shared" si="53"/>
        <v>890481.80763334944</v>
      </c>
      <c r="K213" s="9">
        <f t="shared" si="3"/>
        <v>272126.17844267184</v>
      </c>
      <c r="L213" s="9">
        <f t="shared" si="54"/>
        <v>0</v>
      </c>
      <c r="M213" s="78">
        <f t="shared" si="55"/>
        <v>69244.840091584585</v>
      </c>
      <c r="N213" s="9">
        <f t="shared" si="56"/>
        <v>202881.33835108724</v>
      </c>
      <c r="O213" s="9">
        <f t="shared" si="57"/>
        <v>615945.71159526077</v>
      </c>
      <c r="P213" s="1"/>
      <c r="Q213" s="41">
        <f t="shared" si="4"/>
        <v>136876.82479894685</v>
      </c>
      <c r="R213" s="41">
        <f t="shared" si="46"/>
        <v>82123.175201053149</v>
      </c>
      <c r="S213" s="1"/>
      <c r="T213" s="42">
        <f t="shared" si="47"/>
        <v>0.37499166758471758</v>
      </c>
      <c r="U213" s="42">
        <f t="shared" si="48"/>
        <v>0.36504509995123952</v>
      </c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25" customHeight="1" x14ac:dyDescent="0.25">
      <c r="A214" s="1"/>
      <c r="B214" s="41">
        <v>220000</v>
      </c>
      <c r="C214" s="1"/>
      <c r="D214" s="9">
        <f t="shared" si="0"/>
        <v>990000</v>
      </c>
      <c r="E214" s="9">
        <f t="shared" si="49"/>
        <v>938521.07069722086</v>
      </c>
      <c r="F214" s="9">
        <f t="shared" si="58"/>
        <v>51478.929302779143</v>
      </c>
      <c r="G214" s="9">
        <f t="shared" si="50"/>
        <v>35000.063232081913</v>
      </c>
      <c r="H214" s="9">
        <f t="shared" si="51"/>
        <v>80798.616221862496</v>
      </c>
      <c r="I214" s="9">
        <f t="shared" si="52"/>
        <v>43758.668232081909</v>
      </c>
      <c r="J214" s="9">
        <f t="shared" si="53"/>
        <v>894762.40246513893</v>
      </c>
      <c r="K214" s="9">
        <f t="shared" si="3"/>
        <v>273495.96878884448</v>
      </c>
      <c r="L214" s="9">
        <f t="shared" si="54"/>
        <v>0</v>
      </c>
      <c r="M214" s="78">
        <f t="shared" si="55"/>
        <v>69576.586191048264</v>
      </c>
      <c r="N214" s="9">
        <f t="shared" si="56"/>
        <v>203919.38259779621</v>
      </c>
      <c r="O214" s="9">
        <f t="shared" si="57"/>
        <v>618803.00864548027</v>
      </c>
      <c r="P214" s="1"/>
      <c r="Q214" s="41">
        <f t="shared" si="4"/>
        <v>137511.77969899561</v>
      </c>
      <c r="R214" s="41">
        <f t="shared" si="46"/>
        <v>82488.220301004389</v>
      </c>
      <c r="S214" s="1"/>
      <c r="T214" s="42">
        <f t="shared" si="47"/>
        <v>0.37494645591365633</v>
      </c>
      <c r="U214" s="42">
        <f t="shared" si="48"/>
        <v>0.36504509995123952</v>
      </c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25" customHeight="1" x14ac:dyDescent="0.25">
      <c r="A215" s="1"/>
      <c r="B215" s="41">
        <v>221000</v>
      </c>
      <c r="C215" s="1"/>
      <c r="D215" s="9">
        <f t="shared" si="0"/>
        <v>994500</v>
      </c>
      <c r="E215" s="9">
        <f t="shared" si="49"/>
        <v>942909.17406143341</v>
      </c>
      <c r="F215" s="9">
        <f t="shared" si="58"/>
        <v>51590.825938566588</v>
      </c>
      <c r="G215" s="9">
        <f t="shared" si="50"/>
        <v>35107.571764505119</v>
      </c>
      <c r="H215" s="9">
        <f t="shared" si="51"/>
        <v>81183.86975672355</v>
      </c>
      <c r="I215" s="9">
        <f t="shared" si="52"/>
        <v>43866.176764505115</v>
      </c>
      <c r="J215" s="9">
        <f t="shared" si="53"/>
        <v>899042.99729692831</v>
      </c>
      <c r="K215" s="9">
        <f t="shared" si="3"/>
        <v>274865.75913501706</v>
      </c>
      <c r="L215" s="9">
        <f t="shared" si="54"/>
        <v>0</v>
      </c>
      <c r="M215" s="78">
        <f t="shared" si="55"/>
        <v>69908.332290511942</v>
      </c>
      <c r="N215" s="9">
        <f t="shared" si="56"/>
        <v>204957.42684450513</v>
      </c>
      <c r="O215" s="9">
        <f t="shared" si="57"/>
        <v>621660.30569569964</v>
      </c>
      <c r="P215" s="1"/>
      <c r="Q215" s="41">
        <f t="shared" si="4"/>
        <v>138146.73459904437</v>
      </c>
      <c r="R215" s="41">
        <f t="shared" si="46"/>
        <v>82853.265400955628</v>
      </c>
      <c r="S215" s="1"/>
      <c r="T215" s="42">
        <f t="shared" si="47"/>
        <v>0.37490165339798925</v>
      </c>
      <c r="U215" s="42">
        <f t="shared" si="48"/>
        <v>0.36504509995126866</v>
      </c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25" customHeight="1" x14ac:dyDescent="0.25">
      <c r="A216" s="1"/>
      <c r="B216" s="41">
        <v>222000</v>
      </c>
      <c r="C216" s="1"/>
      <c r="D216" s="9">
        <f t="shared" si="0"/>
        <v>999000</v>
      </c>
      <c r="E216" s="9">
        <f t="shared" si="49"/>
        <v>947297.27742564597</v>
      </c>
      <c r="F216" s="9">
        <f t="shared" si="58"/>
        <v>51702.722574354033</v>
      </c>
      <c r="G216" s="9">
        <f t="shared" si="50"/>
        <v>35215.080296928325</v>
      </c>
      <c r="H216" s="9">
        <f t="shared" si="51"/>
        <v>81569.12329158459</v>
      </c>
      <c r="I216" s="9">
        <f t="shared" si="52"/>
        <v>43973.685296928321</v>
      </c>
      <c r="J216" s="9">
        <f t="shared" si="53"/>
        <v>903323.59212871769</v>
      </c>
      <c r="K216" s="9">
        <f t="shared" si="3"/>
        <v>276235.54948118969</v>
      </c>
      <c r="L216" s="9">
        <f t="shared" si="54"/>
        <v>0</v>
      </c>
      <c r="M216" s="78">
        <f t="shared" si="55"/>
        <v>70240.078389975621</v>
      </c>
      <c r="N216" s="9">
        <f t="shared" si="56"/>
        <v>205995.47109121407</v>
      </c>
      <c r="O216" s="9">
        <f t="shared" si="57"/>
        <v>624517.60274591902</v>
      </c>
      <c r="P216" s="1"/>
      <c r="Q216" s="41">
        <f t="shared" si="4"/>
        <v>138781.6894990931</v>
      </c>
      <c r="R216" s="41">
        <f t="shared" si="46"/>
        <v>83218.310500906897</v>
      </c>
      <c r="S216" s="1"/>
      <c r="T216" s="42">
        <f t="shared" si="47"/>
        <v>0.37485725450858964</v>
      </c>
      <c r="U216" s="42">
        <f t="shared" si="48"/>
        <v>0.36504509995123952</v>
      </c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25" customHeight="1" x14ac:dyDescent="0.25">
      <c r="A217" s="1"/>
      <c r="B217" s="41">
        <v>223000</v>
      </c>
      <c r="C217" s="1"/>
      <c r="D217" s="9">
        <f t="shared" si="0"/>
        <v>1003500</v>
      </c>
      <c r="E217" s="9">
        <f t="shared" si="49"/>
        <v>951685.38078985852</v>
      </c>
      <c r="F217" s="9">
        <f t="shared" si="58"/>
        <v>51814.619210141478</v>
      </c>
      <c r="G217" s="9">
        <f t="shared" si="50"/>
        <v>35322.588829351538</v>
      </c>
      <c r="H217" s="9">
        <f t="shared" si="51"/>
        <v>81954.376826445616</v>
      </c>
      <c r="I217" s="9">
        <f t="shared" si="52"/>
        <v>44081.193829351534</v>
      </c>
      <c r="J217" s="9">
        <f t="shared" si="53"/>
        <v>907604.18696050695</v>
      </c>
      <c r="K217" s="9">
        <f t="shared" si="3"/>
        <v>277605.33982736222</v>
      </c>
      <c r="L217" s="9">
        <f t="shared" si="54"/>
        <v>0</v>
      </c>
      <c r="M217" s="78">
        <f t="shared" si="55"/>
        <v>70571.824489439285</v>
      </c>
      <c r="N217" s="9">
        <f t="shared" si="56"/>
        <v>207033.51533792293</v>
      </c>
      <c r="O217" s="9">
        <f t="shared" si="57"/>
        <v>627374.8997961384</v>
      </c>
      <c r="P217" s="1"/>
      <c r="Q217" s="41">
        <f t="shared" si="4"/>
        <v>139416.64439914186</v>
      </c>
      <c r="R217" s="41">
        <f t="shared" si="46"/>
        <v>83583.355600858136</v>
      </c>
      <c r="S217" s="1"/>
      <c r="T217" s="42">
        <f t="shared" si="47"/>
        <v>0.37481325381550734</v>
      </c>
      <c r="U217" s="42">
        <f t="shared" si="48"/>
        <v>0.36504509995123952</v>
      </c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25" customHeight="1" x14ac:dyDescent="0.25">
      <c r="A218" s="1"/>
      <c r="B218" s="41">
        <v>224000</v>
      </c>
      <c r="C218" s="1"/>
      <c r="D218" s="9">
        <f t="shared" si="0"/>
        <v>1008000</v>
      </c>
      <c r="E218" s="9">
        <f t="shared" si="49"/>
        <v>956073.48415407108</v>
      </c>
      <c r="F218" s="9">
        <f t="shared" si="58"/>
        <v>51926.515845928923</v>
      </c>
      <c r="G218" s="9">
        <f t="shared" si="50"/>
        <v>35430.097361774744</v>
      </c>
      <c r="H218" s="9">
        <f t="shared" si="51"/>
        <v>82339.63036130667</v>
      </c>
      <c r="I218" s="9">
        <f t="shared" si="52"/>
        <v>44188.70236177474</v>
      </c>
      <c r="J218" s="9">
        <f t="shared" si="53"/>
        <v>911884.78179229633</v>
      </c>
      <c r="K218" s="9">
        <f t="shared" si="3"/>
        <v>278975.13017353485</v>
      </c>
      <c r="L218" s="9">
        <f t="shared" si="54"/>
        <v>0</v>
      </c>
      <c r="M218" s="78">
        <f t="shared" si="55"/>
        <v>70903.570588902963</v>
      </c>
      <c r="N218" s="9">
        <f t="shared" si="56"/>
        <v>208071.55958463188</v>
      </c>
      <c r="O218" s="9">
        <f t="shared" si="57"/>
        <v>630232.19684635778</v>
      </c>
      <c r="P218" s="1"/>
      <c r="Q218" s="41">
        <f t="shared" si="4"/>
        <v>140051.59929919062</v>
      </c>
      <c r="R218" s="41">
        <f t="shared" si="46"/>
        <v>83948.400700809376</v>
      </c>
      <c r="S218" s="1"/>
      <c r="T218" s="42">
        <f t="shared" si="47"/>
        <v>0.37476964598575613</v>
      </c>
      <c r="U218" s="42">
        <f t="shared" si="48"/>
        <v>0.36504509995123952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25" customHeight="1" x14ac:dyDescent="0.25">
      <c r="A219" s="1"/>
      <c r="B219" s="41">
        <v>225000</v>
      </c>
      <c r="C219" s="1"/>
      <c r="D219" s="9">
        <f t="shared" si="0"/>
        <v>1012500</v>
      </c>
      <c r="E219" s="9">
        <f t="shared" si="49"/>
        <v>960461.58751828375</v>
      </c>
      <c r="F219" s="9">
        <f t="shared" si="58"/>
        <v>52038.412481716252</v>
      </c>
      <c r="G219" s="9">
        <f t="shared" si="50"/>
        <v>35537.60589419795</v>
      </c>
      <c r="H219" s="9">
        <f t="shared" si="51"/>
        <v>82724.883896167725</v>
      </c>
      <c r="I219" s="9">
        <f t="shared" si="52"/>
        <v>44296.210894197953</v>
      </c>
      <c r="J219" s="9">
        <f t="shared" si="53"/>
        <v>916165.37662408582</v>
      </c>
      <c r="K219" s="9">
        <f t="shared" si="3"/>
        <v>280344.92051970749</v>
      </c>
      <c r="L219" s="9">
        <f t="shared" si="54"/>
        <v>0</v>
      </c>
      <c r="M219" s="78">
        <f t="shared" si="55"/>
        <v>71235.316688366656</v>
      </c>
      <c r="N219" s="9">
        <f t="shared" si="56"/>
        <v>209109.60383134085</v>
      </c>
      <c r="O219" s="9">
        <f t="shared" si="57"/>
        <v>633089.49389657727</v>
      </c>
      <c r="P219" s="1"/>
      <c r="Q219" s="41">
        <f t="shared" si="4"/>
        <v>140686.55419923938</v>
      </c>
      <c r="R219" s="41">
        <f t="shared" si="46"/>
        <v>84313.445800760615</v>
      </c>
      <c r="S219" s="1"/>
      <c r="T219" s="42">
        <f t="shared" si="47"/>
        <v>0.37472642578115828</v>
      </c>
      <c r="U219" s="42">
        <f t="shared" si="48"/>
        <v>0.36504509995121043</v>
      </c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25" customHeight="1" x14ac:dyDescent="0.25">
      <c r="A220" s="1"/>
      <c r="B220" s="41">
        <v>226000</v>
      </c>
      <c r="C220" s="1"/>
      <c r="D220" s="9">
        <f t="shared" si="0"/>
        <v>1017000</v>
      </c>
      <c r="E220" s="9">
        <f t="shared" si="49"/>
        <v>964849.6908824963</v>
      </c>
      <c r="F220" s="9">
        <f t="shared" si="58"/>
        <v>52150.309117503697</v>
      </c>
      <c r="G220" s="9">
        <f t="shared" si="50"/>
        <v>35645.114426621163</v>
      </c>
      <c r="H220" s="9">
        <f t="shared" si="51"/>
        <v>83110.137431028765</v>
      </c>
      <c r="I220" s="9">
        <f t="shared" si="52"/>
        <v>44403.719426621159</v>
      </c>
      <c r="J220" s="9">
        <f t="shared" si="53"/>
        <v>920445.97145587509</v>
      </c>
      <c r="K220" s="9">
        <f t="shared" si="3"/>
        <v>281714.71086588001</v>
      </c>
      <c r="L220" s="9">
        <f t="shared" si="54"/>
        <v>0</v>
      </c>
      <c r="M220" s="78">
        <f t="shared" si="55"/>
        <v>71567.062787830335</v>
      </c>
      <c r="N220" s="9">
        <f t="shared" si="56"/>
        <v>210147.64807804968</v>
      </c>
      <c r="O220" s="9">
        <f t="shared" si="57"/>
        <v>635946.79094679677</v>
      </c>
      <c r="P220" s="1"/>
      <c r="Q220" s="41">
        <f t="shared" si="4"/>
        <v>141321.50909928817</v>
      </c>
      <c r="R220" s="41">
        <f t="shared" si="46"/>
        <v>84678.490900711826</v>
      </c>
      <c r="S220" s="1"/>
      <c r="T220" s="42">
        <f t="shared" si="47"/>
        <v>0.37468358805624702</v>
      </c>
      <c r="U220" s="42">
        <f t="shared" si="48"/>
        <v>0.36504509995126866</v>
      </c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25" customHeight="1" x14ac:dyDescent="0.25">
      <c r="A221" s="1"/>
      <c r="B221" s="41">
        <v>227000</v>
      </c>
      <c r="C221" s="1"/>
      <c r="D221" s="9">
        <f t="shared" si="0"/>
        <v>1021500</v>
      </c>
      <c r="E221" s="9">
        <f t="shared" si="49"/>
        <v>969237.79424670886</v>
      </c>
      <c r="F221" s="9">
        <f t="shared" si="58"/>
        <v>52262.205753291142</v>
      </c>
      <c r="G221" s="9">
        <f t="shared" si="50"/>
        <v>35752.622959044369</v>
      </c>
      <c r="H221" s="9">
        <f t="shared" si="51"/>
        <v>83495.390965889805</v>
      </c>
      <c r="I221" s="9">
        <f t="shared" si="52"/>
        <v>44511.227959044365</v>
      </c>
      <c r="J221" s="9">
        <f t="shared" si="53"/>
        <v>924726.56628766446</v>
      </c>
      <c r="K221" s="9">
        <f t="shared" si="3"/>
        <v>283084.50121205265</v>
      </c>
      <c r="L221" s="9">
        <f t="shared" si="54"/>
        <v>0</v>
      </c>
      <c r="M221" s="78">
        <f t="shared" si="55"/>
        <v>71898.808887293999</v>
      </c>
      <c r="N221" s="9">
        <f t="shared" si="56"/>
        <v>211185.69232475865</v>
      </c>
      <c r="O221" s="9">
        <f t="shared" si="57"/>
        <v>638804.08799701603</v>
      </c>
      <c r="P221" s="1"/>
      <c r="Q221" s="41">
        <f t="shared" si="4"/>
        <v>141956.46399933691</v>
      </c>
      <c r="R221" s="41">
        <f t="shared" si="46"/>
        <v>85043.536000663094</v>
      </c>
      <c r="S221" s="1"/>
      <c r="T221" s="42">
        <f t="shared" si="47"/>
        <v>0.3746411277562251</v>
      </c>
      <c r="U221" s="42">
        <f t="shared" si="48"/>
        <v>0.36504509995123952</v>
      </c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25" customHeight="1" x14ac:dyDescent="0.25">
      <c r="A222" s="1"/>
      <c r="B222" s="41">
        <v>228000</v>
      </c>
      <c r="C222" s="1"/>
      <c r="D222" s="9">
        <f t="shared" si="0"/>
        <v>1026000</v>
      </c>
      <c r="E222" s="9">
        <f t="shared" si="49"/>
        <v>973625.89761092141</v>
      </c>
      <c r="F222" s="9">
        <f t="shared" si="58"/>
        <v>52374.102389078587</v>
      </c>
      <c r="G222" s="9">
        <f t="shared" si="50"/>
        <v>35860.131491467575</v>
      </c>
      <c r="H222" s="9">
        <f t="shared" si="51"/>
        <v>83880.644500750845</v>
      </c>
      <c r="I222" s="9">
        <f t="shared" si="52"/>
        <v>44618.736491467571</v>
      </c>
      <c r="J222" s="9">
        <f t="shared" si="53"/>
        <v>929007.16111945384</v>
      </c>
      <c r="K222" s="9">
        <f t="shared" si="3"/>
        <v>284454.29155822523</v>
      </c>
      <c r="L222" s="9">
        <f t="shared" si="54"/>
        <v>0</v>
      </c>
      <c r="M222" s="78">
        <f t="shared" si="55"/>
        <v>72230.554986757677</v>
      </c>
      <c r="N222" s="9">
        <f t="shared" si="56"/>
        <v>212223.73657146754</v>
      </c>
      <c r="O222" s="9">
        <f t="shared" si="57"/>
        <v>641661.38504723553</v>
      </c>
      <c r="P222" s="1"/>
      <c r="Q222" s="41">
        <f t="shared" si="4"/>
        <v>142591.41889938567</v>
      </c>
      <c r="R222" s="41">
        <f t="shared" si="46"/>
        <v>85408.581100614334</v>
      </c>
      <c r="S222" s="1"/>
      <c r="T222" s="42">
        <f t="shared" si="47"/>
        <v>0.37459903991497517</v>
      </c>
      <c r="U222" s="42">
        <f t="shared" si="48"/>
        <v>0.36504509995123952</v>
      </c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25" customHeight="1" x14ac:dyDescent="0.25">
      <c r="A223" s="1"/>
      <c r="B223" s="41">
        <v>229000</v>
      </c>
      <c r="C223" s="1"/>
      <c r="D223" s="9">
        <f t="shared" si="0"/>
        <v>1030500</v>
      </c>
      <c r="E223" s="9">
        <f t="shared" si="49"/>
        <v>978014.00097513397</v>
      </c>
      <c r="F223" s="9">
        <f t="shared" si="58"/>
        <v>52485.999024866032</v>
      </c>
      <c r="G223" s="9">
        <f t="shared" si="50"/>
        <v>35967.640023890781</v>
      </c>
      <c r="H223" s="9">
        <f t="shared" si="51"/>
        <v>84265.898035611885</v>
      </c>
      <c r="I223" s="9">
        <f t="shared" si="52"/>
        <v>44726.245023890777</v>
      </c>
      <c r="J223" s="9">
        <f t="shared" si="53"/>
        <v>933287.75595124322</v>
      </c>
      <c r="K223" s="9">
        <f t="shared" si="3"/>
        <v>285824.08190439781</v>
      </c>
      <c r="L223" s="9">
        <f t="shared" si="54"/>
        <v>0</v>
      </c>
      <c r="M223" s="78">
        <f t="shared" si="55"/>
        <v>72562.301086221356</v>
      </c>
      <c r="N223" s="9">
        <f t="shared" si="56"/>
        <v>213261.78081817646</v>
      </c>
      <c r="O223" s="9">
        <f t="shared" si="57"/>
        <v>644518.6820974549</v>
      </c>
      <c r="P223" s="1"/>
      <c r="Q223" s="41">
        <f t="shared" si="4"/>
        <v>143226.37379943443</v>
      </c>
      <c r="R223" s="41">
        <f t="shared" si="46"/>
        <v>85773.626200565574</v>
      </c>
      <c r="S223" s="1"/>
      <c r="T223" s="42">
        <f t="shared" si="47"/>
        <v>0.37455731965312478</v>
      </c>
      <c r="U223" s="42">
        <f t="shared" si="48"/>
        <v>0.36504509995123952</v>
      </c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25" customHeight="1" x14ac:dyDescent="0.25">
      <c r="A224" s="1"/>
      <c r="B224" s="41">
        <v>230000</v>
      </c>
      <c r="C224" s="1"/>
      <c r="D224" s="9">
        <f t="shared" si="0"/>
        <v>1035000</v>
      </c>
      <c r="E224" s="9">
        <f t="shared" si="49"/>
        <v>982402.10433934664</v>
      </c>
      <c r="F224" s="9">
        <f t="shared" si="58"/>
        <v>52597.895660653361</v>
      </c>
      <c r="G224" s="9">
        <f t="shared" si="50"/>
        <v>36075.148556313994</v>
      </c>
      <c r="H224" s="9">
        <f t="shared" si="51"/>
        <v>84651.151570472939</v>
      </c>
      <c r="I224" s="9">
        <f t="shared" si="52"/>
        <v>44833.753556313997</v>
      </c>
      <c r="J224" s="9">
        <f t="shared" si="53"/>
        <v>937568.3507830326</v>
      </c>
      <c r="K224" s="9">
        <f t="shared" si="3"/>
        <v>287193.87225057045</v>
      </c>
      <c r="L224" s="9">
        <f t="shared" si="54"/>
        <v>0</v>
      </c>
      <c r="M224" s="78">
        <f t="shared" si="55"/>
        <v>72894.047185685034</v>
      </c>
      <c r="N224" s="9">
        <f t="shared" si="56"/>
        <v>214299.82506488543</v>
      </c>
      <c r="O224" s="9">
        <f t="shared" si="57"/>
        <v>647375.97914767428</v>
      </c>
      <c r="P224" s="1"/>
      <c r="Q224" s="41">
        <f t="shared" si="4"/>
        <v>143861.32869948319</v>
      </c>
      <c r="R224" s="41">
        <f t="shared" si="46"/>
        <v>86138.671300516813</v>
      </c>
      <c r="S224" s="1"/>
      <c r="T224" s="42">
        <f t="shared" si="47"/>
        <v>0.37451596217616007</v>
      </c>
      <c r="U224" s="42">
        <f t="shared" si="48"/>
        <v>0.36504509995129775</v>
      </c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25" customHeight="1" x14ac:dyDescent="0.25">
      <c r="A225" s="1"/>
      <c r="B225" s="41">
        <v>231000</v>
      </c>
      <c r="C225" s="1"/>
      <c r="D225" s="9">
        <f t="shared" si="0"/>
        <v>1039500</v>
      </c>
      <c r="E225" s="9">
        <f t="shared" si="49"/>
        <v>986790.20770355919</v>
      </c>
      <c r="F225" s="9">
        <f t="shared" si="58"/>
        <v>52709.792296440806</v>
      </c>
      <c r="G225" s="9">
        <f t="shared" si="50"/>
        <v>36182.6570887372</v>
      </c>
      <c r="H225" s="9">
        <f t="shared" si="51"/>
        <v>85036.405105333979</v>
      </c>
      <c r="I225" s="9">
        <f t="shared" si="52"/>
        <v>44941.262088737203</v>
      </c>
      <c r="J225" s="9">
        <f t="shared" si="53"/>
        <v>941848.94561482198</v>
      </c>
      <c r="K225" s="9">
        <f t="shared" si="3"/>
        <v>288563.66259674303</v>
      </c>
      <c r="L225" s="9">
        <f t="shared" si="54"/>
        <v>0</v>
      </c>
      <c r="M225" s="78">
        <f t="shared" si="55"/>
        <v>73225.793285148698</v>
      </c>
      <c r="N225" s="9">
        <f t="shared" si="56"/>
        <v>215337.86931159435</v>
      </c>
      <c r="O225" s="9">
        <f t="shared" si="57"/>
        <v>650233.27619789355</v>
      </c>
      <c r="P225" s="1"/>
      <c r="Q225" s="41">
        <f t="shared" si="4"/>
        <v>144496.28359953189</v>
      </c>
      <c r="R225" s="41">
        <f t="shared" si="46"/>
        <v>86503.716400468111</v>
      </c>
      <c r="S225" s="1"/>
      <c r="T225" s="42">
        <f t="shared" si="47"/>
        <v>0.37447496277258924</v>
      </c>
      <c r="U225" s="42">
        <f t="shared" si="48"/>
        <v>0.36504509995121043</v>
      </c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25" customHeight="1" x14ac:dyDescent="0.25">
      <c r="A226" s="1"/>
      <c r="B226" s="41">
        <v>232000</v>
      </c>
      <c r="C226" s="1"/>
      <c r="D226" s="9">
        <f t="shared" si="0"/>
        <v>1044000</v>
      </c>
      <c r="E226" s="9">
        <f t="shared" si="49"/>
        <v>991178.31106777175</v>
      </c>
      <c r="F226" s="9">
        <f t="shared" si="58"/>
        <v>52821.688932228251</v>
      </c>
      <c r="G226" s="9">
        <f t="shared" si="50"/>
        <v>36290.165621160406</v>
      </c>
      <c r="H226" s="9">
        <f t="shared" si="51"/>
        <v>85421.658640195019</v>
      </c>
      <c r="I226" s="9">
        <f t="shared" si="52"/>
        <v>45048.770621160409</v>
      </c>
      <c r="J226" s="9">
        <f t="shared" si="53"/>
        <v>946129.54044661135</v>
      </c>
      <c r="K226" s="9">
        <f t="shared" si="3"/>
        <v>289933.45294291561</v>
      </c>
      <c r="L226" s="9">
        <f t="shared" si="54"/>
        <v>0</v>
      </c>
      <c r="M226" s="78">
        <f t="shared" si="55"/>
        <v>73557.539384612377</v>
      </c>
      <c r="N226" s="9">
        <f t="shared" si="56"/>
        <v>216375.91355830323</v>
      </c>
      <c r="O226" s="9">
        <f t="shared" si="57"/>
        <v>653090.57324811304</v>
      </c>
      <c r="P226" s="1"/>
      <c r="Q226" s="41">
        <f t="shared" si="4"/>
        <v>145131.23849958068</v>
      </c>
      <c r="R226" s="41">
        <f t="shared" si="46"/>
        <v>86868.761500419321</v>
      </c>
      <c r="S226" s="1"/>
      <c r="T226" s="42">
        <f t="shared" si="47"/>
        <v>0.37443431681215222</v>
      </c>
      <c r="U226" s="42">
        <f t="shared" si="48"/>
        <v>0.36504509995123952</v>
      </c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25" customHeight="1" x14ac:dyDescent="0.25">
      <c r="A227" s="1"/>
      <c r="B227" s="41">
        <v>233000</v>
      </c>
      <c r="C227" s="1"/>
      <c r="D227" s="9">
        <f t="shared" si="0"/>
        <v>1048500</v>
      </c>
      <c r="E227" s="9">
        <f t="shared" si="49"/>
        <v>995566.4144319843</v>
      </c>
      <c r="F227" s="9">
        <f t="shared" si="58"/>
        <v>52933.585568015696</v>
      </c>
      <c r="G227" s="9">
        <f t="shared" si="50"/>
        <v>36397.674153583619</v>
      </c>
      <c r="H227" s="9">
        <f t="shared" si="51"/>
        <v>85806.912175056059</v>
      </c>
      <c r="I227" s="9">
        <f t="shared" si="52"/>
        <v>45156.279153583615</v>
      </c>
      <c r="J227" s="9">
        <f t="shared" si="53"/>
        <v>950410.13527840073</v>
      </c>
      <c r="K227" s="9">
        <f t="shared" si="3"/>
        <v>291303.24328908825</v>
      </c>
      <c r="L227" s="9">
        <f t="shared" si="54"/>
        <v>0</v>
      </c>
      <c r="M227" s="78">
        <f t="shared" si="55"/>
        <v>73889.285484076056</v>
      </c>
      <c r="N227" s="9">
        <f t="shared" si="56"/>
        <v>217413.95780501218</v>
      </c>
      <c r="O227" s="9">
        <f t="shared" si="57"/>
        <v>655947.87029833253</v>
      </c>
      <c r="P227" s="1"/>
      <c r="Q227" s="41">
        <f t="shared" si="4"/>
        <v>145766.19339962944</v>
      </c>
      <c r="R227" s="41">
        <f t="shared" si="46"/>
        <v>87233.806600370561</v>
      </c>
      <c r="S227" s="1"/>
      <c r="T227" s="42">
        <f t="shared" si="47"/>
        <v>0.37439401974407965</v>
      </c>
      <c r="U227" s="42">
        <f t="shared" si="48"/>
        <v>0.36504509995121043</v>
      </c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25" customHeight="1" x14ac:dyDescent="0.25">
      <c r="A228" s="1"/>
      <c r="B228" s="41">
        <v>234000</v>
      </c>
      <c r="C228" s="1"/>
      <c r="D228" s="9">
        <f t="shared" si="0"/>
        <v>1053000</v>
      </c>
      <c r="E228" s="9">
        <f t="shared" si="49"/>
        <v>999954.51779619686</v>
      </c>
      <c r="F228" s="9">
        <f t="shared" si="58"/>
        <v>53045.482203803142</v>
      </c>
      <c r="G228" s="9">
        <f t="shared" si="50"/>
        <v>36505.182686006825</v>
      </c>
      <c r="H228" s="9">
        <f t="shared" si="51"/>
        <v>86192.165709917113</v>
      </c>
      <c r="I228" s="9">
        <f t="shared" si="52"/>
        <v>45263.787686006821</v>
      </c>
      <c r="J228" s="9">
        <f t="shared" si="53"/>
        <v>954690.73011018999</v>
      </c>
      <c r="K228" s="9">
        <f t="shared" si="3"/>
        <v>292673.03363526077</v>
      </c>
      <c r="L228" s="9">
        <f t="shared" si="54"/>
        <v>0</v>
      </c>
      <c r="M228" s="78">
        <f t="shared" si="55"/>
        <v>74221.031583539734</v>
      </c>
      <c r="N228" s="9">
        <f t="shared" si="56"/>
        <v>218452.00205172104</v>
      </c>
      <c r="O228" s="9">
        <f t="shared" si="57"/>
        <v>658805.16734855203</v>
      </c>
      <c r="P228" s="1"/>
      <c r="Q228" s="41">
        <f t="shared" si="4"/>
        <v>146401.14829967823</v>
      </c>
      <c r="R228" s="41">
        <f t="shared" si="46"/>
        <v>87598.851700321771</v>
      </c>
      <c r="S228" s="1"/>
      <c r="T228" s="42">
        <f t="shared" si="47"/>
        <v>0.37435406709539221</v>
      </c>
      <c r="U228" s="42">
        <f t="shared" si="48"/>
        <v>0.36504509995126866</v>
      </c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25" customHeight="1" x14ac:dyDescent="0.25">
      <c r="A229" s="1"/>
      <c r="B229" s="41">
        <v>235000</v>
      </c>
      <c r="C229" s="1"/>
      <c r="D229" s="9">
        <f t="shared" si="0"/>
        <v>1057500</v>
      </c>
      <c r="E229" s="9">
        <f t="shared" si="49"/>
        <v>1004342.6211604095</v>
      </c>
      <c r="F229" s="9">
        <f t="shared" si="58"/>
        <v>53157.37883959047</v>
      </c>
      <c r="G229" s="9">
        <f t="shared" si="50"/>
        <v>36612.691218430038</v>
      </c>
      <c r="H229" s="9">
        <f t="shared" si="51"/>
        <v>86577.419244778153</v>
      </c>
      <c r="I229" s="9">
        <f t="shared" si="52"/>
        <v>45371.296218430034</v>
      </c>
      <c r="J229" s="9">
        <f t="shared" si="53"/>
        <v>958971.32494197949</v>
      </c>
      <c r="K229" s="9">
        <f t="shared" si="3"/>
        <v>294042.82398143341</v>
      </c>
      <c r="L229" s="9">
        <f t="shared" si="54"/>
        <v>0</v>
      </c>
      <c r="M229" s="78">
        <f t="shared" si="55"/>
        <v>74552.777683003413</v>
      </c>
      <c r="N229" s="9">
        <f t="shared" si="56"/>
        <v>219490.04629843001</v>
      </c>
      <c r="O229" s="9">
        <f t="shared" si="57"/>
        <v>661662.46439877129</v>
      </c>
      <c r="P229" s="1"/>
      <c r="Q229" s="41">
        <f t="shared" si="4"/>
        <v>147036.10319972696</v>
      </c>
      <c r="R229" s="41">
        <f t="shared" si="46"/>
        <v>87963.89680027304</v>
      </c>
      <c r="S229" s="1"/>
      <c r="T229" s="42">
        <f t="shared" si="47"/>
        <v>0.37431445446924699</v>
      </c>
      <c r="U229" s="42">
        <f t="shared" si="48"/>
        <v>0.36504509995126866</v>
      </c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25" customHeight="1" x14ac:dyDescent="0.25">
      <c r="A230" s="1"/>
      <c r="B230" s="41">
        <v>236000</v>
      </c>
      <c r="C230" s="1"/>
      <c r="D230" s="9">
        <f t="shared" si="0"/>
        <v>1062000</v>
      </c>
      <c r="E230" s="9">
        <f t="shared" si="49"/>
        <v>1008730.7245246221</v>
      </c>
      <c r="F230" s="9">
        <f t="shared" si="58"/>
        <v>53269.275475377915</v>
      </c>
      <c r="G230" s="9">
        <f t="shared" si="50"/>
        <v>36720.199750853244</v>
      </c>
      <c r="H230" s="9">
        <f t="shared" si="51"/>
        <v>86962.672779639193</v>
      </c>
      <c r="I230" s="9">
        <f t="shared" si="52"/>
        <v>45478.80475085324</v>
      </c>
      <c r="J230" s="9">
        <f t="shared" si="53"/>
        <v>963251.91977376887</v>
      </c>
      <c r="K230" s="9">
        <f t="shared" si="3"/>
        <v>295412.61432760605</v>
      </c>
      <c r="L230" s="9">
        <f t="shared" si="54"/>
        <v>0</v>
      </c>
      <c r="M230" s="78">
        <f t="shared" si="55"/>
        <v>74884.523782467091</v>
      </c>
      <c r="N230" s="9">
        <f t="shared" si="56"/>
        <v>220528.09054513896</v>
      </c>
      <c r="O230" s="9">
        <f t="shared" si="57"/>
        <v>664519.76144899067</v>
      </c>
      <c r="P230" s="1"/>
      <c r="Q230" s="41">
        <f t="shared" si="4"/>
        <v>147671.05809977569</v>
      </c>
      <c r="R230" s="41">
        <f t="shared" si="46"/>
        <v>88328.941900224308</v>
      </c>
      <c r="S230" s="1"/>
      <c r="T230" s="42">
        <f t="shared" si="47"/>
        <v>0.37427517754332335</v>
      </c>
      <c r="U230" s="42">
        <f t="shared" si="48"/>
        <v>0.36504509995123952</v>
      </c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25" customHeight="1" x14ac:dyDescent="0.25">
      <c r="A231" s="1"/>
      <c r="B231" s="41">
        <v>237000</v>
      </c>
      <c r="C231" s="1"/>
      <c r="D231" s="9">
        <f t="shared" si="0"/>
        <v>1066500</v>
      </c>
      <c r="E231" s="9">
        <f t="shared" si="49"/>
        <v>1013118.8278888346</v>
      </c>
      <c r="F231" s="9">
        <f t="shared" si="58"/>
        <v>53381.172111165361</v>
      </c>
      <c r="G231" s="9">
        <f t="shared" si="50"/>
        <v>36827.70828327645</v>
      </c>
      <c r="H231" s="9">
        <f t="shared" si="51"/>
        <v>87347.926314500233</v>
      </c>
      <c r="I231" s="9">
        <f t="shared" si="52"/>
        <v>45586.313283276453</v>
      </c>
      <c r="J231" s="9">
        <f t="shared" si="53"/>
        <v>967532.51460555824</v>
      </c>
      <c r="K231" s="9">
        <f t="shared" si="3"/>
        <v>296782.40467377868</v>
      </c>
      <c r="L231" s="9">
        <f t="shared" si="54"/>
        <v>0</v>
      </c>
      <c r="M231" s="78">
        <f t="shared" si="55"/>
        <v>75216.26988193077</v>
      </c>
      <c r="N231" s="9">
        <f t="shared" si="56"/>
        <v>221566.1347918479</v>
      </c>
      <c r="O231" s="9">
        <f t="shared" si="57"/>
        <v>667377.05849921005</v>
      </c>
      <c r="P231" s="1"/>
      <c r="Q231" s="41">
        <f t="shared" si="4"/>
        <v>148306.01299982445</v>
      </c>
      <c r="R231" s="41">
        <f t="shared" si="46"/>
        <v>88693.987000175548</v>
      </c>
      <c r="S231" s="1"/>
      <c r="T231" s="42">
        <f t="shared" si="47"/>
        <v>0.37423623206825124</v>
      </c>
      <c r="U231" s="42">
        <f t="shared" si="48"/>
        <v>0.36504509995123952</v>
      </c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25" customHeight="1" x14ac:dyDescent="0.25">
      <c r="A232" s="1"/>
      <c r="B232" s="41">
        <v>238000</v>
      </c>
      <c r="C232" s="1"/>
      <c r="D232" s="9">
        <f t="shared" si="0"/>
        <v>1071000</v>
      </c>
      <c r="E232" s="9">
        <f t="shared" si="49"/>
        <v>1017506.9312530472</v>
      </c>
      <c r="F232" s="9">
        <f t="shared" si="58"/>
        <v>53493.068746952806</v>
      </c>
      <c r="G232" s="9">
        <f t="shared" si="50"/>
        <v>36935.216815699656</v>
      </c>
      <c r="H232" s="9">
        <f t="shared" si="51"/>
        <v>87733.179849361273</v>
      </c>
      <c r="I232" s="9">
        <f t="shared" si="52"/>
        <v>45693.821815699659</v>
      </c>
      <c r="J232" s="9">
        <f t="shared" si="53"/>
        <v>971813.10943734751</v>
      </c>
      <c r="K232" s="9">
        <f t="shared" si="3"/>
        <v>298152.19501995121</v>
      </c>
      <c r="L232" s="9">
        <f t="shared" si="54"/>
        <v>0</v>
      </c>
      <c r="M232" s="78">
        <f t="shared" si="55"/>
        <v>75548.015981394434</v>
      </c>
      <c r="N232" s="9">
        <f t="shared" si="56"/>
        <v>222604.17903855676</v>
      </c>
      <c r="O232" s="9">
        <f t="shared" si="57"/>
        <v>670234.35554942943</v>
      </c>
      <c r="P232" s="1"/>
      <c r="Q232" s="41">
        <f t="shared" si="4"/>
        <v>148940.96789987321</v>
      </c>
      <c r="R232" s="41">
        <f t="shared" si="46"/>
        <v>89059.032100126788</v>
      </c>
      <c r="S232" s="1"/>
      <c r="T232" s="42">
        <f t="shared" si="47"/>
        <v>0.37419761386607892</v>
      </c>
      <c r="U232" s="42">
        <f t="shared" si="48"/>
        <v>0.36504509995126866</v>
      </c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25" customHeight="1" x14ac:dyDescent="0.25">
      <c r="A233" s="1"/>
      <c r="B233" s="41">
        <v>239000</v>
      </c>
      <c r="C233" s="1"/>
      <c r="D233" s="9">
        <f t="shared" si="0"/>
        <v>1075500</v>
      </c>
      <c r="E233" s="9">
        <f t="shared" si="49"/>
        <v>1021895.0346172597</v>
      </c>
      <c r="F233" s="9">
        <f t="shared" si="58"/>
        <v>53604.965382740251</v>
      </c>
      <c r="G233" s="9">
        <f t="shared" si="50"/>
        <v>37042.725348122862</v>
      </c>
      <c r="H233" s="9">
        <f t="shared" si="51"/>
        <v>88118.433384222313</v>
      </c>
      <c r="I233" s="9">
        <f t="shared" si="52"/>
        <v>45801.330348122865</v>
      </c>
      <c r="J233" s="9">
        <f t="shared" si="53"/>
        <v>976093.70426913688</v>
      </c>
      <c r="K233" s="9">
        <f t="shared" si="3"/>
        <v>299521.98536612384</v>
      </c>
      <c r="L233" s="9">
        <f t="shared" si="54"/>
        <v>0</v>
      </c>
      <c r="M233" s="78">
        <f t="shared" si="55"/>
        <v>75879.762080858112</v>
      </c>
      <c r="N233" s="9">
        <f t="shared" si="56"/>
        <v>223642.22328526573</v>
      </c>
      <c r="O233" s="9">
        <f t="shared" si="57"/>
        <v>673091.65259964881</v>
      </c>
      <c r="P233" s="1"/>
      <c r="Q233" s="41">
        <f t="shared" si="4"/>
        <v>149575.92279992194</v>
      </c>
      <c r="R233" s="41">
        <f t="shared" si="46"/>
        <v>89424.077200078056</v>
      </c>
      <c r="S233" s="1"/>
      <c r="T233" s="42">
        <f t="shared" si="47"/>
        <v>0.37415931882877845</v>
      </c>
      <c r="U233" s="42">
        <f t="shared" si="48"/>
        <v>0.36504509995121043</v>
      </c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25" customHeight="1" x14ac:dyDescent="0.25">
      <c r="A234" s="1"/>
      <c r="B234" s="41">
        <v>240000</v>
      </c>
      <c r="C234" s="1"/>
      <c r="D234" s="9">
        <f t="shared" si="0"/>
        <v>1080000</v>
      </c>
      <c r="E234" s="9">
        <f t="shared" si="49"/>
        <v>1026283.1379814724</v>
      </c>
      <c r="F234" s="9">
        <f t="shared" si="58"/>
        <v>53716.862018527579</v>
      </c>
      <c r="G234" s="9">
        <f t="shared" si="50"/>
        <v>37150.233880546075</v>
      </c>
      <c r="H234" s="9">
        <f t="shared" si="51"/>
        <v>88503.686919083368</v>
      </c>
      <c r="I234" s="9">
        <f t="shared" si="52"/>
        <v>45908.838880546071</v>
      </c>
      <c r="J234" s="9">
        <f t="shared" si="53"/>
        <v>980374.29910092638</v>
      </c>
      <c r="K234" s="9">
        <f t="shared" si="3"/>
        <v>300891.77571229648</v>
      </c>
      <c r="L234" s="9">
        <f t="shared" si="54"/>
        <v>0</v>
      </c>
      <c r="M234" s="78">
        <f t="shared" si="55"/>
        <v>76211.508180321791</v>
      </c>
      <c r="N234" s="9">
        <f t="shared" si="56"/>
        <v>224680.26753197471</v>
      </c>
      <c r="O234" s="9">
        <f t="shared" si="57"/>
        <v>675948.9496498683</v>
      </c>
      <c r="P234" s="1"/>
      <c r="Q234" s="41">
        <f t="shared" si="4"/>
        <v>150210.87769997073</v>
      </c>
      <c r="R234" s="41">
        <f t="shared" si="46"/>
        <v>89789.122300029267</v>
      </c>
      <c r="S234" s="1"/>
      <c r="T234" s="42">
        <f t="shared" si="47"/>
        <v>0.37412134291678861</v>
      </c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</sheetData>
  <pageMargins left="0.7" right="0.7" top="0.3" bottom="0.3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Poland_sheet WRONG</vt:lpstr>
      <vt:lpstr>Poland_sheet OK RJ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Jahoda</cp:lastModifiedBy>
  <dcterms:created xsi:type="dcterms:W3CDTF">2022-11-25T16:44:58Z</dcterms:created>
  <dcterms:modified xsi:type="dcterms:W3CDTF">2022-12-12T16:38:42Z</dcterms:modified>
</cp:coreProperties>
</file>