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to_sešit"/>
  <mc:AlternateContent xmlns:mc="http://schemas.openxmlformats.org/markup-compatibility/2006">
    <mc:Choice Requires="x15">
      <x15ac:absPath xmlns:x15ac="http://schemas.microsoft.com/office/spreadsheetml/2010/11/ac" url="https://ucnmuni-my.sharepoint.com/personal/22310_muni_cz/Documents/AMAC/"/>
    </mc:Choice>
  </mc:AlternateContent>
  <xr:revisionPtr revIDLastSave="15" documentId="8_{78164041-71EE-4FBB-997A-324C0D2CDF0B}" xr6:coauthVersionLast="47" xr6:coauthVersionMax="47" xr10:uidLastSave="{14A98ED6-BBAC-4855-9FAF-BCA1EA0E7CD3}"/>
  <bookViews>
    <workbookView xWindow="-108" yWindow="-108" windowWidth="23256" windowHeight="12456" activeTab="2" xr2:uid="{00000000-000D-0000-FFFF-FFFF00000000}"/>
  </bookViews>
  <sheets>
    <sheet name="Assignment" sheetId="1" r:id="rId1"/>
    <sheet name="Pillow" sheetId="4" r:id="rId2"/>
    <sheet name="Pillow_solution" sheetId="9" r:id="rId3"/>
    <sheet name="Individually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8" l="1"/>
  <c r="E16" i="8"/>
  <c r="E17" i="8" s="1"/>
  <c r="F16" i="8"/>
  <c r="G16" i="8"/>
  <c r="H16" i="8"/>
  <c r="I16" i="8"/>
  <c r="J16" i="8"/>
  <c r="K16" i="8"/>
  <c r="G17" i="8"/>
  <c r="J17" i="8"/>
  <c r="H28" i="9" l="1"/>
  <c r="D28" i="9"/>
  <c r="M27" i="9"/>
  <c r="J27" i="9"/>
  <c r="E27" i="9"/>
  <c r="N26" i="9"/>
  <c r="J26" i="9"/>
  <c r="F26" i="9"/>
  <c r="N25" i="9"/>
  <c r="K25" i="9"/>
  <c r="F25" i="9"/>
  <c r="N24" i="9"/>
  <c r="K24" i="9"/>
  <c r="F24" i="9"/>
  <c r="M23" i="9"/>
  <c r="J23" i="9"/>
  <c r="E23" i="9"/>
  <c r="E28" i="9" s="1"/>
  <c r="N22" i="9"/>
  <c r="L22" i="9"/>
  <c r="G22" i="9"/>
  <c r="N21" i="9"/>
  <c r="K21" i="9"/>
  <c r="F21" i="9"/>
  <c r="N20" i="9"/>
  <c r="L20" i="9"/>
  <c r="G20" i="9"/>
  <c r="N19" i="9"/>
  <c r="L19" i="9"/>
  <c r="G19" i="9"/>
  <c r="M18" i="9"/>
  <c r="K18" i="9"/>
  <c r="F18" i="9"/>
  <c r="N17" i="9"/>
  <c r="L17" i="9"/>
  <c r="G17" i="9"/>
  <c r="N16" i="9"/>
  <c r="L16" i="9"/>
  <c r="G16" i="9"/>
  <c r="N15" i="9"/>
  <c r="K15" i="9"/>
  <c r="F15" i="9"/>
  <c r="M14" i="9"/>
  <c r="H14" i="9"/>
  <c r="E14" i="9"/>
  <c r="M13" i="9"/>
  <c r="I13" i="9"/>
  <c r="E13" i="9"/>
  <c r="N12" i="9"/>
  <c r="K12" i="9"/>
  <c r="F12" i="9"/>
  <c r="N11" i="9"/>
  <c r="K11" i="9"/>
  <c r="F11" i="9"/>
  <c r="N10" i="9"/>
  <c r="L10" i="9"/>
  <c r="G10" i="9"/>
  <c r="M9" i="9"/>
  <c r="I9" i="9"/>
  <c r="E9" i="9"/>
  <c r="N8" i="9"/>
  <c r="N28" i="9" s="1"/>
  <c r="L8" i="9"/>
  <c r="L28" i="9" s="1"/>
  <c r="G8" i="9"/>
  <c r="G28" i="9" s="1"/>
  <c r="M7" i="9"/>
  <c r="K7" i="9"/>
  <c r="K28" i="9" s="1"/>
  <c r="F7" i="9"/>
  <c r="F28" i="9" s="1"/>
  <c r="M6" i="9"/>
  <c r="M28" i="9" s="1"/>
  <c r="H6" i="9"/>
  <c r="E6" i="9"/>
  <c r="D21" i="8"/>
  <c r="F21" i="8" s="1"/>
  <c r="F23" i="8"/>
  <c r="D28" i="4"/>
  <c r="G34" i="4"/>
  <c r="G33" i="4"/>
  <c r="M29" i="9" l="1"/>
  <c r="E29" i="9"/>
  <c r="J28" i="9"/>
  <c r="I28" i="9"/>
  <c r="H29" i="9" l="1"/>
</calcChain>
</file>

<file path=xl/sharedStrings.xml><?xml version="1.0" encoding="utf-8"?>
<sst xmlns="http://schemas.openxmlformats.org/spreadsheetml/2006/main" count="210" uniqueCount="104">
  <si>
    <t>Celkem</t>
  </si>
  <si>
    <t>2.</t>
  </si>
  <si>
    <t xml:space="preserve">A. </t>
  </si>
  <si>
    <t xml:space="preserve">4. </t>
  </si>
  <si>
    <t>Pillow s.r.o.</t>
  </si>
  <si>
    <t xml:space="preserve">B. </t>
  </si>
  <si>
    <t>Standard</t>
  </si>
  <si>
    <t>XL</t>
  </si>
  <si>
    <t xml:space="preserve">C. </t>
  </si>
  <si>
    <t>Profi s.r.o.</t>
  </si>
  <si>
    <t>Audit</t>
  </si>
  <si>
    <t>x</t>
  </si>
  <si>
    <t>Standard pillow material</t>
  </si>
  <si>
    <t>Energy to power sewing machines</t>
  </si>
  <si>
    <t>Basic salary and  health and social insurance of the Managing Director</t>
  </si>
  <si>
    <t>Task wages and health and social  insurance of seamstresses  - XL pillow production</t>
  </si>
  <si>
    <t>Cost of statutory audit of financial statements</t>
  </si>
  <si>
    <t>Energy for lighting in the production hall</t>
  </si>
  <si>
    <t>Rental of the production hall determined by the price per m2</t>
  </si>
  <si>
    <t>Material for the production of XL pillows</t>
  </si>
  <si>
    <t>Task wages and health and social insurance of seamstresses - Standard pillow production</t>
  </si>
  <si>
    <t>Monthly (time) depreciation of furniture and sewing machines</t>
  </si>
  <si>
    <t>Office supplies consumed at the head office</t>
  </si>
  <si>
    <t>Lump sum to bailiff for debt recovery</t>
  </si>
  <si>
    <t xml:space="preserve">Oil for lubrication of machines </t>
  </si>
  <si>
    <t>Costs for PR and promotion of the company</t>
  </si>
  <si>
    <t>Administrator's basic salary and health and social insurance</t>
  </si>
  <si>
    <t>Basic salary and health and social incurance of production foreman</t>
  </si>
  <si>
    <t>Invoice for business mediation</t>
  </si>
  <si>
    <t>Material for the production of C cushions</t>
  </si>
  <si>
    <t>Invoice received for regular transport of material</t>
  </si>
  <si>
    <t>Cleaning of production hall and waste disposal - monthly lump sum</t>
  </si>
  <si>
    <t>Production of special sewing template C - replacement after one month</t>
  </si>
  <si>
    <t>Task wages and health and social insurance of seamstresses - pillow production C</t>
  </si>
  <si>
    <t>Cost for past month</t>
  </si>
  <si>
    <t>Assignment number: 1</t>
  </si>
  <si>
    <t>Cost classification and costing</t>
  </si>
  <si>
    <t>Solved problems</t>
  </si>
  <si>
    <t>1. On the "Pillow" sheet, break down the corporation's total costs into the categories given.</t>
  </si>
  <si>
    <t>Calculate the cost of one unit of output (1 unit of pillow). Use the additional data from item B. on the "Pillow" sheet to do this.</t>
  </si>
  <si>
    <t>Corporation Profi Ltd. provides two types of consulting services - auditing and tax consulting. A summary of its costs for the past reporting period is summarized on the "Separate" sheet.</t>
  </si>
  <si>
    <t>Costs for the past month</t>
  </si>
  <si>
    <t>Production volume</t>
  </si>
  <si>
    <t>Sales volume</t>
  </si>
  <si>
    <t>Selling price</t>
  </si>
  <si>
    <t>Average production time</t>
  </si>
  <si>
    <t>Indirect production costs are allocated according to the number of minutes spent in production.</t>
  </si>
  <si>
    <t>Indirect non-production costs are allocated according to the volume of sales realised.</t>
  </si>
  <si>
    <t>Nursing C</t>
  </si>
  <si>
    <t>Total</t>
  </si>
  <si>
    <t>Cost item</t>
  </si>
  <si>
    <t>Amount</t>
  </si>
  <si>
    <t>Prime</t>
  </si>
  <si>
    <t>manuf.</t>
  </si>
  <si>
    <t>non-man.</t>
  </si>
  <si>
    <t>Direct</t>
  </si>
  <si>
    <t>Final calculation per 1 piece</t>
  </si>
  <si>
    <t>Calculation method</t>
  </si>
  <si>
    <t>Direct costs - material</t>
  </si>
  <si>
    <t>Direct costs - wages and CSR</t>
  </si>
  <si>
    <t>Other direct</t>
  </si>
  <si>
    <t>Total direct costs</t>
  </si>
  <si>
    <t>Production indirect overheads</t>
  </si>
  <si>
    <t>Non-production indirect overheads</t>
  </si>
  <si>
    <t>Total indirect costs</t>
  </si>
  <si>
    <t>Total costs</t>
  </si>
  <si>
    <t>Profit</t>
  </si>
  <si>
    <t>Overhead</t>
  </si>
  <si>
    <t>Indirect</t>
  </si>
  <si>
    <t>Fixed</t>
  </si>
  <si>
    <t>Variable</t>
  </si>
  <si>
    <t xml:space="preserve">Personnel costs attributable to the audit according to the statements of work </t>
  </si>
  <si>
    <t>Depreciation of furniture and office equipment</t>
  </si>
  <si>
    <t>Personal costs attributable to tax consultancy as per statements of work</t>
  </si>
  <si>
    <t>Non-billable personal costs - holidays, training, etc.</t>
  </si>
  <si>
    <t>Rent for office space in the city centre</t>
  </si>
  <si>
    <t>Costs of printing and sending tax returns</t>
  </si>
  <si>
    <t>Lump sum cost for cleaning, reception, security of common areas</t>
  </si>
  <si>
    <t>Costs for auditor training</t>
  </si>
  <si>
    <t>Total invoiced performances per month</t>
  </si>
  <si>
    <t xml:space="preserve">Selling price </t>
  </si>
  <si>
    <t>Employees reported a total of</t>
  </si>
  <si>
    <t>Direct and indirect costs are allocated according to the number of hours billed.</t>
  </si>
  <si>
    <t>Direct costs - in kind</t>
  </si>
  <si>
    <t>Direct costs - personnel (salaries and CAP only)</t>
  </si>
  <si>
    <t>Taxes</t>
  </si>
  <si>
    <t>Additional data on production and sales for the past month</t>
  </si>
  <si>
    <t>Resulting cost calculation for 1 hour of service provision</t>
  </si>
  <si>
    <t>ROS</t>
  </si>
  <si>
    <t>Sales</t>
  </si>
  <si>
    <t>Time in production process</t>
  </si>
  <si>
    <t>simple division</t>
  </si>
  <si>
    <t>allocation key</t>
  </si>
  <si>
    <t>minute</t>
  </si>
  <si>
    <t>sales</t>
  </si>
  <si>
    <t>Tax consulting</t>
  </si>
  <si>
    <t xml:space="preserve">Monthly payment license fee for tax return software </t>
  </si>
  <si>
    <t>Travel expenses for travelling to tax and audit clients</t>
  </si>
  <si>
    <t>Pillow Corporation Ltd. manufactures three types of pillows, namely Standard, XL and Nursing C. A summary of its costs for the past reporting period is summarized in the Pillow fact sheet.</t>
  </si>
  <si>
    <t>Individual Task</t>
  </si>
  <si>
    <t>3. On the "Individually" sheet, break down the total costs of Profi Ltd. into the specified categories.</t>
  </si>
  <si>
    <t>Calculate the cost of one unit of performance (1 hour of consulting service). Use the additional data from item B. on the "Individually" sheet to do this.</t>
  </si>
  <si>
    <t>Production Volume</t>
  </si>
  <si>
    <t>Supporting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</si>
</sst>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#,##0.0_);\(#,##0.0\)"/>
    <numFmt numFmtId="167" formatCode="#,##0.0"/>
    <numFmt numFmtId="168" formatCode="#,##0.0;\-#,##0.0"/>
    <numFmt numFmtId="169" formatCode="_-* #,##0\ [$Kč-405]_-;\-* #,##0\ [$Kč-405]_-;_-* &quot;-&quot;??\ [$Kč-405]_-;_-@_-"/>
    <numFmt numFmtId="170" formatCode="#,##0&quot; min.&quot;"/>
    <numFmt numFmtId="171" formatCode="#,##0.00&quot; Kč/hod.&quot;"/>
    <numFmt numFmtId="172" formatCode="#,##0&quot; Kč&quot;"/>
    <numFmt numFmtId="173" formatCode="#,##0&quot; min&quot;"/>
    <numFmt numFmtId="174" formatCode="#,##0\ [$€-1]"/>
    <numFmt numFmtId="175" formatCode="#,##0&quot; pc.&quot;"/>
    <numFmt numFmtId="176" formatCode="#,##0&quot; EUR/pc.&quot;"/>
    <numFmt numFmtId="177" formatCode="#,##0&quot; min./pc.&quot;"/>
    <numFmt numFmtId="178" formatCode="#,##0&quot; EUR&quot;"/>
    <numFmt numFmtId="179" formatCode="#,##0.00\ [$EUR]"/>
    <numFmt numFmtId="180" formatCode="#,##0.00,&quot; EUR/hour&quot;"/>
    <numFmt numFmtId="181" formatCode="#,##0&quot; hours&quot;"/>
    <numFmt numFmtId="182" formatCode="_-* #,##0.00\ [$€-1]_-;\-* #,##0.00\ [$€-1]_-;_-* &quot;-&quot;??\ [$€-1]_-;_-@_-"/>
    <numFmt numFmtId="183" formatCode="#,##0.00&quot; EUR/pc.&quot;"/>
    <numFmt numFmtId="186" formatCode="#,##0.00&quot; EUR/min&quot;"/>
  </numFmts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8"/>
      <name val="Arial CE"/>
      <family val="2"/>
      <charset val="238"/>
    </font>
    <font>
      <b/>
      <sz val="8"/>
      <color indexed="18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0"/>
      <name val="Arial CE"/>
      <charset val="238"/>
    </font>
    <font>
      <b/>
      <i/>
      <sz val="10"/>
      <name val="Arial CE"/>
      <charset val="238"/>
    </font>
    <font>
      <b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6">
    <xf numFmtId="0" fontId="0" fillId="0" borderId="0"/>
    <xf numFmtId="1" fontId="5" fillId="0" borderId="1" applyFill="0">
      <alignment horizontal="center"/>
    </xf>
    <xf numFmtId="165" fontId="1" fillId="0" borderId="0" applyFont="0" applyFill="0" applyBorder="0" applyAlignment="0" applyProtection="0"/>
    <xf numFmtId="168" fontId="6" fillId="0" borderId="1" applyFill="0" applyProtection="0"/>
    <xf numFmtId="168" fontId="6" fillId="1" borderId="1"/>
    <xf numFmtId="166" fontId="4" fillId="0" borderId="0" applyNumberFormat="0" applyFill="0" applyBorder="0" applyAlignment="0"/>
    <xf numFmtId="3" fontId="6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6" fillId="0" borderId="0" applyFill="0" applyBorder="0">
      <alignment horizontal="right"/>
    </xf>
    <xf numFmtId="167" fontId="5" fillId="0" borderId="1"/>
    <xf numFmtId="167" fontId="5" fillId="0" borderId="2" applyNumberFormat="0" applyFill="0" applyAlignment="0">
      <alignment horizontal="left"/>
    </xf>
    <xf numFmtId="167" fontId="7" fillId="0" borderId="1">
      <protection locked="0"/>
    </xf>
    <xf numFmtId="167" fontId="7" fillId="0" borderId="3">
      <protection locked="0"/>
    </xf>
    <xf numFmtId="167" fontId="8" fillId="0" borderId="1">
      <protection locked="0"/>
    </xf>
    <xf numFmtId="0" fontId="1" fillId="0" borderId="0"/>
  </cellStyleXfs>
  <cellXfs count="194">
    <xf numFmtId="0" fontId="0" fillId="0" borderId="0" xfId="0"/>
    <xf numFmtId="0" fontId="3" fillId="0" borderId="0" xfId="0" applyFont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vertical="top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69" fontId="0" fillId="0" borderId="0" xfId="0" applyNumberFormat="1" applyAlignment="1">
      <alignment vertical="center"/>
    </xf>
    <xf numFmtId="169" fontId="2" fillId="0" borderId="0" xfId="0" applyNumberFormat="1" applyFont="1" applyAlignment="1" applyProtection="1">
      <alignment vertical="center"/>
      <protection hidden="1"/>
    </xf>
    <xf numFmtId="169" fontId="3" fillId="0" borderId="0" xfId="0" applyNumberFormat="1" applyFont="1" applyAlignment="1" applyProtection="1">
      <alignment vertical="center"/>
      <protection hidden="1"/>
    </xf>
    <xf numFmtId="169" fontId="12" fillId="0" borderId="0" xfId="0" applyNumberFormat="1" applyFont="1" applyAlignment="1" applyProtection="1">
      <alignment vertical="center"/>
      <protection hidden="1"/>
    </xf>
    <xf numFmtId="170" fontId="0" fillId="0" borderId="0" xfId="0" applyNumberFormat="1" applyAlignment="1">
      <alignment horizontal="center" vertical="center"/>
    </xf>
    <xf numFmtId="0" fontId="0" fillId="0" borderId="4" xfId="0" applyBorder="1"/>
    <xf numFmtId="16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4" fontId="10" fillId="0" borderId="0" xfId="0" applyNumberFormat="1" applyFont="1" applyAlignment="1">
      <alignment vertical="center"/>
    </xf>
    <xf numFmtId="9" fontId="0" fillId="0" borderId="0" xfId="7" applyFont="1" applyBorder="1" applyAlignment="1">
      <alignment vertical="center"/>
    </xf>
    <xf numFmtId="171" fontId="0" fillId="2" borderId="0" xfId="0" applyNumberFormat="1" applyFill="1" applyAlignment="1">
      <alignment vertical="center"/>
    </xf>
    <xf numFmtId="171" fontId="10" fillId="2" borderId="0" xfId="0" applyNumberFormat="1" applyFont="1" applyFill="1" applyAlignment="1">
      <alignment vertical="center"/>
    </xf>
    <xf numFmtId="165" fontId="0" fillId="0" borderId="0" xfId="2" applyFont="1" applyBorder="1" applyAlignment="1" applyProtection="1">
      <alignment horizontal="center" vertical="center"/>
      <protection hidden="1"/>
    </xf>
    <xf numFmtId="172" fontId="10" fillId="2" borderId="0" xfId="0" applyNumberFormat="1" applyFont="1" applyFill="1" applyAlignment="1">
      <alignment horizontal="center" vertical="center"/>
    </xf>
    <xf numFmtId="172" fontId="10" fillId="0" borderId="11" xfId="0" applyNumberFormat="1" applyFont="1" applyBorder="1" applyAlignment="1">
      <alignment horizontal="center" vertical="center" wrapText="1"/>
    </xf>
    <xf numFmtId="172" fontId="10" fillId="0" borderId="12" xfId="0" applyNumberFormat="1" applyFont="1" applyBorder="1" applyAlignment="1">
      <alignment horizontal="center" vertical="center" wrapText="1"/>
    </xf>
    <xf numFmtId="172" fontId="10" fillId="0" borderId="5" xfId="0" applyNumberFormat="1" applyFont="1" applyBorder="1" applyAlignment="1">
      <alignment horizontal="center"/>
    </xf>
    <xf numFmtId="172" fontId="10" fillId="0" borderId="3" xfId="0" applyNumberFormat="1" applyFont="1" applyBorder="1" applyAlignment="1">
      <alignment horizontal="center"/>
    </xf>
    <xf numFmtId="172" fontId="10" fillId="0" borderId="10" xfId="0" applyNumberFormat="1" applyFont="1" applyBorder="1" applyAlignment="1">
      <alignment horizontal="center"/>
    </xf>
    <xf numFmtId="173" fontId="0" fillId="0" borderId="0" xfId="0" applyNumberFormat="1" applyAlignment="1">
      <alignment horizontal="center" vertical="center"/>
    </xf>
    <xf numFmtId="0" fontId="1" fillId="0" borderId="8" xfId="15" applyBorder="1" applyAlignment="1">
      <alignment vertical="center" wrapText="1"/>
    </xf>
    <xf numFmtId="0" fontId="1" fillId="0" borderId="6" xfId="15" applyBorder="1" applyAlignment="1">
      <alignment vertical="center" wrapText="1"/>
    </xf>
    <xf numFmtId="0" fontId="1" fillId="0" borderId="7" xfId="15" applyBorder="1" applyAlignment="1">
      <alignment vertical="center" wrapText="1"/>
    </xf>
    <xf numFmtId="0" fontId="1" fillId="0" borderId="9" xfId="15" applyBorder="1" applyAlignment="1">
      <alignment vertical="center" wrapText="1"/>
    </xf>
    <xf numFmtId="174" fontId="1" fillId="0" borderId="13" xfId="15" applyNumberFormat="1" applyBorder="1" applyAlignment="1">
      <alignment vertical="center"/>
    </xf>
    <xf numFmtId="174" fontId="1" fillId="0" borderId="19" xfId="15" applyNumberFormat="1" applyBorder="1" applyAlignment="1">
      <alignment vertical="center"/>
    </xf>
    <xf numFmtId="174" fontId="1" fillId="0" borderId="25" xfId="15" applyNumberFormat="1" applyBorder="1" applyAlignment="1">
      <alignment vertical="center"/>
    </xf>
    <xf numFmtId="174" fontId="1" fillId="0" borderId="30" xfId="15" applyNumberFormat="1" applyBorder="1" applyAlignment="1">
      <alignment vertical="center"/>
    </xf>
    <xf numFmtId="175" fontId="0" fillId="0" borderId="0" xfId="0" applyNumberFormat="1" applyAlignment="1">
      <alignment vertical="center"/>
    </xf>
    <xf numFmtId="175" fontId="0" fillId="0" borderId="0" xfId="0" applyNumberFormat="1" applyAlignment="1">
      <alignment horizontal="center" vertical="center"/>
    </xf>
    <xf numFmtId="175" fontId="1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/>
    </xf>
    <xf numFmtId="177" fontId="0" fillId="0" borderId="0" xfId="0" applyNumberForma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" fillId="0" borderId="0" xfId="15" applyAlignment="1">
      <alignment vertical="center" wrapText="1"/>
    </xf>
    <xf numFmtId="0" fontId="1" fillId="0" borderId="0" xfId="15" applyAlignment="1">
      <alignment vertical="top"/>
    </xf>
    <xf numFmtId="0" fontId="1" fillId="0" borderId="0" xfId="15" applyAlignment="1">
      <alignment vertical="center"/>
    </xf>
    <xf numFmtId="178" fontId="0" fillId="0" borderId="13" xfId="0" applyNumberFormat="1" applyBorder="1" applyAlignment="1">
      <alignment vertical="center"/>
    </xf>
    <xf numFmtId="178" fontId="0" fillId="2" borderId="8" xfId="0" applyNumberFormat="1" applyFill="1" applyBorder="1" applyAlignment="1">
      <alignment horizontal="center" vertical="center"/>
    </xf>
    <xf numFmtId="178" fontId="0" fillId="2" borderId="14" xfId="0" applyNumberFormat="1" applyFill="1" applyBorder="1" applyAlignment="1">
      <alignment horizontal="center" vertical="center"/>
    </xf>
    <xf numFmtId="178" fontId="0" fillId="2" borderId="16" xfId="0" applyNumberFormat="1" applyFill="1" applyBorder="1" applyAlignment="1">
      <alignment horizontal="center" vertical="center"/>
    </xf>
    <xf numFmtId="178" fontId="0" fillId="2" borderId="18" xfId="0" applyNumberFormat="1" applyFill="1" applyBorder="1" applyAlignment="1">
      <alignment horizontal="center" vertical="center"/>
    </xf>
    <xf numFmtId="178" fontId="0" fillId="2" borderId="15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178" fontId="0" fillId="2" borderId="6" xfId="0" applyNumberFormat="1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8" fontId="0" fillId="2" borderId="22" xfId="0" applyNumberFormat="1" applyFill="1" applyBorder="1" applyAlignment="1">
      <alignment horizontal="center" vertical="center"/>
    </xf>
    <xf numFmtId="178" fontId="0" fillId="2" borderId="24" xfId="0" applyNumberFormat="1" applyFill="1" applyBorder="1" applyAlignment="1">
      <alignment horizontal="center" vertical="center"/>
    </xf>
    <xf numFmtId="178" fontId="0" fillId="2" borderId="21" xfId="0" applyNumberFormat="1" applyFill="1" applyBorder="1" applyAlignment="1">
      <alignment horizontal="center" vertical="center"/>
    </xf>
    <xf numFmtId="178" fontId="0" fillId="0" borderId="25" xfId="0" applyNumberFormat="1" applyBorder="1" applyAlignment="1">
      <alignment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0" fillId="2" borderId="28" xfId="0" applyNumberForma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78" fontId="0" fillId="0" borderId="30" xfId="0" applyNumberFormat="1" applyBorder="1" applyAlignment="1">
      <alignment vertical="center"/>
    </xf>
    <xf numFmtId="178" fontId="0" fillId="2" borderId="9" xfId="0" applyNumberFormat="1" applyFill="1" applyBorder="1" applyAlignment="1">
      <alignment horizontal="center" vertical="center"/>
    </xf>
    <xf numFmtId="178" fontId="0" fillId="2" borderId="11" xfId="0" applyNumberFormat="1" applyFill="1" applyBorder="1" applyAlignment="1">
      <alignment horizontal="center" vertical="center"/>
    </xf>
    <xf numFmtId="178" fontId="0" fillId="2" borderId="5" xfId="0" applyNumberFormat="1" applyFill="1" applyBorder="1" applyAlignment="1">
      <alignment horizontal="center" vertical="center"/>
    </xf>
    <xf numFmtId="178" fontId="0" fillId="2" borderId="10" xfId="0" applyNumberFormat="1" applyFill="1" applyBorder="1" applyAlignment="1">
      <alignment horizontal="center" vertical="center"/>
    </xf>
    <xf numFmtId="178" fontId="0" fillId="2" borderId="12" xfId="0" applyNumberFormat="1" applyFill="1" applyBorder="1" applyAlignment="1">
      <alignment horizontal="center" vertical="center"/>
    </xf>
    <xf numFmtId="178" fontId="10" fillId="0" borderId="31" xfId="0" applyNumberFormat="1" applyFont="1" applyBorder="1" applyAlignment="1">
      <alignment vertical="center"/>
    </xf>
    <xf numFmtId="178" fontId="10" fillId="0" borderId="32" xfId="0" applyNumberFormat="1" applyFont="1" applyBorder="1" applyAlignment="1">
      <alignment vertical="center"/>
    </xf>
    <xf numFmtId="178" fontId="10" fillId="0" borderId="34" xfId="0" applyNumberFormat="1" applyFont="1" applyBorder="1" applyAlignment="1">
      <alignment vertical="center"/>
    </xf>
    <xf numFmtId="178" fontId="10" fillId="0" borderId="35" xfId="0" applyNumberFormat="1" applyFont="1" applyBorder="1" applyAlignment="1">
      <alignment vertical="center"/>
    </xf>
    <xf numFmtId="178" fontId="10" fillId="0" borderId="33" xfId="0" applyNumberFormat="1" applyFont="1" applyBorder="1" applyAlignment="1">
      <alignment vertical="center"/>
    </xf>
    <xf numFmtId="180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vertical="center"/>
    </xf>
    <xf numFmtId="181" fontId="0" fillId="0" borderId="0" xfId="0" applyNumberFormat="1" applyAlignment="1">
      <alignment horizontal="center" vertical="center"/>
    </xf>
    <xf numFmtId="181" fontId="10" fillId="0" borderId="0" xfId="0" applyNumberFormat="1" applyFont="1" applyAlignment="1">
      <alignment horizontal="center" vertical="center"/>
    </xf>
    <xf numFmtId="181" fontId="10" fillId="0" borderId="0" xfId="0" applyNumberFormat="1" applyFont="1" applyAlignment="1">
      <alignment vertical="center"/>
    </xf>
    <xf numFmtId="182" fontId="0" fillId="2" borderId="8" xfId="0" applyNumberFormat="1" applyFill="1" applyBorder="1" applyAlignment="1">
      <alignment horizontal="right" vertical="center"/>
    </xf>
    <xf numFmtId="182" fontId="0" fillId="2" borderId="14" xfId="0" applyNumberFormat="1" applyFill="1" applyBorder="1" applyAlignment="1">
      <alignment horizontal="right" vertical="center"/>
    </xf>
    <xf numFmtId="182" fontId="0" fillId="2" borderId="15" xfId="0" applyNumberFormat="1" applyFill="1" applyBorder="1" applyAlignment="1">
      <alignment horizontal="right" vertical="center"/>
    </xf>
    <xf numFmtId="182" fontId="0" fillId="2" borderId="16" xfId="0" applyNumberFormat="1" applyFill="1" applyBorder="1" applyAlignment="1">
      <alignment horizontal="right" vertical="center"/>
    </xf>
    <xf numFmtId="182" fontId="0" fillId="2" borderId="17" xfId="0" applyNumberFormat="1" applyFill="1" applyBorder="1" applyAlignment="1">
      <alignment horizontal="right" vertical="center"/>
    </xf>
    <xf numFmtId="182" fontId="0" fillId="2" borderId="18" xfId="0" applyNumberFormat="1" applyFill="1" applyBorder="1" applyAlignment="1">
      <alignment horizontal="right" vertical="center"/>
    </xf>
    <xf numFmtId="182" fontId="0" fillId="2" borderId="6" xfId="0" applyNumberFormat="1" applyFill="1" applyBorder="1" applyAlignment="1">
      <alignment horizontal="right" vertical="center"/>
    </xf>
    <xf numFmtId="182" fontId="0" fillId="2" borderId="20" xfId="0" applyNumberFormat="1" applyFill="1" applyBorder="1" applyAlignment="1">
      <alignment horizontal="right" vertical="center"/>
    </xf>
    <xf numFmtId="182" fontId="0" fillId="2" borderId="21" xfId="0" applyNumberFormat="1" applyFill="1" applyBorder="1" applyAlignment="1">
      <alignment horizontal="right" vertical="center"/>
    </xf>
    <xf numFmtId="182" fontId="0" fillId="2" borderId="22" xfId="0" applyNumberFormat="1" applyFill="1" applyBorder="1" applyAlignment="1">
      <alignment horizontal="right" vertical="center"/>
    </xf>
    <xf numFmtId="182" fontId="0" fillId="2" borderId="23" xfId="0" applyNumberFormat="1" applyFill="1" applyBorder="1" applyAlignment="1">
      <alignment horizontal="right" vertical="center"/>
    </xf>
    <xf numFmtId="182" fontId="0" fillId="2" borderId="24" xfId="0" applyNumberFormat="1" applyFill="1" applyBorder="1" applyAlignment="1">
      <alignment horizontal="right" vertical="center"/>
    </xf>
    <xf numFmtId="182" fontId="0" fillId="2" borderId="7" xfId="0" applyNumberFormat="1" applyFill="1" applyBorder="1" applyAlignment="1">
      <alignment horizontal="right" vertical="center"/>
    </xf>
    <xf numFmtId="182" fontId="0" fillId="2" borderId="26" xfId="0" applyNumberFormat="1" applyFill="1" applyBorder="1" applyAlignment="1">
      <alignment horizontal="right" vertical="center"/>
    </xf>
    <xf numFmtId="182" fontId="0" fillId="2" borderId="27" xfId="0" applyNumberFormat="1" applyFill="1" applyBorder="1" applyAlignment="1">
      <alignment horizontal="right" vertical="center"/>
    </xf>
    <xf numFmtId="182" fontId="0" fillId="2" borderId="28" xfId="0" applyNumberFormat="1" applyFill="1" applyBorder="1" applyAlignment="1">
      <alignment horizontal="right" vertical="center"/>
    </xf>
    <xf numFmtId="182" fontId="0" fillId="2" borderId="1" xfId="0" applyNumberFormat="1" applyFill="1" applyBorder="1" applyAlignment="1">
      <alignment horizontal="right" vertical="center"/>
    </xf>
    <xf numFmtId="182" fontId="0" fillId="2" borderId="29" xfId="0" applyNumberFormat="1" applyFill="1" applyBorder="1" applyAlignment="1">
      <alignment horizontal="right" vertical="center"/>
    </xf>
    <xf numFmtId="182" fontId="0" fillId="2" borderId="9" xfId="0" applyNumberFormat="1" applyFill="1" applyBorder="1" applyAlignment="1">
      <alignment horizontal="right" vertical="center"/>
    </xf>
    <xf numFmtId="182" fontId="0" fillId="2" borderId="11" xfId="0" applyNumberFormat="1" applyFill="1" applyBorder="1" applyAlignment="1">
      <alignment horizontal="right" vertical="center"/>
    </xf>
    <xf numFmtId="182" fontId="0" fillId="2" borderId="12" xfId="0" applyNumberFormat="1" applyFill="1" applyBorder="1" applyAlignment="1">
      <alignment horizontal="right" vertical="center"/>
    </xf>
    <xf numFmtId="182" fontId="0" fillId="2" borderId="5" xfId="0" applyNumberFormat="1" applyFill="1" applyBorder="1" applyAlignment="1">
      <alignment horizontal="right" vertical="center"/>
    </xf>
    <xf numFmtId="182" fontId="0" fillId="2" borderId="3" xfId="0" applyNumberFormat="1" applyFill="1" applyBorder="1" applyAlignment="1">
      <alignment horizontal="right" vertical="center"/>
    </xf>
    <xf numFmtId="182" fontId="0" fillId="2" borderId="10" xfId="0" applyNumberFormat="1" applyFill="1" applyBorder="1" applyAlignment="1">
      <alignment horizontal="right" vertical="center"/>
    </xf>
    <xf numFmtId="182" fontId="10" fillId="0" borderId="31" xfId="0" applyNumberFormat="1" applyFont="1" applyBorder="1" applyAlignment="1">
      <alignment horizontal="right" vertical="center"/>
    </xf>
    <xf numFmtId="172" fontId="10" fillId="2" borderId="0" xfId="0" applyNumberFormat="1" applyFont="1" applyFill="1" applyAlignment="1">
      <alignment horizontal="right" vertical="center"/>
    </xf>
    <xf numFmtId="169" fontId="10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169" fontId="10" fillId="2" borderId="0" xfId="0" applyNumberFormat="1" applyFont="1" applyFill="1"/>
    <xf numFmtId="169" fontId="10" fillId="2" borderId="0" xfId="0" applyNumberFormat="1" applyFont="1" applyFill="1" applyAlignment="1">
      <alignment horizontal="center" vertical="center"/>
    </xf>
    <xf numFmtId="10" fontId="1" fillId="2" borderId="0" xfId="8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9" fontId="10" fillId="2" borderId="0" xfId="8" applyFont="1" applyFill="1" applyBorder="1" applyAlignment="1">
      <alignment horizontal="center" vertical="center"/>
    </xf>
    <xf numFmtId="169" fontId="0" fillId="2" borderId="0" xfId="0" applyNumberFormat="1" applyFill="1" applyAlignment="1">
      <alignment vertical="center"/>
    </xf>
    <xf numFmtId="170" fontId="17" fillId="2" borderId="0" xfId="0" applyNumberFormat="1" applyFont="1" applyFill="1" applyAlignment="1">
      <alignment vertical="center"/>
    </xf>
    <xf numFmtId="170" fontId="18" fillId="2" borderId="0" xfId="0" applyNumberFormat="1" applyFont="1" applyFill="1" applyAlignment="1">
      <alignment vertical="center"/>
    </xf>
    <xf numFmtId="183" fontId="0" fillId="2" borderId="0" xfId="0" applyNumberFormat="1" applyFill="1" applyAlignment="1">
      <alignment vertical="center"/>
    </xf>
    <xf numFmtId="183" fontId="10" fillId="2" borderId="0" xfId="0" applyNumberFormat="1" applyFont="1" applyFill="1" applyAlignment="1">
      <alignment vertical="center"/>
    </xf>
    <xf numFmtId="182" fontId="17" fillId="2" borderId="0" xfId="0" applyNumberFormat="1" applyFont="1" applyFill="1" applyAlignment="1">
      <alignment horizontal="right" vertical="center"/>
    </xf>
    <xf numFmtId="182" fontId="18" fillId="2" borderId="0" xfId="0" applyNumberFormat="1" applyFont="1" applyFill="1" applyAlignment="1">
      <alignment horizontal="right" vertical="center"/>
    </xf>
    <xf numFmtId="182" fontId="10" fillId="2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10" fontId="19" fillId="2" borderId="0" xfId="8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182" fontId="12" fillId="0" borderId="0" xfId="0" applyNumberFormat="1" applyFont="1" applyAlignment="1" applyProtection="1">
      <alignment horizontal="center" vertical="center"/>
      <protection hidden="1"/>
    </xf>
    <xf numFmtId="182" fontId="0" fillId="0" borderId="0" xfId="0" applyNumberFormat="1" applyAlignment="1">
      <alignment horizontal="center" vertical="center"/>
    </xf>
    <xf numFmtId="172" fontId="10" fillId="0" borderId="38" xfId="0" applyNumberFormat="1" applyFont="1" applyBorder="1" applyAlignment="1">
      <alignment horizontal="center" vertical="center"/>
    </xf>
    <xf numFmtId="172" fontId="10" fillId="0" borderId="12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179" fontId="10" fillId="0" borderId="43" xfId="0" applyNumberFormat="1" applyFont="1" applyBorder="1" applyAlignment="1">
      <alignment horizontal="center" vertical="center"/>
    </xf>
    <xf numFmtId="179" fontId="10" fillId="0" borderId="44" xfId="0" applyNumberFormat="1" applyFont="1" applyBorder="1" applyAlignment="1">
      <alignment horizontal="center" vertical="center"/>
    </xf>
    <xf numFmtId="182" fontId="10" fillId="0" borderId="45" xfId="0" applyNumberFormat="1" applyFont="1" applyBorder="1" applyAlignment="1">
      <alignment horizontal="right" vertical="center"/>
    </xf>
    <xf numFmtId="182" fontId="10" fillId="0" borderId="46" xfId="0" applyNumberFormat="1" applyFont="1" applyBorder="1" applyAlignment="1">
      <alignment horizontal="right" vertical="center"/>
    </xf>
    <xf numFmtId="182" fontId="10" fillId="0" borderId="47" xfId="0" applyNumberFormat="1" applyFont="1" applyBorder="1" applyAlignment="1">
      <alignment horizontal="right" vertical="center"/>
    </xf>
    <xf numFmtId="172" fontId="12" fillId="0" borderId="48" xfId="0" applyNumberFormat="1" applyFont="1" applyBorder="1" applyAlignment="1" applyProtection="1">
      <alignment horizontal="center" vertical="center"/>
      <protection hidden="1"/>
    </xf>
    <xf numFmtId="172" fontId="12" fillId="0" borderId="38" xfId="0" applyNumberFormat="1" applyFont="1" applyBorder="1" applyAlignment="1" applyProtection="1">
      <alignment horizontal="center" vertical="center"/>
      <protection hidden="1"/>
    </xf>
    <xf numFmtId="172" fontId="10" fillId="0" borderId="49" xfId="0" applyNumberFormat="1" applyFont="1" applyBorder="1" applyAlignment="1">
      <alignment horizontal="center" vertical="center"/>
    </xf>
    <xf numFmtId="172" fontId="10" fillId="0" borderId="9" xfId="0" applyNumberFormat="1" applyFont="1" applyBorder="1" applyAlignment="1">
      <alignment horizontal="center" vertical="center"/>
    </xf>
    <xf numFmtId="172" fontId="12" fillId="0" borderId="37" xfId="0" applyNumberFormat="1" applyFont="1" applyBorder="1" applyAlignment="1" applyProtection="1">
      <alignment horizontal="center" vertical="center"/>
      <protection hidden="1"/>
    </xf>
    <xf numFmtId="172" fontId="12" fillId="0" borderId="50" xfId="0" applyNumberFormat="1" applyFont="1" applyBorder="1" applyAlignment="1" applyProtection="1">
      <alignment horizontal="center" vertical="center"/>
      <protection hidden="1"/>
    </xf>
    <xf numFmtId="172" fontId="12" fillId="0" borderId="51" xfId="0" applyNumberFormat="1" applyFont="1" applyBorder="1" applyAlignment="1" applyProtection="1">
      <alignment horizontal="center" vertical="center"/>
      <protection hidden="1"/>
    </xf>
    <xf numFmtId="172" fontId="10" fillId="0" borderId="36" xfId="0" applyNumberFormat="1" applyFont="1" applyBorder="1" applyAlignment="1">
      <alignment horizontal="center" vertical="center"/>
    </xf>
    <xf numFmtId="172" fontId="10" fillId="0" borderId="30" xfId="0" applyNumberFormat="1" applyFont="1" applyBorder="1" applyAlignment="1">
      <alignment horizontal="center" vertical="center"/>
    </xf>
    <xf numFmtId="172" fontId="10" fillId="0" borderId="37" xfId="0" applyNumberFormat="1" applyFont="1" applyBorder="1" applyAlignment="1">
      <alignment horizontal="center" vertical="center"/>
    </xf>
    <xf numFmtId="172" fontId="10" fillId="0" borderId="5" xfId="0" applyNumberFormat="1" applyFont="1" applyBorder="1" applyAlignment="1">
      <alignment horizontal="center" vertical="center"/>
    </xf>
    <xf numFmtId="0" fontId="12" fillId="0" borderId="49" xfId="0" applyFont="1" applyBorder="1" applyAlignment="1" applyProtection="1">
      <alignment horizontal="center" vertical="center"/>
      <protection hidden="1"/>
    </xf>
    <xf numFmtId="0" fontId="12" fillId="0" borderId="60" xfId="0" applyFont="1" applyBorder="1" applyAlignment="1" applyProtection="1">
      <alignment horizontal="center" vertical="center"/>
      <protection hidden="1"/>
    </xf>
    <xf numFmtId="0" fontId="12" fillId="0" borderId="53" xfId="0" applyFont="1" applyBorder="1" applyAlignment="1" applyProtection="1">
      <alignment horizontal="center" vertical="center"/>
      <protection hidden="1"/>
    </xf>
    <xf numFmtId="0" fontId="12" fillId="0" borderId="54" xfId="0" applyFont="1" applyBorder="1" applyAlignment="1" applyProtection="1">
      <alignment horizontal="center" vertical="center"/>
      <protection hidden="1"/>
    </xf>
    <xf numFmtId="0" fontId="10" fillId="0" borderId="5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72" fontId="10" fillId="0" borderId="53" xfId="0" applyNumberFormat="1" applyFont="1" applyBorder="1" applyAlignment="1">
      <alignment horizontal="center" vertical="center"/>
    </xf>
    <xf numFmtId="172" fontId="10" fillId="0" borderId="54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178" fontId="10" fillId="0" borderId="55" xfId="0" applyNumberFormat="1" applyFont="1" applyBorder="1" applyAlignment="1">
      <alignment horizontal="center" vertical="center"/>
    </xf>
    <xf numFmtId="178" fontId="10" fillId="0" borderId="56" xfId="0" applyNumberFormat="1" applyFont="1" applyBorder="1" applyAlignment="1">
      <alignment horizontal="center" vertical="center"/>
    </xf>
    <xf numFmtId="178" fontId="10" fillId="0" borderId="57" xfId="0" applyNumberFormat="1" applyFont="1" applyBorder="1" applyAlignment="1">
      <alignment horizontal="center" vertical="center"/>
    </xf>
    <xf numFmtId="178" fontId="10" fillId="0" borderId="52" xfId="0" applyNumberFormat="1" applyFont="1" applyBorder="1" applyAlignment="1">
      <alignment horizontal="center" vertical="center"/>
    </xf>
    <xf numFmtId="178" fontId="10" fillId="0" borderId="45" xfId="0" applyNumberFormat="1" applyFont="1" applyBorder="1" applyAlignment="1">
      <alignment horizontal="center" vertical="center"/>
    </xf>
    <xf numFmtId="178" fontId="10" fillId="0" borderId="47" xfId="0" applyNumberFormat="1" applyFont="1" applyBorder="1" applyAlignment="1">
      <alignment horizontal="center" vertical="center"/>
    </xf>
    <xf numFmtId="178" fontId="10" fillId="0" borderId="46" xfId="0" applyNumberFormat="1" applyFont="1" applyBorder="1" applyAlignment="1">
      <alignment horizontal="center" vertical="center"/>
    </xf>
    <xf numFmtId="172" fontId="10" fillId="3" borderId="49" xfId="0" applyNumberFormat="1" applyFont="1" applyFill="1" applyBorder="1" applyAlignment="1">
      <alignment horizontal="center" vertical="center"/>
    </xf>
    <xf numFmtId="172" fontId="12" fillId="3" borderId="48" xfId="0" applyNumberFormat="1" applyFont="1" applyFill="1" applyBorder="1" applyAlignment="1" applyProtection="1">
      <alignment horizontal="center" vertical="center"/>
      <protection hidden="1"/>
    </xf>
    <xf numFmtId="172" fontId="10" fillId="3" borderId="9" xfId="0" applyNumberFormat="1" applyFont="1" applyFill="1" applyBorder="1" applyAlignment="1">
      <alignment horizontal="center" vertical="center"/>
    </xf>
    <xf numFmtId="172" fontId="10" fillId="3" borderId="11" xfId="0" applyNumberFormat="1" applyFont="1" applyFill="1" applyBorder="1" applyAlignment="1">
      <alignment horizontal="center" vertical="center" wrapText="1"/>
    </xf>
    <xf numFmtId="186" fontId="19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vertical="center" wrapText="1"/>
    </xf>
  </cellXfs>
  <cellStyles count="16">
    <cellStyle name="číslo řádku" xfId="1" xr:uid="{00000000-0005-0000-0000-000000000000}"/>
    <cellStyle name="Měna" xfId="2" builtinId="4"/>
    <cellStyle name="nadpis A" xfId="3" xr:uid="{00000000-0005-0000-0000-000002000000}"/>
    <cellStyle name="nadpis B" xfId="4" xr:uid="{00000000-0005-0000-0000-000003000000}"/>
    <cellStyle name="nadpis C" xfId="5" xr:uid="{00000000-0005-0000-0000-000004000000}"/>
    <cellStyle name="nadpis D" xfId="6" xr:uid="{00000000-0005-0000-0000-000005000000}"/>
    <cellStyle name="Normální" xfId="0" builtinId="0"/>
    <cellStyle name="Normální 2" xfId="15" xr:uid="{E70F0ABE-458B-4F00-8885-1FDABEB6E817}"/>
    <cellStyle name="Procenta" xfId="7" builtinId="5"/>
    <cellStyle name="Procenta 2" xfId="8" xr:uid="{00000000-0005-0000-0000-000008000000}"/>
    <cellStyle name="rok" xfId="9" xr:uid="{00000000-0005-0000-0000-000009000000}"/>
    <cellStyle name="text" xfId="10" xr:uid="{00000000-0005-0000-0000-00000A000000}"/>
    <cellStyle name="volné pole" xfId="11" xr:uid="{00000000-0005-0000-0000-00000B000000}"/>
    <cellStyle name="vstupní pole" xfId="12" xr:uid="{00000000-0005-0000-0000-00000C000000}"/>
    <cellStyle name="vstupní pole _" xfId="13" xr:uid="{00000000-0005-0000-0000-00000D000000}"/>
    <cellStyle name="vstupní pole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D17"/>
  <sheetViews>
    <sheetView showGridLines="0" workbookViewId="0">
      <selection activeCell="H23" sqref="H23"/>
    </sheetView>
  </sheetViews>
  <sheetFormatPr defaultColWidth="9.109375" defaultRowHeight="13.8" x14ac:dyDescent="0.3"/>
  <cols>
    <col min="1" max="1" width="4" style="6" customWidth="1"/>
    <col min="2" max="2" width="6.88671875" style="6" customWidth="1"/>
    <col min="3" max="3" width="16.33203125" style="6" customWidth="1"/>
    <col min="4" max="4" width="14.88671875" style="6" customWidth="1"/>
    <col min="5" max="5" width="9.109375" style="6"/>
    <col min="6" max="6" width="6.33203125" style="6" customWidth="1"/>
    <col min="7" max="16384" width="9.109375" style="6"/>
  </cols>
  <sheetData>
    <row r="2" spans="1:4" ht="18" x14ac:dyDescent="0.35">
      <c r="A2" s="60" t="s">
        <v>35</v>
      </c>
      <c r="B2"/>
      <c r="C2"/>
      <c r="D2"/>
    </row>
    <row r="3" spans="1:4" ht="15.6" x14ac:dyDescent="0.3">
      <c r="A3" s="61" t="s">
        <v>36</v>
      </c>
      <c r="B3"/>
      <c r="C3"/>
      <c r="D3"/>
    </row>
    <row r="4" spans="1:4" x14ac:dyDescent="0.3">
      <c r="A4"/>
      <c r="B4"/>
      <c r="C4"/>
      <c r="D4"/>
    </row>
    <row r="5" spans="1:4" ht="14.4" x14ac:dyDescent="0.3">
      <c r="A5" s="62" t="s">
        <v>37</v>
      </c>
      <c r="B5"/>
      <c r="C5"/>
      <c r="D5"/>
    </row>
    <row r="6" spans="1:4" x14ac:dyDescent="0.3">
      <c r="A6" t="s">
        <v>98</v>
      </c>
      <c r="B6"/>
      <c r="C6"/>
      <c r="D6"/>
    </row>
    <row r="7" spans="1:4" ht="6.6" customHeight="1" x14ac:dyDescent="0.3">
      <c r="A7"/>
      <c r="B7"/>
      <c r="C7"/>
      <c r="D7"/>
    </row>
    <row r="8" spans="1:4" x14ac:dyDescent="0.3">
      <c r="A8" t="s">
        <v>38</v>
      </c>
      <c r="B8"/>
      <c r="C8"/>
      <c r="D8"/>
    </row>
    <row r="9" spans="1:4" ht="7.95" customHeight="1" x14ac:dyDescent="0.3">
      <c r="A9"/>
      <c r="B9"/>
      <c r="C9"/>
      <c r="D9"/>
    </row>
    <row r="10" spans="1:4" x14ac:dyDescent="0.3">
      <c r="A10" t="s">
        <v>1</v>
      </c>
      <c r="B10" t="s">
        <v>39</v>
      </c>
      <c r="C10"/>
      <c r="D10"/>
    </row>
    <row r="11" spans="1:4" x14ac:dyDescent="0.3">
      <c r="A11"/>
      <c r="B11"/>
      <c r="C11"/>
      <c r="D11"/>
    </row>
    <row r="12" spans="1:4" ht="14.4" x14ac:dyDescent="0.3">
      <c r="A12" s="62" t="s">
        <v>99</v>
      </c>
      <c r="B12"/>
      <c r="C12"/>
      <c r="D12"/>
    </row>
    <row r="13" spans="1:4" x14ac:dyDescent="0.3">
      <c r="A13" t="s">
        <v>40</v>
      </c>
      <c r="B13"/>
      <c r="C13"/>
      <c r="D13"/>
    </row>
    <row r="14" spans="1:4" ht="8.4" customHeight="1" x14ac:dyDescent="0.3">
      <c r="A14"/>
      <c r="B14"/>
      <c r="C14"/>
      <c r="D14"/>
    </row>
    <row r="15" spans="1:4" x14ac:dyDescent="0.3">
      <c r="A15" t="s">
        <v>100</v>
      </c>
      <c r="B15"/>
      <c r="C15"/>
      <c r="D15"/>
    </row>
    <row r="16" spans="1:4" ht="4.95" customHeight="1" x14ac:dyDescent="0.3">
      <c r="A16"/>
      <c r="B16"/>
      <c r="C16"/>
      <c r="D16"/>
    </row>
    <row r="17" spans="1:4" x14ac:dyDescent="0.3">
      <c r="A17" t="s">
        <v>3</v>
      </c>
      <c r="B17" t="s">
        <v>101</v>
      </c>
      <c r="C17"/>
      <c r="D1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Y54"/>
  <sheetViews>
    <sheetView showGridLines="0" zoomScale="90" zoomScaleNormal="90" workbookViewId="0">
      <pane ySplit="5" topLeftCell="A24" activePane="bottomLeft" state="frozen"/>
      <selection sqref="A1:IV65536"/>
      <selection pane="bottomLeft" activeCell="E7" sqref="E7"/>
    </sheetView>
  </sheetViews>
  <sheetFormatPr defaultColWidth="9.109375" defaultRowHeight="13.2" x14ac:dyDescent="0.25"/>
  <cols>
    <col min="1" max="1" width="3.5546875" customWidth="1"/>
    <col min="2" max="2" width="3.6640625" style="12" bestFit="1" customWidth="1"/>
    <col min="3" max="3" width="49.33203125" style="15" customWidth="1"/>
    <col min="4" max="4" width="13.6640625" style="20" customWidth="1"/>
    <col min="5" max="5" width="12.6640625" style="9" customWidth="1"/>
    <col min="6" max="6" width="13.109375" style="9" customWidth="1"/>
    <col min="7" max="7" width="13.5546875" style="9" customWidth="1"/>
    <col min="8" max="14" width="12.33203125" style="9" customWidth="1"/>
    <col min="15" max="31" width="6.33203125" style="9" customWidth="1"/>
    <col min="32" max="51" width="9.109375" style="5"/>
  </cols>
  <sheetData>
    <row r="1" spans="1:51" ht="24.6" x14ac:dyDescent="0.4">
      <c r="A1" s="2" t="s">
        <v>4</v>
      </c>
      <c r="B1" s="10"/>
      <c r="C1" s="13"/>
      <c r="D1" s="2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51" s="1" customFormat="1" ht="7.2" customHeight="1" x14ac:dyDescent="0.25">
      <c r="A2" s="3"/>
      <c r="B2" s="11"/>
      <c r="C2" s="14"/>
      <c r="D2" s="2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1" customFormat="1" ht="16.2" thickBot="1" x14ac:dyDescent="0.35">
      <c r="A3" s="16" t="s">
        <v>2</v>
      </c>
      <c r="B3" s="17" t="s">
        <v>34</v>
      </c>
      <c r="C3" s="18"/>
      <c r="D3" s="23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s="1" customFormat="1" ht="15.6" x14ac:dyDescent="0.3">
      <c r="A4" s="16"/>
      <c r="B4" s="17"/>
      <c r="C4" s="149" t="s">
        <v>50</v>
      </c>
      <c r="D4" s="165" t="s">
        <v>51</v>
      </c>
      <c r="E4" s="188" t="s">
        <v>52</v>
      </c>
      <c r="F4" s="189" t="s">
        <v>67</v>
      </c>
      <c r="G4" s="159"/>
      <c r="H4" s="162" t="s">
        <v>55</v>
      </c>
      <c r="I4" s="163"/>
      <c r="J4" s="164"/>
      <c r="K4" s="158" t="s">
        <v>68</v>
      </c>
      <c r="L4" s="159"/>
      <c r="M4" s="167" t="s">
        <v>70</v>
      </c>
      <c r="N4" s="147" t="s">
        <v>69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x14ac:dyDescent="0.25">
      <c r="C5" s="150"/>
      <c r="D5" s="166"/>
      <c r="E5" s="190"/>
      <c r="F5" s="191" t="s">
        <v>53</v>
      </c>
      <c r="G5" s="41" t="s">
        <v>54</v>
      </c>
      <c r="H5" s="42" t="s">
        <v>6</v>
      </c>
      <c r="I5" s="43" t="s">
        <v>7</v>
      </c>
      <c r="J5" s="44" t="s">
        <v>48</v>
      </c>
      <c r="K5" s="40" t="s">
        <v>53</v>
      </c>
      <c r="L5" s="41" t="s">
        <v>54</v>
      </c>
      <c r="M5" s="168"/>
      <c r="N5" s="148"/>
    </row>
    <row r="6" spans="1:51" x14ac:dyDescent="0.25">
      <c r="C6" s="46" t="s">
        <v>12</v>
      </c>
      <c r="D6" s="50">
        <v>2800</v>
      </c>
      <c r="E6" s="100"/>
      <c r="F6" s="101"/>
      <c r="G6" s="102"/>
      <c r="H6" s="103"/>
      <c r="I6" s="104"/>
      <c r="J6" s="105"/>
      <c r="K6" s="101"/>
      <c r="L6" s="102"/>
      <c r="M6" s="103"/>
      <c r="N6" s="102"/>
    </row>
    <row r="7" spans="1:51" x14ac:dyDescent="0.25">
      <c r="C7" s="47" t="s">
        <v>13</v>
      </c>
      <c r="D7" s="51">
        <v>600</v>
      </c>
      <c r="E7" s="106"/>
      <c r="F7" s="107"/>
      <c r="G7" s="108"/>
      <c r="H7" s="109"/>
      <c r="I7" s="110"/>
      <c r="J7" s="111"/>
      <c r="K7" s="107"/>
      <c r="L7" s="108"/>
      <c r="M7" s="106"/>
      <c r="N7" s="108"/>
    </row>
    <row r="8" spans="1:51" ht="26.4" x14ac:dyDescent="0.25">
      <c r="C8" s="47" t="s">
        <v>14</v>
      </c>
      <c r="D8" s="51">
        <v>2700</v>
      </c>
      <c r="E8" s="106"/>
      <c r="F8" s="107"/>
      <c r="G8" s="108"/>
      <c r="H8" s="109"/>
      <c r="I8" s="110"/>
      <c r="J8" s="111"/>
      <c r="K8" s="107"/>
      <c r="L8" s="108"/>
      <c r="M8" s="106"/>
      <c r="N8" s="108"/>
    </row>
    <row r="9" spans="1:51" ht="26.4" x14ac:dyDescent="0.25">
      <c r="C9" s="48" t="s">
        <v>15</v>
      </c>
      <c r="D9" s="52">
        <v>2380</v>
      </c>
      <c r="E9" s="112"/>
      <c r="F9" s="113"/>
      <c r="G9" s="114"/>
      <c r="H9" s="115"/>
      <c r="I9" s="116"/>
      <c r="J9" s="117"/>
      <c r="K9" s="113"/>
      <c r="L9" s="114"/>
      <c r="M9" s="112"/>
      <c r="N9" s="114"/>
    </row>
    <row r="10" spans="1:51" x14ac:dyDescent="0.25">
      <c r="C10" s="48" t="s">
        <v>16</v>
      </c>
      <c r="D10" s="52">
        <v>1000</v>
      </c>
      <c r="E10" s="112"/>
      <c r="F10" s="113"/>
      <c r="G10" s="114"/>
      <c r="H10" s="115"/>
      <c r="I10" s="116"/>
      <c r="J10" s="117"/>
      <c r="K10" s="113"/>
      <c r="L10" s="114"/>
      <c r="M10" s="112"/>
      <c r="N10" s="114"/>
    </row>
    <row r="11" spans="1:51" x14ac:dyDescent="0.25">
      <c r="C11" s="48" t="s">
        <v>17</v>
      </c>
      <c r="D11" s="52">
        <v>300</v>
      </c>
      <c r="E11" s="112"/>
      <c r="F11" s="113"/>
      <c r="G11" s="114"/>
      <c r="H11" s="115"/>
      <c r="I11" s="116"/>
      <c r="J11" s="117"/>
      <c r="K11" s="113"/>
      <c r="L11" s="114"/>
      <c r="M11" s="112"/>
      <c r="N11" s="114"/>
    </row>
    <row r="12" spans="1:51" ht="26.4" x14ac:dyDescent="0.25">
      <c r="C12" s="48" t="s">
        <v>18</v>
      </c>
      <c r="D12" s="52">
        <v>3750</v>
      </c>
      <c r="E12" s="112"/>
      <c r="F12" s="113"/>
      <c r="G12" s="114"/>
      <c r="H12" s="115"/>
      <c r="I12" s="116"/>
      <c r="J12" s="117"/>
      <c r="K12" s="113"/>
      <c r="L12" s="114"/>
      <c r="M12" s="112"/>
      <c r="N12" s="114"/>
    </row>
    <row r="13" spans="1:51" x14ac:dyDescent="0.25">
      <c r="C13" s="48" t="s">
        <v>19</v>
      </c>
      <c r="D13" s="52">
        <v>2715</v>
      </c>
      <c r="E13" s="112"/>
      <c r="F13" s="113"/>
      <c r="G13" s="114"/>
      <c r="H13" s="115"/>
      <c r="I13" s="116"/>
      <c r="J13" s="117"/>
      <c r="K13" s="113"/>
      <c r="L13" s="114"/>
      <c r="M13" s="112"/>
      <c r="N13" s="114"/>
    </row>
    <row r="14" spans="1:51" ht="26.4" x14ac:dyDescent="0.25">
      <c r="C14" s="48" t="s">
        <v>20</v>
      </c>
      <c r="D14" s="52">
        <v>4200</v>
      </c>
      <c r="E14" s="112"/>
      <c r="F14" s="113"/>
      <c r="G14" s="114"/>
      <c r="H14" s="115"/>
      <c r="I14" s="116"/>
      <c r="J14" s="117"/>
      <c r="K14" s="113"/>
      <c r="L14" s="114"/>
      <c r="M14" s="112"/>
      <c r="N14" s="114"/>
    </row>
    <row r="15" spans="1:51" ht="26.4" x14ac:dyDescent="0.25">
      <c r="C15" s="47" t="s">
        <v>21</v>
      </c>
      <c r="D15" s="51">
        <v>1185</v>
      </c>
      <c r="E15" s="106"/>
      <c r="F15" s="107"/>
      <c r="G15" s="108"/>
      <c r="H15" s="109"/>
      <c r="I15" s="110"/>
      <c r="J15" s="111"/>
      <c r="K15" s="107"/>
      <c r="L15" s="108"/>
      <c r="M15" s="106"/>
      <c r="N15" s="108"/>
    </row>
    <row r="16" spans="1:51" x14ac:dyDescent="0.25">
      <c r="C16" s="47" t="s">
        <v>22</v>
      </c>
      <c r="D16" s="51">
        <v>104</v>
      </c>
      <c r="E16" s="106"/>
      <c r="F16" s="107"/>
      <c r="G16" s="108"/>
      <c r="H16" s="109"/>
      <c r="I16" s="110"/>
      <c r="J16" s="111"/>
      <c r="K16" s="107"/>
      <c r="L16" s="108"/>
      <c r="M16" s="106"/>
      <c r="N16" s="108"/>
    </row>
    <row r="17" spans="1:51" x14ac:dyDescent="0.25">
      <c r="C17" s="47" t="s">
        <v>23</v>
      </c>
      <c r="D17" s="51">
        <v>175</v>
      </c>
      <c r="E17" s="106"/>
      <c r="F17" s="107"/>
      <c r="G17" s="108"/>
      <c r="H17" s="109"/>
      <c r="I17" s="110"/>
      <c r="J17" s="111"/>
      <c r="K17" s="107"/>
      <c r="L17" s="108"/>
      <c r="M17" s="106"/>
      <c r="N17" s="108"/>
    </row>
    <row r="18" spans="1:51" x14ac:dyDescent="0.25">
      <c r="C18" s="47" t="s">
        <v>24</v>
      </c>
      <c r="D18" s="51">
        <v>100</v>
      </c>
      <c r="E18" s="106"/>
      <c r="F18" s="107"/>
      <c r="G18" s="108"/>
      <c r="H18" s="109"/>
      <c r="I18" s="110"/>
      <c r="J18" s="111"/>
      <c r="K18" s="107"/>
      <c r="L18" s="108"/>
      <c r="M18" s="106"/>
      <c r="N18" s="108"/>
    </row>
    <row r="19" spans="1:51" x14ac:dyDescent="0.25">
      <c r="C19" s="47" t="s">
        <v>25</v>
      </c>
      <c r="D19" s="51">
        <v>675</v>
      </c>
      <c r="E19" s="106"/>
      <c r="F19" s="107"/>
      <c r="G19" s="108"/>
      <c r="H19" s="109"/>
      <c r="I19" s="110"/>
      <c r="J19" s="111"/>
      <c r="K19" s="107"/>
      <c r="L19" s="108"/>
      <c r="M19" s="106"/>
      <c r="N19" s="108"/>
    </row>
    <row r="20" spans="1:51" ht="26.4" x14ac:dyDescent="0.25">
      <c r="C20" s="47" t="s">
        <v>26</v>
      </c>
      <c r="D20" s="51">
        <v>1700</v>
      </c>
      <c r="E20" s="106"/>
      <c r="F20" s="107"/>
      <c r="G20" s="108"/>
      <c r="H20" s="109"/>
      <c r="I20" s="110"/>
      <c r="J20" s="111"/>
      <c r="K20" s="107"/>
      <c r="L20" s="108"/>
      <c r="M20" s="106"/>
      <c r="N20" s="108"/>
    </row>
    <row r="21" spans="1:51" ht="26.4" x14ac:dyDescent="0.25">
      <c r="C21" s="47" t="s">
        <v>27</v>
      </c>
      <c r="D21" s="51">
        <v>2330</v>
      </c>
      <c r="E21" s="106"/>
      <c r="F21" s="107"/>
      <c r="G21" s="108"/>
      <c r="H21" s="109"/>
      <c r="I21" s="110"/>
      <c r="J21" s="111"/>
      <c r="K21" s="107"/>
      <c r="L21" s="108"/>
      <c r="M21" s="106"/>
      <c r="N21" s="108"/>
    </row>
    <row r="22" spans="1:51" x14ac:dyDescent="0.25">
      <c r="C22" s="47" t="s">
        <v>28</v>
      </c>
      <c r="D22" s="51">
        <v>1150</v>
      </c>
      <c r="E22" s="106"/>
      <c r="F22" s="107"/>
      <c r="G22" s="108"/>
      <c r="H22" s="109"/>
      <c r="I22" s="110"/>
      <c r="J22" s="111"/>
      <c r="K22" s="107"/>
      <c r="L22" s="108"/>
      <c r="M22" s="106"/>
      <c r="N22" s="108"/>
    </row>
    <row r="23" spans="1:51" x14ac:dyDescent="0.25">
      <c r="C23" s="48" t="s">
        <v>29</v>
      </c>
      <c r="D23" s="52">
        <v>3200</v>
      </c>
      <c r="E23" s="112"/>
      <c r="F23" s="113"/>
      <c r="G23" s="114"/>
      <c r="H23" s="115"/>
      <c r="I23" s="116"/>
      <c r="J23" s="117"/>
      <c r="K23" s="113"/>
      <c r="L23" s="114"/>
      <c r="M23" s="112"/>
      <c r="N23" s="114"/>
    </row>
    <row r="24" spans="1:51" x14ac:dyDescent="0.25">
      <c r="C24" s="47" t="s">
        <v>30</v>
      </c>
      <c r="D24" s="51">
        <v>725</v>
      </c>
      <c r="E24" s="106"/>
      <c r="F24" s="107"/>
      <c r="G24" s="108"/>
      <c r="H24" s="109"/>
      <c r="I24" s="110"/>
      <c r="J24" s="111"/>
      <c r="K24" s="107"/>
      <c r="L24" s="108"/>
      <c r="M24" s="106"/>
      <c r="N24" s="108"/>
    </row>
    <row r="25" spans="1:51" ht="26.4" x14ac:dyDescent="0.25">
      <c r="C25" s="47" t="s">
        <v>31</v>
      </c>
      <c r="D25" s="51">
        <v>460</v>
      </c>
      <c r="E25" s="106"/>
      <c r="F25" s="107"/>
      <c r="G25" s="108"/>
      <c r="H25" s="109"/>
      <c r="I25" s="110"/>
      <c r="J25" s="111"/>
      <c r="K25" s="107"/>
      <c r="L25" s="108"/>
      <c r="M25" s="106"/>
      <c r="N25" s="108"/>
    </row>
    <row r="26" spans="1:51" ht="26.4" x14ac:dyDescent="0.25">
      <c r="C26" s="48" t="s">
        <v>32</v>
      </c>
      <c r="D26" s="52">
        <v>200</v>
      </c>
      <c r="E26" s="112"/>
      <c r="F26" s="113"/>
      <c r="G26" s="114"/>
      <c r="H26" s="115"/>
      <c r="I26" s="116"/>
      <c r="J26" s="117"/>
      <c r="K26" s="113"/>
      <c r="L26" s="114"/>
      <c r="M26" s="112"/>
      <c r="N26" s="114"/>
    </row>
    <row r="27" spans="1:51" ht="26.4" x14ac:dyDescent="0.25">
      <c r="C27" s="49" t="s">
        <v>33</v>
      </c>
      <c r="D27" s="53">
        <v>2240</v>
      </c>
      <c r="E27" s="118"/>
      <c r="F27" s="119"/>
      <c r="G27" s="120"/>
      <c r="H27" s="121"/>
      <c r="I27" s="122"/>
      <c r="J27" s="123"/>
      <c r="K27" s="119"/>
      <c r="L27" s="120"/>
      <c r="M27" s="118"/>
      <c r="N27" s="120"/>
    </row>
    <row r="28" spans="1:51" x14ac:dyDescent="0.25">
      <c r="C28" s="151" t="s">
        <v>49</v>
      </c>
      <c r="D28" s="153">
        <f>SUM(D5:D27)</f>
        <v>34689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</row>
    <row r="29" spans="1:51" ht="13.8" thickBot="1" x14ac:dyDescent="0.3">
      <c r="C29" s="152"/>
      <c r="D29" s="154"/>
      <c r="E29" s="155"/>
      <c r="F29" s="156"/>
      <c r="G29" s="157"/>
      <c r="H29" s="155"/>
      <c r="I29" s="156"/>
      <c r="J29" s="156"/>
      <c r="K29" s="156"/>
      <c r="L29" s="157"/>
      <c r="M29" s="155"/>
      <c r="N29" s="157"/>
    </row>
    <row r="30" spans="1:51" ht="6" customHeight="1" x14ac:dyDescent="0.25">
      <c r="C30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51" s="1" customFormat="1" ht="15.6" x14ac:dyDescent="0.3">
      <c r="A31" s="16" t="s">
        <v>5</v>
      </c>
      <c r="B31" s="17" t="s">
        <v>86</v>
      </c>
      <c r="C31" s="18"/>
      <c r="D31" s="23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x14ac:dyDescent="0.25">
      <c r="C32" s="25"/>
      <c r="D32" s="26" t="s">
        <v>6</v>
      </c>
      <c r="E32" s="27" t="s">
        <v>7</v>
      </c>
      <c r="F32" s="27" t="s">
        <v>48</v>
      </c>
      <c r="G32" s="27" t="s">
        <v>49</v>
      </c>
    </row>
    <row r="33" spans="1:10" x14ac:dyDescent="0.25">
      <c r="C33" s="63" t="s">
        <v>41</v>
      </c>
      <c r="D33" s="54">
        <v>2000</v>
      </c>
      <c r="E33" s="55">
        <v>1000</v>
      </c>
      <c r="F33" s="55">
        <v>500</v>
      </c>
      <c r="G33" s="56">
        <f>+SUM(D33:F33)</f>
        <v>3500</v>
      </c>
    </row>
    <row r="34" spans="1:10" x14ac:dyDescent="0.25">
      <c r="C34" s="63" t="s">
        <v>42</v>
      </c>
      <c r="D34" s="54">
        <v>1800</v>
      </c>
      <c r="E34" s="55">
        <v>800</v>
      </c>
      <c r="F34" s="55">
        <v>460</v>
      </c>
      <c r="G34" s="56">
        <f>+SUM(D34:F34)</f>
        <v>3060</v>
      </c>
    </row>
    <row r="35" spans="1:10" x14ac:dyDescent="0.25">
      <c r="C35" s="63" t="s">
        <v>43</v>
      </c>
      <c r="D35" s="57">
        <v>6</v>
      </c>
      <c r="E35" s="57">
        <v>15</v>
      </c>
      <c r="F35" s="57">
        <v>32</v>
      </c>
    </row>
    <row r="36" spans="1:10" x14ac:dyDescent="0.25">
      <c r="C36" s="63" t="s">
        <v>44</v>
      </c>
      <c r="D36" s="58">
        <v>15</v>
      </c>
      <c r="E36" s="59">
        <v>17</v>
      </c>
      <c r="F36" s="59">
        <v>32</v>
      </c>
      <c r="G36" s="24"/>
    </row>
    <row r="37" spans="1:10" x14ac:dyDescent="0.25">
      <c r="C37" s="64" t="s">
        <v>45</v>
      </c>
      <c r="H37" s="45"/>
    </row>
    <row r="38" spans="1:10" x14ac:dyDescent="0.25">
      <c r="C38" s="65" t="s">
        <v>46</v>
      </c>
    </row>
    <row r="39" spans="1:10" x14ac:dyDescent="0.25">
      <c r="C39" t="s">
        <v>47</v>
      </c>
    </row>
    <row r="40" spans="1:10" ht="15.6" x14ac:dyDescent="0.3">
      <c r="A40" s="16" t="s">
        <v>8</v>
      </c>
      <c r="B40" s="17" t="s">
        <v>56</v>
      </c>
    </row>
    <row r="41" spans="1:10" x14ac:dyDescent="0.25">
      <c r="C41" s="25"/>
      <c r="D41" s="26" t="s">
        <v>6</v>
      </c>
      <c r="E41" s="27" t="s">
        <v>7</v>
      </c>
      <c r="F41" s="27" t="s">
        <v>48</v>
      </c>
      <c r="G41" s="28" t="s">
        <v>49</v>
      </c>
      <c r="H41" s="28" t="s">
        <v>57</v>
      </c>
      <c r="I41" s="28"/>
      <c r="J41" s="28"/>
    </row>
    <row r="42" spans="1:10" x14ac:dyDescent="0.25">
      <c r="C42" s="15" t="s">
        <v>58</v>
      </c>
      <c r="D42" s="136"/>
      <c r="E42" s="136"/>
      <c r="F42" s="136"/>
      <c r="G42" s="140"/>
      <c r="H42" s="126"/>
      <c r="I42" s="127"/>
      <c r="J42" s="127"/>
    </row>
    <row r="43" spans="1:10" x14ac:dyDescent="0.25">
      <c r="C43" s="15" t="s">
        <v>59</v>
      </c>
      <c r="D43" s="136"/>
      <c r="E43" s="136"/>
      <c r="F43" s="136"/>
      <c r="G43" s="140"/>
      <c r="H43" s="128"/>
      <c r="I43" s="127"/>
      <c r="J43" s="127"/>
    </row>
    <row r="44" spans="1:10" x14ac:dyDescent="0.25">
      <c r="C44" s="15" t="s">
        <v>60</v>
      </c>
      <c r="D44" s="136"/>
      <c r="E44" s="136"/>
      <c r="F44" s="136"/>
      <c r="G44" s="140"/>
      <c r="H44" s="128"/>
      <c r="I44" s="127"/>
      <c r="J44" s="127"/>
    </row>
    <row r="45" spans="1:10" x14ac:dyDescent="0.25">
      <c r="C45" s="29" t="s">
        <v>61</v>
      </c>
      <c r="D45" s="137"/>
      <c r="E45" s="137"/>
      <c r="F45" s="137"/>
      <c r="G45" s="140"/>
      <c r="H45" s="128"/>
      <c r="I45" s="127"/>
      <c r="J45" s="127"/>
    </row>
    <row r="46" spans="1:10" x14ac:dyDescent="0.25">
      <c r="C46" s="15" t="s">
        <v>62</v>
      </c>
      <c r="D46" s="136"/>
      <c r="E46" s="136"/>
      <c r="F46" s="136"/>
      <c r="G46" s="140"/>
      <c r="H46" s="128"/>
      <c r="I46" s="129"/>
      <c r="J46" s="141"/>
    </row>
    <row r="47" spans="1:10" x14ac:dyDescent="0.25">
      <c r="C47" s="15" t="s">
        <v>63</v>
      </c>
      <c r="D47" s="136"/>
      <c r="E47" s="136"/>
      <c r="F47" s="136"/>
      <c r="G47" s="140"/>
      <c r="H47" s="128"/>
      <c r="I47" s="129"/>
      <c r="J47" s="142"/>
    </row>
    <row r="48" spans="1:10" x14ac:dyDescent="0.25">
      <c r="C48" s="29" t="s">
        <v>64</v>
      </c>
      <c r="D48" s="137"/>
      <c r="E48" s="137"/>
      <c r="F48" s="137"/>
      <c r="G48" s="140"/>
      <c r="H48" s="128"/>
      <c r="I48" s="129"/>
      <c r="J48" s="130"/>
    </row>
    <row r="49" spans="3:10" x14ac:dyDescent="0.25">
      <c r="C49" s="29" t="s">
        <v>65</v>
      </c>
      <c r="D49" s="137"/>
      <c r="E49" s="137"/>
      <c r="F49" s="137"/>
      <c r="G49" s="140"/>
      <c r="H49" s="128"/>
      <c r="I49" s="129"/>
      <c r="J49" s="130"/>
    </row>
    <row r="50" spans="3:10" x14ac:dyDescent="0.25">
      <c r="C50" s="29" t="s">
        <v>66</v>
      </c>
      <c r="D50" s="137"/>
      <c r="E50" s="137"/>
      <c r="F50" s="137"/>
      <c r="G50" s="140"/>
      <c r="H50" s="131"/>
      <c r="I50" s="132"/>
      <c r="J50" s="127"/>
    </row>
    <row r="51" spans="3:10" x14ac:dyDescent="0.25">
      <c r="C51" s="15" t="s">
        <v>44</v>
      </c>
      <c r="D51" s="136"/>
      <c r="E51" s="136"/>
      <c r="F51" s="136"/>
      <c r="G51" s="140"/>
      <c r="H51" s="128"/>
      <c r="I51" s="127"/>
      <c r="J51" s="127"/>
    </row>
    <row r="52" spans="3:10" x14ac:dyDescent="0.25">
      <c r="D52" s="133"/>
      <c r="E52" s="127"/>
      <c r="F52" s="127"/>
      <c r="G52" s="125"/>
      <c r="H52" s="129"/>
      <c r="I52" s="127"/>
      <c r="J52" s="127"/>
    </row>
    <row r="53" spans="3:10" x14ac:dyDescent="0.25">
      <c r="D53" s="138"/>
      <c r="E53" s="138"/>
      <c r="F53" s="138"/>
      <c r="G53" s="139"/>
      <c r="H53" s="127"/>
      <c r="I53" s="127"/>
      <c r="J53" s="127"/>
    </row>
    <row r="54" spans="3:10" x14ac:dyDescent="0.25">
      <c r="D54" s="134"/>
      <c r="E54" s="134"/>
      <c r="F54" s="134"/>
      <c r="G54" s="135"/>
      <c r="H54" s="127"/>
      <c r="I54" s="127"/>
      <c r="J54" s="127"/>
    </row>
  </sheetData>
  <mergeCells count="13">
    <mergeCell ref="N4:N5"/>
    <mergeCell ref="C4:C5"/>
    <mergeCell ref="C28:C29"/>
    <mergeCell ref="D28:D29"/>
    <mergeCell ref="E29:G29"/>
    <mergeCell ref="M29:N29"/>
    <mergeCell ref="H29:L29"/>
    <mergeCell ref="K4:L4"/>
    <mergeCell ref="E4:E5"/>
    <mergeCell ref="H4:J4"/>
    <mergeCell ref="F4:G4"/>
    <mergeCell ref="D4:D5"/>
    <mergeCell ref="M4:M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CACD-B823-4EA3-AE64-CF24FDC20038}">
  <sheetPr>
    <pageSetUpPr fitToPage="1"/>
  </sheetPr>
  <dimension ref="A1:AY58"/>
  <sheetViews>
    <sheetView tabSelected="1" topLeftCell="B21" workbookViewId="0">
      <selection activeCell="E57" sqref="E57:F57"/>
    </sheetView>
  </sheetViews>
  <sheetFormatPr defaultColWidth="15.109375" defaultRowHeight="13.2" x14ac:dyDescent="0.25"/>
  <cols>
    <col min="1" max="1" width="3.33203125" customWidth="1"/>
    <col min="2" max="2" width="3.33203125" style="12" customWidth="1"/>
    <col min="3" max="3" width="32.5546875" style="15" customWidth="1"/>
    <col min="4" max="4" width="15.109375" style="20"/>
    <col min="5" max="31" width="15.109375" style="9"/>
    <col min="32" max="51" width="15.109375" style="5"/>
  </cols>
  <sheetData>
    <row r="1" spans="1:51" ht="24.6" x14ac:dyDescent="0.4">
      <c r="A1" s="2" t="s">
        <v>4</v>
      </c>
      <c r="B1" s="10"/>
      <c r="C1" s="13"/>
      <c r="D1" s="2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51" s="1" customFormat="1" ht="7.2" customHeight="1" x14ac:dyDescent="0.25">
      <c r="A2" s="3"/>
      <c r="B2" s="11"/>
      <c r="C2" s="14"/>
      <c r="D2" s="2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1" customFormat="1" ht="16.2" thickBot="1" x14ac:dyDescent="0.35">
      <c r="A3" s="16" t="s">
        <v>2</v>
      </c>
      <c r="B3" s="17" t="s">
        <v>34</v>
      </c>
      <c r="C3" s="18"/>
      <c r="D3" s="23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s="1" customFormat="1" ht="15.6" x14ac:dyDescent="0.3">
      <c r="A4" s="16"/>
      <c r="B4" s="17"/>
      <c r="C4" s="149" t="s">
        <v>50</v>
      </c>
      <c r="D4" s="165" t="s">
        <v>51</v>
      </c>
      <c r="E4" s="160" t="s">
        <v>52</v>
      </c>
      <c r="F4" s="158" t="s">
        <v>67</v>
      </c>
      <c r="G4" s="159"/>
      <c r="H4" s="162" t="s">
        <v>55</v>
      </c>
      <c r="I4" s="163"/>
      <c r="J4" s="164"/>
      <c r="K4" s="158" t="s">
        <v>68</v>
      </c>
      <c r="L4" s="159"/>
      <c r="M4" s="167" t="s">
        <v>70</v>
      </c>
      <c r="N4" s="147" t="s">
        <v>69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x14ac:dyDescent="0.25">
      <c r="C5" s="150"/>
      <c r="D5" s="166"/>
      <c r="E5" s="161"/>
      <c r="F5" s="40" t="s">
        <v>53</v>
      </c>
      <c r="G5" s="41" t="s">
        <v>54</v>
      </c>
      <c r="H5" s="42" t="s">
        <v>6</v>
      </c>
      <c r="I5" s="43" t="s">
        <v>7</v>
      </c>
      <c r="J5" s="44" t="s">
        <v>48</v>
      </c>
      <c r="K5" s="40" t="s">
        <v>53</v>
      </c>
      <c r="L5" s="41" t="s">
        <v>54</v>
      </c>
      <c r="M5" s="168"/>
      <c r="N5" s="148"/>
    </row>
    <row r="6" spans="1:51" x14ac:dyDescent="0.25">
      <c r="C6" s="46" t="s">
        <v>12</v>
      </c>
      <c r="D6" s="50">
        <v>2800</v>
      </c>
      <c r="E6" s="100">
        <f>D6</f>
        <v>2800</v>
      </c>
      <c r="F6" s="101"/>
      <c r="G6" s="102"/>
      <c r="H6" s="103">
        <f>D6</f>
        <v>2800</v>
      </c>
      <c r="I6" s="104"/>
      <c r="J6" s="105"/>
      <c r="K6" s="101"/>
      <c r="L6" s="102"/>
      <c r="M6" s="103">
        <f>D6</f>
        <v>2800</v>
      </c>
      <c r="N6" s="102"/>
    </row>
    <row r="7" spans="1:51" x14ac:dyDescent="0.25">
      <c r="C7" s="47" t="s">
        <v>13</v>
      </c>
      <c r="D7" s="51">
        <v>600</v>
      </c>
      <c r="E7" s="106"/>
      <c r="F7" s="107">
        <f>D7</f>
        <v>600</v>
      </c>
      <c r="G7" s="108"/>
      <c r="H7" s="109"/>
      <c r="I7" s="110"/>
      <c r="J7" s="111"/>
      <c r="K7" s="107">
        <f>D7</f>
        <v>600</v>
      </c>
      <c r="L7" s="108"/>
      <c r="M7" s="106">
        <f>D7</f>
        <v>600</v>
      </c>
      <c r="N7" s="108"/>
    </row>
    <row r="8" spans="1:51" ht="26.4" x14ac:dyDescent="0.25">
      <c r="C8" s="47" t="s">
        <v>14</v>
      </c>
      <c r="D8" s="51">
        <v>2700</v>
      </c>
      <c r="E8" s="106"/>
      <c r="F8" s="107"/>
      <c r="G8" s="108">
        <f>D8</f>
        <v>2700</v>
      </c>
      <c r="H8" s="109"/>
      <c r="I8" s="110"/>
      <c r="J8" s="111"/>
      <c r="K8" s="107"/>
      <c r="L8" s="108">
        <f>D8</f>
        <v>2700</v>
      </c>
      <c r="M8" s="106"/>
      <c r="N8" s="108">
        <f>D8</f>
        <v>2700</v>
      </c>
    </row>
    <row r="9" spans="1:51" ht="39.6" x14ac:dyDescent="0.25">
      <c r="C9" s="48" t="s">
        <v>15</v>
      </c>
      <c r="D9" s="52">
        <v>2380</v>
      </c>
      <c r="E9" s="112">
        <f>D9</f>
        <v>2380</v>
      </c>
      <c r="F9" s="113"/>
      <c r="G9" s="114"/>
      <c r="H9" s="115"/>
      <c r="I9" s="116">
        <f>D9</f>
        <v>2380</v>
      </c>
      <c r="J9" s="117"/>
      <c r="K9" s="113"/>
      <c r="L9" s="114"/>
      <c r="M9" s="112">
        <f>D9</f>
        <v>2380</v>
      </c>
      <c r="N9" s="114"/>
    </row>
    <row r="10" spans="1:51" ht="26.4" x14ac:dyDescent="0.25">
      <c r="C10" s="48" t="s">
        <v>16</v>
      </c>
      <c r="D10" s="52">
        <v>1000</v>
      </c>
      <c r="E10" s="112"/>
      <c r="F10" s="113"/>
      <c r="G10" s="114">
        <f>D10</f>
        <v>1000</v>
      </c>
      <c r="H10" s="115"/>
      <c r="I10" s="116"/>
      <c r="J10" s="117"/>
      <c r="K10" s="113"/>
      <c r="L10" s="114">
        <f>D10</f>
        <v>1000</v>
      </c>
      <c r="M10" s="112"/>
      <c r="N10" s="114">
        <f>D10</f>
        <v>1000</v>
      </c>
    </row>
    <row r="11" spans="1:51" ht="26.4" x14ac:dyDescent="0.25">
      <c r="C11" s="48" t="s">
        <v>17</v>
      </c>
      <c r="D11" s="52">
        <v>300</v>
      </c>
      <c r="E11" s="112"/>
      <c r="F11" s="113">
        <f>D11</f>
        <v>300</v>
      </c>
      <c r="G11" s="114"/>
      <c r="H11" s="115"/>
      <c r="I11" s="116"/>
      <c r="J11" s="117"/>
      <c r="K11" s="113">
        <f>D11</f>
        <v>300</v>
      </c>
      <c r="L11" s="114"/>
      <c r="M11" s="112"/>
      <c r="N11" s="114">
        <f>D11</f>
        <v>300</v>
      </c>
    </row>
    <row r="12" spans="1:51" ht="26.4" x14ac:dyDescent="0.25">
      <c r="C12" s="48" t="s">
        <v>18</v>
      </c>
      <c r="D12" s="52">
        <v>3750</v>
      </c>
      <c r="E12" s="112"/>
      <c r="F12" s="113">
        <f>D12</f>
        <v>3750</v>
      </c>
      <c r="G12" s="114"/>
      <c r="H12" s="115"/>
      <c r="I12" s="116"/>
      <c r="J12" s="117"/>
      <c r="K12" s="113">
        <f>D12</f>
        <v>3750</v>
      </c>
      <c r="L12" s="114"/>
      <c r="M12" s="112"/>
      <c r="N12" s="114">
        <f>D12</f>
        <v>3750</v>
      </c>
    </row>
    <row r="13" spans="1:51" ht="26.4" x14ac:dyDescent="0.25">
      <c r="C13" s="48" t="s">
        <v>19</v>
      </c>
      <c r="D13" s="52">
        <v>2715</v>
      </c>
      <c r="E13" s="112">
        <f>D13</f>
        <v>2715</v>
      </c>
      <c r="F13" s="113"/>
      <c r="G13" s="114"/>
      <c r="H13" s="115"/>
      <c r="I13" s="116">
        <f>D13</f>
        <v>2715</v>
      </c>
      <c r="J13" s="117"/>
      <c r="K13" s="113"/>
      <c r="L13" s="114"/>
      <c r="M13" s="112">
        <f>D13</f>
        <v>2715</v>
      </c>
      <c r="N13" s="114"/>
    </row>
    <row r="14" spans="1:51" ht="39.6" x14ac:dyDescent="0.25">
      <c r="C14" s="48" t="s">
        <v>20</v>
      </c>
      <c r="D14" s="52">
        <v>4200</v>
      </c>
      <c r="E14" s="112">
        <f>D14</f>
        <v>4200</v>
      </c>
      <c r="F14" s="113"/>
      <c r="G14" s="114"/>
      <c r="H14" s="115">
        <f>D14</f>
        <v>4200</v>
      </c>
      <c r="I14" s="116"/>
      <c r="J14" s="117"/>
      <c r="K14" s="113"/>
      <c r="L14" s="114"/>
      <c r="M14" s="112">
        <f>D14</f>
        <v>4200</v>
      </c>
      <c r="N14" s="114"/>
    </row>
    <row r="15" spans="1:51" ht="26.4" x14ac:dyDescent="0.25">
      <c r="C15" s="47" t="s">
        <v>21</v>
      </c>
      <c r="D15" s="51">
        <v>1185</v>
      </c>
      <c r="E15" s="106"/>
      <c r="F15" s="107">
        <f>D15</f>
        <v>1185</v>
      </c>
      <c r="G15" s="108"/>
      <c r="H15" s="109"/>
      <c r="I15" s="110"/>
      <c r="J15" s="111"/>
      <c r="K15" s="107">
        <f>D15</f>
        <v>1185</v>
      </c>
      <c r="L15" s="108"/>
      <c r="M15" s="106"/>
      <c r="N15" s="108">
        <f>D15</f>
        <v>1185</v>
      </c>
    </row>
    <row r="16" spans="1:51" ht="26.4" x14ac:dyDescent="0.25">
      <c r="C16" s="47" t="s">
        <v>22</v>
      </c>
      <c r="D16" s="51">
        <v>104</v>
      </c>
      <c r="E16" s="106"/>
      <c r="F16" s="107"/>
      <c r="G16" s="108">
        <f>D16</f>
        <v>104</v>
      </c>
      <c r="H16" s="109"/>
      <c r="I16" s="110"/>
      <c r="J16" s="111"/>
      <c r="K16" s="107"/>
      <c r="L16" s="108">
        <f>D16</f>
        <v>104</v>
      </c>
      <c r="M16" s="106"/>
      <c r="N16" s="108">
        <f>D16</f>
        <v>104</v>
      </c>
    </row>
    <row r="17" spans="1:51" x14ac:dyDescent="0.25">
      <c r="C17" s="47" t="s">
        <v>23</v>
      </c>
      <c r="D17" s="51">
        <v>175</v>
      </c>
      <c r="E17" s="106"/>
      <c r="F17" s="107"/>
      <c r="G17" s="108">
        <f>D17</f>
        <v>175</v>
      </c>
      <c r="H17" s="109"/>
      <c r="I17" s="110"/>
      <c r="J17" s="111"/>
      <c r="K17" s="107"/>
      <c r="L17" s="108">
        <f>D17</f>
        <v>175</v>
      </c>
      <c r="M17" s="106"/>
      <c r="N17" s="108">
        <f>D17</f>
        <v>175</v>
      </c>
    </row>
    <row r="18" spans="1:51" x14ac:dyDescent="0.25">
      <c r="C18" s="47" t="s">
        <v>24</v>
      </c>
      <c r="D18" s="51">
        <v>100</v>
      </c>
      <c r="E18" s="106"/>
      <c r="F18" s="107">
        <f>D18</f>
        <v>100</v>
      </c>
      <c r="G18" s="108"/>
      <c r="H18" s="109"/>
      <c r="I18" s="110"/>
      <c r="J18" s="111"/>
      <c r="K18" s="107">
        <f>D18</f>
        <v>100</v>
      </c>
      <c r="L18" s="108"/>
      <c r="M18" s="106">
        <f>D18</f>
        <v>100</v>
      </c>
      <c r="N18" s="108"/>
    </row>
    <row r="19" spans="1:51" ht="26.4" x14ac:dyDescent="0.25">
      <c r="C19" s="47" t="s">
        <v>25</v>
      </c>
      <c r="D19" s="51">
        <v>675</v>
      </c>
      <c r="E19" s="106"/>
      <c r="F19" s="107"/>
      <c r="G19" s="108">
        <f>D19</f>
        <v>675</v>
      </c>
      <c r="H19" s="109"/>
      <c r="I19" s="110"/>
      <c r="J19" s="111"/>
      <c r="K19" s="107"/>
      <c r="L19" s="108">
        <f>D19</f>
        <v>675</v>
      </c>
      <c r="M19" s="106"/>
      <c r="N19" s="108">
        <f>D19</f>
        <v>675</v>
      </c>
    </row>
    <row r="20" spans="1:51" ht="26.4" x14ac:dyDescent="0.25">
      <c r="C20" s="47" t="s">
        <v>26</v>
      </c>
      <c r="D20" s="51">
        <v>1700</v>
      </c>
      <c r="E20" s="106"/>
      <c r="F20" s="107"/>
      <c r="G20" s="108">
        <f>D20</f>
        <v>1700</v>
      </c>
      <c r="H20" s="109"/>
      <c r="I20" s="110"/>
      <c r="J20" s="111"/>
      <c r="K20" s="107"/>
      <c r="L20" s="108">
        <f>D20</f>
        <v>1700</v>
      </c>
      <c r="M20" s="106"/>
      <c r="N20" s="108">
        <f>D20</f>
        <v>1700</v>
      </c>
    </row>
    <row r="21" spans="1:51" ht="26.4" x14ac:dyDescent="0.25">
      <c r="C21" s="47" t="s">
        <v>27</v>
      </c>
      <c r="D21" s="51">
        <v>2330</v>
      </c>
      <c r="E21" s="106"/>
      <c r="F21" s="107">
        <f>D21</f>
        <v>2330</v>
      </c>
      <c r="G21" s="108"/>
      <c r="H21" s="109"/>
      <c r="I21" s="110"/>
      <c r="J21" s="111"/>
      <c r="K21" s="107">
        <f>D21</f>
        <v>2330</v>
      </c>
      <c r="L21" s="108"/>
      <c r="M21" s="106"/>
      <c r="N21" s="108">
        <f>D21</f>
        <v>2330</v>
      </c>
    </row>
    <row r="22" spans="1:51" x14ac:dyDescent="0.25">
      <c r="C22" s="47" t="s">
        <v>28</v>
      </c>
      <c r="D22" s="51">
        <v>1150</v>
      </c>
      <c r="E22" s="106"/>
      <c r="F22" s="107"/>
      <c r="G22" s="108">
        <f>D22</f>
        <v>1150</v>
      </c>
      <c r="H22" s="109"/>
      <c r="I22" s="110"/>
      <c r="J22" s="111"/>
      <c r="K22" s="107"/>
      <c r="L22" s="108">
        <f>D22</f>
        <v>1150</v>
      </c>
      <c r="M22" s="106"/>
      <c r="N22" s="108">
        <f>D22</f>
        <v>1150</v>
      </c>
    </row>
    <row r="23" spans="1:51" ht="26.4" x14ac:dyDescent="0.25">
      <c r="C23" s="48" t="s">
        <v>29</v>
      </c>
      <c r="D23" s="52">
        <v>3200</v>
      </c>
      <c r="E23" s="112">
        <f>D23</f>
        <v>3200</v>
      </c>
      <c r="F23" s="113"/>
      <c r="G23" s="114"/>
      <c r="H23" s="115"/>
      <c r="I23" s="116"/>
      <c r="J23" s="117">
        <f>D23</f>
        <v>3200</v>
      </c>
      <c r="K23" s="113"/>
      <c r="L23" s="114"/>
      <c r="M23" s="112">
        <f>D23</f>
        <v>3200</v>
      </c>
      <c r="N23" s="114"/>
    </row>
    <row r="24" spans="1:51" ht="26.4" x14ac:dyDescent="0.25">
      <c r="C24" s="47" t="s">
        <v>30</v>
      </c>
      <c r="D24" s="51">
        <v>725</v>
      </c>
      <c r="E24" s="106"/>
      <c r="F24" s="107">
        <f>D24</f>
        <v>725</v>
      </c>
      <c r="G24" s="108"/>
      <c r="H24" s="109"/>
      <c r="I24" s="110"/>
      <c r="J24" s="111"/>
      <c r="K24" s="107">
        <f>D24</f>
        <v>725</v>
      </c>
      <c r="L24" s="108"/>
      <c r="M24" s="106"/>
      <c r="N24" s="108">
        <f>D24</f>
        <v>725</v>
      </c>
    </row>
    <row r="25" spans="1:51" ht="26.4" x14ac:dyDescent="0.25">
      <c r="C25" s="47" t="s">
        <v>31</v>
      </c>
      <c r="D25" s="51">
        <v>460</v>
      </c>
      <c r="E25" s="106"/>
      <c r="F25" s="107">
        <f>D25</f>
        <v>460</v>
      </c>
      <c r="G25" s="108"/>
      <c r="H25" s="109"/>
      <c r="I25" s="110"/>
      <c r="J25" s="111"/>
      <c r="K25" s="107">
        <f>D25</f>
        <v>460</v>
      </c>
      <c r="L25" s="108"/>
      <c r="M25" s="106"/>
      <c r="N25" s="108">
        <f>D25</f>
        <v>460</v>
      </c>
    </row>
    <row r="26" spans="1:51" ht="26.4" x14ac:dyDescent="0.25">
      <c r="C26" s="48" t="s">
        <v>32</v>
      </c>
      <c r="D26" s="52">
        <v>200</v>
      </c>
      <c r="E26" s="112"/>
      <c r="F26" s="113">
        <f>D26</f>
        <v>200</v>
      </c>
      <c r="G26" s="114"/>
      <c r="H26" s="115"/>
      <c r="I26" s="116"/>
      <c r="J26" s="117">
        <f>D26</f>
        <v>200</v>
      </c>
      <c r="K26" s="113"/>
      <c r="L26" s="114"/>
      <c r="M26" s="112"/>
      <c r="N26" s="114">
        <f>D26</f>
        <v>200</v>
      </c>
    </row>
    <row r="27" spans="1:51" ht="39.6" x14ac:dyDescent="0.25">
      <c r="C27" s="49" t="s">
        <v>33</v>
      </c>
      <c r="D27" s="53">
        <v>2240</v>
      </c>
      <c r="E27" s="118">
        <f>D27</f>
        <v>2240</v>
      </c>
      <c r="F27" s="119"/>
      <c r="G27" s="120"/>
      <c r="H27" s="121"/>
      <c r="I27" s="122"/>
      <c r="J27" s="123">
        <f>D27</f>
        <v>2240</v>
      </c>
      <c r="K27" s="119"/>
      <c r="L27" s="120"/>
      <c r="M27" s="118">
        <f>D27</f>
        <v>2240</v>
      </c>
      <c r="N27" s="120"/>
    </row>
    <row r="28" spans="1:51" x14ac:dyDescent="0.25">
      <c r="C28" s="151" t="s">
        <v>49</v>
      </c>
      <c r="D28" s="153">
        <f>SUM(D5:D27)</f>
        <v>34689</v>
      </c>
      <c r="E28" s="124">
        <f>SUM(E6:E27)</f>
        <v>17535</v>
      </c>
      <c r="F28" s="124">
        <f t="shared" ref="F28:N28" si="0">SUM(F6:F27)</f>
        <v>9650</v>
      </c>
      <c r="G28" s="124">
        <f t="shared" si="0"/>
        <v>7504</v>
      </c>
      <c r="H28" s="124">
        <f t="shared" si="0"/>
        <v>7000</v>
      </c>
      <c r="I28" s="124">
        <f t="shared" si="0"/>
        <v>5095</v>
      </c>
      <c r="J28" s="124">
        <f t="shared" si="0"/>
        <v>5640</v>
      </c>
      <c r="K28" s="124">
        <f t="shared" si="0"/>
        <v>9450</v>
      </c>
      <c r="L28" s="124">
        <f t="shared" si="0"/>
        <v>7504</v>
      </c>
      <c r="M28" s="124">
        <f t="shared" si="0"/>
        <v>18235</v>
      </c>
      <c r="N28" s="124">
        <f t="shared" si="0"/>
        <v>16454</v>
      </c>
    </row>
    <row r="29" spans="1:51" ht="13.8" thickBot="1" x14ac:dyDescent="0.3">
      <c r="C29" s="152"/>
      <c r="D29" s="154"/>
      <c r="E29" s="155">
        <f>E28+F28+G28</f>
        <v>34689</v>
      </c>
      <c r="F29" s="156"/>
      <c r="G29" s="157"/>
      <c r="H29" s="155">
        <f>H28+I28+J28+K28+L28</f>
        <v>34689</v>
      </c>
      <c r="I29" s="156"/>
      <c r="J29" s="156"/>
      <c r="K29" s="156"/>
      <c r="L29" s="157"/>
      <c r="M29" s="155">
        <f>M28+N28</f>
        <v>34689</v>
      </c>
      <c r="N29" s="157"/>
    </row>
    <row r="30" spans="1:51" ht="6" customHeight="1" x14ac:dyDescent="0.25">
      <c r="C30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51" s="1" customFormat="1" ht="15.6" x14ac:dyDescent="0.3">
      <c r="A31" s="16" t="s">
        <v>5</v>
      </c>
      <c r="B31" s="17" t="s">
        <v>86</v>
      </c>
      <c r="C31" s="18"/>
      <c r="D31" s="23"/>
      <c r="E31" s="19"/>
      <c r="F31" s="19"/>
      <c r="G31" s="19"/>
      <c r="H31" s="19"/>
      <c r="I31" s="19"/>
      <c r="J31" s="19"/>
      <c r="K31" s="19"/>
      <c r="L31" s="19"/>
      <c r="M31" s="145"/>
      <c r="N31" s="145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x14ac:dyDescent="0.25">
      <c r="C32" s="25"/>
      <c r="D32" s="26" t="s">
        <v>6</v>
      </c>
      <c r="E32" s="27" t="s">
        <v>7</v>
      </c>
      <c r="F32" s="27" t="s">
        <v>48</v>
      </c>
      <c r="G32" s="27" t="s">
        <v>49</v>
      </c>
      <c r="M32" s="146"/>
    </row>
    <row r="33" spans="1:13" x14ac:dyDescent="0.25">
      <c r="C33" s="63" t="s">
        <v>102</v>
      </c>
      <c r="D33" s="54">
        <v>2000</v>
      </c>
      <c r="E33" s="55">
        <v>1000</v>
      </c>
      <c r="F33" s="55">
        <v>500</v>
      </c>
      <c r="G33" s="56">
        <v>3500</v>
      </c>
      <c r="M33" s="146"/>
    </row>
    <row r="34" spans="1:13" x14ac:dyDescent="0.25">
      <c r="C34" s="63" t="s">
        <v>43</v>
      </c>
      <c r="D34" s="54">
        <v>1800</v>
      </c>
      <c r="E34" s="55">
        <v>800</v>
      </c>
      <c r="F34" s="55">
        <v>460</v>
      </c>
      <c r="G34" s="56">
        <v>3060</v>
      </c>
    </row>
    <row r="35" spans="1:13" x14ac:dyDescent="0.25">
      <c r="C35" s="63" t="s">
        <v>44</v>
      </c>
      <c r="D35" s="57">
        <v>6</v>
      </c>
      <c r="E35" s="57">
        <v>15</v>
      </c>
      <c r="F35" s="57">
        <v>32</v>
      </c>
    </row>
    <row r="36" spans="1:13" x14ac:dyDescent="0.25">
      <c r="C36" s="64" t="s">
        <v>45</v>
      </c>
      <c r="D36" s="58">
        <v>15</v>
      </c>
      <c r="E36" s="59">
        <v>17</v>
      </c>
      <c r="F36" s="59">
        <v>32</v>
      </c>
      <c r="G36" s="24"/>
    </row>
    <row r="37" spans="1:13" x14ac:dyDescent="0.25">
      <c r="C37" s="65" t="s">
        <v>46</v>
      </c>
      <c r="H37" s="45"/>
    </row>
    <row r="38" spans="1:13" x14ac:dyDescent="0.25">
      <c r="C38" t="s">
        <v>47</v>
      </c>
    </row>
    <row r="40" spans="1:13" ht="15.6" x14ac:dyDescent="0.3">
      <c r="A40" s="16" t="s">
        <v>8</v>
      </c>
      <c r="B40" s="17" t="s">
        <v>56</v>
      </c>
    </row>
    <row r="41" spans="1:13" x14ac:dyDescent="0.25">
      <c r="C41" s="25"/>
      <c r="D41" s="26" t="s">
        <v>6</v>
      </c>
      <c r="E41" s="27" t="s">
        <v>7</v>
      </c>
      <c r="F41" s="27" t="s">
        <v>48</v>
      </c>
      <c r="G41" s="28" t="s">
        <v>49</v>
      </c>
      <c r="H41" s="28" t="s">
        <v>57</v>
      </c>
      <c r="I41" s="28"/>
      <c r="J41" s="28"/>
    </row>
    <row r="42" spans="1:13" x14ac:dyDescent="0.25">
      <c r="C42" s="15" t="s">
        <v>58</v>
      </c>
      <c r="D42" s="136">
        <v>1.4</v>
      </c>
      <c r="E42" s="136">
        <v>2.7149999999999999</v>
      </c>
      <c r="F42" s="136">
        <v>6.4</v>
      </c>
      <c r="G42" s="140">
        <v>8715</v>
      </c>
      <c r="H42" s="126" t="s">
        <v>91</v>
      </c>
      <c r="I42" s="127"/>
      <c r="J42" s="127"/>
    </row>
    <row r="43" spans="1:13" x14ac:dyDescent="0.25">
      <c r="C43" s="15" t="s">
        <v>59</v>
      </c>
      <c r="D43" s="136">
        <v>2.1</v>
      </c>
      <c r="E43" s="136">
        <v>2.38</v>
      </c>
      <c r="F43" s="136">
        <v>4.4800000000000004</v>
      </c>
      <c r="G43" s="140">
        <v>8820</v>
      </c>
      <c r="H43" s="128" t="s">
        <v>91</v>
      </c>
      <c r="I43" s="127"/>
      <c r="J43" s="127"/>
    </row>
    <row r="44" spans="1:13" x14ac:dyDescent="0.25">
      <c r="C44" s="15" t="s">
        <v>60</v>
      </c>
      <c r="D44" s="136"/>
      <c r="E44" s="136"/>
      <c r="F44" s="136">
        <v>0.4</v>
      </c>
      <c r="G44" s="140">
        <v>200</v>
      </c>
      <c r="H44" s="128" t="s">
        <v>91</v>
      </c>
      <c r="I44" s="127"/>
      <c r="J44" s="127"/>
    </row>
    <row r="45" spans="1:13" x14ac:dyDescent="0.25">
      <c r="C45" s="29" t="s">
        <v>61</v>
      </c>
      <c r="D45" s="137">
        <v>3.5</v>
      </c>
      <c r="E45" s="137">
        <v>5.0949999999999998</v>
      </c>
      <c r="F45" s="137">
        <v>11.280000000000001</v>
      </c>
      <c r="G45" s="140">
        <v>17735</v>
      </c>
      <c r="H45" s="128"/>
      <c r="I45" s="127"/>
      <c r="J45" s="127"/>
    </row>
    <row r="46" spans="1:13" x14ac:dyDescent="0.25">
      <c r="C46" s="15" t="s">
        <v>62</v>
      </c>
      <c r="D46" s="136">
        <v>2.25</v>
      </c>
      <c r="E46" s="136">
        <v>2.5499999999999998</v>
      </c>
      <c r="F46" s="136">
        <v>4.8</v>
      </c>
      <c r="G46" s="140">
        <v>9450</v>
      </c>
      <c r="H46" s="128" t="s">
        <v>92</v>
      </c>
      <c r="I46" s="129" t="s">
        <v>93</v>
      </c>
      <c r="J46" s="192">
        <v>0.15</v>
      </c>
    </row>
    <row r="47" spans="1:13" x14ac:dyDescent="0.25">
      <c r="C47" s="15" t="s">
        <v>63</v>
      </c>
      <c r="D47" s="136">
        <v>1.2000000000000002</v>
      </c>
      <c r="E47" s="136">
        <v>3</v>
      </c>
      <c r="F47" s="136">
        <v>6.4</v>
      </c>
      <c r="G47" s="140">
        <v>7504</v>
      </c>
      <c r="H47" s="128" t="s">
        <v>92</v>
      </c>
      <c r="I47" s="129" t="s">
        <v>94</v>
      </c>
      <c r="J47" s="142">
        <v>0.2</v>
      </c>
    </row>
    <row r="48" spans="1:13" x14ac:dyDescent="0.25">
      <c r="C48" s="29" t="s">
        <v>64</v>
      </c>
      <c r="D48" s="137">
        <v>3.45</v>
      </c>
      <c r="E48" s="137">
        <v>5.55</v>
      </c>
      <c r="F48" s="137">
        <v>11.2</v>
      </c>
      <c r="G48" s="140">
        <v>16954</v>
      </c>
      <c r="H48" s="128"/>
      <c r="I48" s="129"/>
      <c r="J48" s="130"/>
    </row>
    <row r="49" spans="3:10" x14ac:dyDescent="0.25">
      <c r="C49" s="29" t="s">
        <v>65</v>
      </c>
      <c r="D49" s="137">
        <v>6.95</v>
      </c>
      <c r="E49" s="137">
        <v>10.645</v>
      </c>
      <c r="F49" s="137">
        <v>22.48</v>
      </c>
      <c r="G49" s="140">
        <v>34689</v>
      </c>
      <c r="H49" s="128"/>
      <c r="I49" s="129"/>
      <c r="J49" s="130"/>
    </row>
    <row r="50" spans="3:10" x14ac:dyDescent="0.25">
      <c r="C50" s="29" t="s">
        <v>66</v>
      </c>
      <c r="D50" s="137">
        <v>-0.95000000000000018</v>
      </c>
      <c r="E50" s="137">
        <v>4.3550000000000004</v>
      </c>
      <c r="F50" s="137">
        <v>9.52</v>
      </c>
      <c r="G50" s="140">
        <v>2831</v>
      </c>
      <c r="H50" s="131" t="s">
        <v>88</v>
      </c>
      <c r="I50" s="132">
        <v>7.5453091684434967E-2</v>
      </c>
      <c r="J50" s="127"/>
    </row>
    <row r="51" spans="3:10" x14ac:dyDescent="0.25">
      <c r="C51" s="15" t="s">
        <v>44</v>
      </c>
      <c r="D51" s="136">
        <v>6</v>
      </c>
      <c r="E51" s="136">
        <v>15</v>
      </c>
      <c r="F51" s="136">
        <v>32</v>
      </c>
      <c r="G51" s="140">
        <v>37520</v>
      </c>
      <c r="H51" s="128"/>
      <c r="I51" s="127"/>
      <c r="J51" s="127"/>
    </row>
    <row r="52" spans="3:10" x14ac:dyDescent="0.25">
      <c r="C52" s="193" t="s">
        <v>103</v>
      </c>
      <c r="D52" s="133"/>
      <c r="E52" s="127"/>
      <c r="F52" s="127"/>
      <c r="G52" s="125"/>
      <c r="H52" s="129"/>
      <c r="I52" s="127"/>
      <c r="J52" s="127"/>
    </row>
    <row r="53" spans="3:10" x14ac:dyDescent="0.25">
      <c r="C53" s="193" t="s">
        <v>89</v>
      </c>
      <c r="D53" s="138">
        <v>10800</v>
      </c>
      <c r="E53" s="138">
        <v>12000</v>
      </c>
      <c r="F53" s="138">
        <v>14720</v>
      </c>
      <c r="G53" s="139">
        <v>37520</v>
      </c>
      <c r="H53" s="127"/>
      <c r="I53" s="127"/>
      <c r="J53" s="127"/>
    </row>
    <row r="54" spans="3:10" x14ac:dyDescent="0.25">
      <c r="C54" s="193" t="s">
        <v>90</v>
      </c>
      <c r="D54" s="134">
        <v>30000</v>
      </c>
      <c r="E54" s="134">
        <v>17000</v>
      </c>
      <c r="F54" s="134">
        <v>16000</v>
      </c>
      <c r="G54" s="135">
        <v>63000</v>
      </c>
      <c r="H54" s="127"/>
      <c r="I54" s="127"/>
      <c r="J54" s="127"/>
    </row>
    <row r="58" spans="3:10" x14ac:dyDescent="0.25">
      <c r="E58" s="146"/>
      <c r="F58" s="146"/>
      <c r="G58" s="146"/>
      <c r="H58" s="146"/>
    </row>
  </sheetData>
  <mergeCells count="13">
    <mergeCell ref="M4:M5"/>
    <mergeCell ref="N4:N5"/>
    <mergeCell ref="C28:C29"/>
    <mergeCell ref="D28:D29"/>
    <mergeCell ref="E29:G29"/>
    <mergeCell ref="H29:L29"/>
    <mergeCell ref="M29:N29"/>
    <mergeCell ref="C4:C5"/>
    <mergeCell ref="D4:D5"/>
    <mergeCell ref="E4:E5"/>
    <mergeCell ref="F4:G4"/>
    <mergeCell ref="H4:J4"/>
    <mergeCell ref="K4:L4"/>
  </mergeCells>
  <pageMargins left="0.7" right="0.7" top="0.78740157499999996" bottom="0.78740157499999996" header="0.3" footer="0.3"/>
  <pageSetup paperSize="9" scale="4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W34"/>
  <sheetViews>
    <sheetView showGridLines="0" zoomScale="90" zoomScaleNormal="90" workbookViewId="0">
      <pane ySplit="5" topLeftCell="A6" activePane="bottomLeft" state="frozen"/>
      <selection sqref="A1:IV65536"/>
      <selection pane="bottomLeft" activeCell="D29" sqref="D29"/>
    </sheetView>
  </sheetViews>
  <sheetFormatPr defaultColWidth="9.109375" defaultRowHeight="13.2" x14ac:dyDescent="0.25"/>
  <cols>
    <col min="1" max="1" width="3.5546875" customWidth="1"/>
    <col min="2" max="2" width="3.6640625" style="12" bestFit="1" customWidth="1"/>
    <col min="3" max="3" width="53.33203125" style="15" customWidth="1"/>
    <col min="4" max="4" width="16.109375" style="20" customWidth="1"/>
    <col min="5" max="5" width="16.109375" style="9" customWidth="1"/>
    <col min="6" max="6" width="16.44140625" style="9" customWidth="1"/>
    <col min="7" max="7" width="15.33203125" style="9" customWidth="1"/>
    <col min="8" max="8" width="12.33203125" style="9" customWidth="1"/>
    <col min="9" max="11" width="13.44140625" style="9" bestFit="1" customWidth="1"/>
    <col min="12" max="12" width="21.109375" style="9" customWidth="1"/>
    <col min="13" max="13" width="17.33203125" style="9" customWidth="1"/>
    <col min="14" max="28" width="6.33203125" style="9" customWidth="1"/>
    <col min="29" max="48" width="9.109375" style="5"/>
  </cols>
  <sheetData>
    <row r="1" spans="1:48" ht="24.6" x14ac:dyDescent="0.4">
      <c r="A1" s="2" t="s">
        <v>9</v>
      </c>
      <c r="B1" s="10"/>
      <c r="C1" s="13"/>
      <c r="D1" s="21"/>
      <c r="E1" s="3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48" s="1" customFormat="1" ht="7.2" customHeight="1" x14ac:dyDescent="0.25">
      <c r="A2" s="3"/>
      <c r="B2" s="11"/>
      <c r="C2" s="14"/>
      <c r="D2" s="2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s="1" customFormat="1" ht="16.2" thickBot="1" x14ac:dyDescent="0.35">
      <c r="A3" s="16" t="s">
        <v>2</v>
      </c>
      <c r="B3" s="17" t="s">
        <v>34</v>
      </c>
      <c r="C3" s="18"/>
      <c r="D3" s="23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s="1" customFormat="1" ht="15.6" customHeight="1" x14ac:dyDescent="0.3">
      <c r="A4" s="16"/>
      <c r="B4" s="17"/>
      <c r="C4" s="149" t="s">
        <v>50</v>
      </c>
      <c r="D4" s="177" t="s">
        <v>51</v>
      </c>
      <c r="E4" s="179" t="s">
        <v>52</v>
      </c>
      <c r="F4" s="171" t="s">
        <v>67</v>
      </c>
      <c r="G4" s="169" t="s">
        <v>55</v>
      </c>
      <c r="H4" s="170"/>
      <c r="I4" s="171" t="s">
        <v>68</v>
      </c>
      <c r="J4" s="173" t="s">
        <v>70</v>
      </c>
      <c r="K4" s="175" t="s">
        <v>69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26.4" x14ac:dyDescent="0.25">
      <c r="C5" s="150"/>
      <c r="D5" s="178"/>
      <c r="E5" s="180"/>
      <c r="F5" s="172"/>
      <c r="G5" s="143" t="s">
        <v>10</v>
      </c>
      <c r="H5" s="144" t="s">
        <v>95</v>
      </c>
      <c r="I5" s="172"/>
      <c r="J5" s="174"/>
      <c r="K5" s="176"/>
    </row>
    <row r="6" spans="1:48" x14ac:dyDescent="0.25">
      <c r="C6" s="32" t="s">
        <v>96</v>
      </c>
      <c r="D6" s="66">
        <v>850</v>
      </c>
      <c r="E6" s="67"/>
      <c r="F6" s="68"/>
      <c r="G6" s="69"/>
      <c r="H6" s="70"/>
      <c r="I6" s="68"/>
      <c r="J6" s="67"/>
      <c r="K6" s="71"/>
      <c r="L6" s="66"/>
    </row>
    <row r="7" spans="1:48" ht="26.4" x14ac:dyDescent="0.25">
      <c r="C7" s="30" t="s">
        <v>71</v>
      </c>
      <c r="D7" s="72">
        <v>35000</v>
      </c>
      <c r="E7" s="73"/>
      <c r="F7" s="74"/>
      <c r="G7" s="75"/>
      <c r="H7" s="76"/>
      <c r="I7" s="74"/>
      <c r="J7" s="73"/>
      <c r="K7" s="77"/>
      <c r="L7" s="72"/>
    </row>
    <row r="8" spans="1:48" x14ac:dyDescent="0.25">
      <c r="C8" s="30" t="s">
        <v>72</v>
      </c>
      <c r="D8" s="72">
        <v>20000</v>
      </c>
      <c r="E8" s="73"/>
      <c r="F8" s="74"/>
      <c r="G8" s="75"/>
      <c r="H8" s="76"/>
      <c r="I8" s="74"/>
      <c r="J8" s="73"/>
      <c r="K8" s="77"/>
      <c r="L8" s="72"/>
    </row>
    <row r="9" spans="1:48" x14ac:dyDescent="0.25">
      <c r="C9" s="31" t="s">
        <v>97</v>
      </c>
      <c r="D9" s="78">
        <v>2100</v>
      </c>
      <c r="E9" s="79"/>
      <c r="F9" s="80"/>
      <c r="G9" s="81"/>
      <c r="H9" s="82"/>
      <c r="I9" s="80"/>
      <c r="J9" s="79"/>
      <c r="K9" s="83"/>
      <c r="L9" s="78"/>
    </row>
    <row r="10" spans="1:48" ht="26.4" x14ac:dyDescent="0.25">
      <c r="C10" s="30" t="s">
        <v>73</v>
      </c>
      <c r="D10" s="72">
        <v>20000</v>
      </c>
      <c r="E10" s="79"/>
      <c r="F10" s="80"/>
      <c r="G10" s="81"/>
      <c r="H10" s="82"/>
      <c r="I10" s="80"/>
      <c r="J10" s="79"/>
      <c r="K10" s="83"/>
      <c r="L10" s="72"/>
    </row>
    <row r="11" spans="1:48" x14ac:dyDescent="0.25">
      <c r="C11" s="31" t="s">
        <v>74</v>
      </c>
      <c r="D11" s="78">
        <v>10200</v>
      </c>
      <c r="E11" s="79"/>
      <c r="F11" s="80"/>
      <c r="G11" s="81"/>
      <c r="H11" s="82"/>
      <c r="I11" s="80"/>
      <c r="J11" s="79"/>
      <c r="K11" s="83"/>
      <c r="L11" s="78"/>
    </row>
    <row r="12" spans="1:48" x14ac:dyDescent="0.25">
      <c r="C12" s="30" t="s">
        <v>75</v>
      </c>
      <c r="D12" s="72">
        <v>6000</v>
      </c>
      <c r="E12" s="73"/>
      <c r="F12" s="74"/>
      <c r="G12" s="75"/>
      <c r="H12" s="76"/>
      <c r="I12" s="74"/>
      <c r="J12" s="73"/>
      <c r="K12" s="77"/>
      <c r="L12" s="72"/>
    </row>
    <row r="13" spans="1:48" x14ac:dyDescent="0.25">
      <c r="C13" s="30" t="s">
        <v>76</v>
      </c>
      <c r="D13" s="72">
        <v>1700</v>
      </c>
      <c r="E13" s="73"/>
      <c r="F13" s="74"/>
      <c r="G13" s="75"/>
      <c r="H13" s="76"/>
      <c r="I13" s="74"/>
      <c r="J13" s="73"/>
      <c r="K13" s="77"/>
      <c r="L13" s="72"/>
    </row>
    <row r="14" spans="1:48" ht="26.4" x14ac:dyDescent="0.25">
      <c r="C14" s="30" t="s">
        <v>77</v>
      </c>
      <c r="D14" s="72">
        <v>2900</v>
      </c>
      <c r="E14" s="73"/>
      <c r="F14" s="74"/>
      <c r="G14" s="74"/>
      <c r="H14" s="76"/>
      <c r="I14" s="74"/>
      <c r="J14" s="73"/>
      <c r="K14" s="77"/>
      <c r="L14" s="72"/>
    </row>
    <row r="15" spans="1:48" x14ac:dyDescent="0.25">
      <c r="C15" s="33" t="s">
        <v>78</v>
      </c>
      <c r="D15" s="84">
        <v>1500</v>
      </c>
      <c r="E15" s="85"/>
      <c r="F15" s="86"/>
      <c r="G15" s="87"/>
      <c r="H15" s="88"/>
      <c r="I15" s="86"/>
      <c r="J15" s="85"/>
      <c r="K15" s="89"/>
      <c r="L15" s="84"/>
    </row>
    <row r="16" spans="1:48" x14ac:dyDescent="0.25">
      <c r="C16" s="151" t="s">
        <v>49</v>
      </c>
      <c r="D16" s="183">
        <f>SUM(D5:D15)</f>
        <v>100250</v>
      </c>
      <c r="E16" s="90">
        <f t="shared" ref="E16:K16" si="0">SUM(E6:E15)</f>
        <v>0</v>
      </c>
      <c r="F16" s="91">
        <f t="shared" si="0"/>
        <v>0</v>
      </c>
      <c r="G16" s="92">
        <f t="shared" si="0"/>
        <v>0</v>
      </c>
      <c r="H16" s="93">
        <f t="shared" si="0"/>
        <v>0</v>
      </c>
      <c r="I16" s="91">
        <f t="shared" si="0"/>
        <v>0</v>
      </c>
      <c r="J16" s="92">
        <f t="shared" si="0"/>
        <v>0</v>
      </c>
      <c r="K16" s="94">
        <f t="shared" si="0"/>
        <v>0</v>
      </c>
      <c r="L16" s="181"/>
    </row>
    <row r="17" spans="1:49" ht="13.8" thickBot="1" x14ac:dyDescent="0.3">
      <c r="C17" s="152"/>
      <c r="D17" s="184"/>
      <c r="E17" s="185">
        <f>+E16+F16</f>
        <v>0</v>
      </c>
      <c r="F17" s="186"/>
      <c r="G17" s="185">
        <f>SUM(G16:I16)</f>
        <v>0</v>
      </c>
      <c r="H17" s="187"/>
      <c r="I17" s="186"/>
      <c r="J17" s="185">
        <f>+J16+K16</f>
        <v>0</v>
      </c>
      <c r="K17" s="186"/>
      <c r="L17" s="182"/>
    </row>
    <row r="18" spans="1:49" ht="6" customHeight="1" x14ac:dyDescent="0.25">
      <c r="C18"/>
      <c r="D18" s="34"/>
      <c r="E18" s="34"/>
      <c r="F18" s="34"/>
      <c r="G18" s="34"/>
      <c r="H18" s="34"/>
      <c r="I18" s="34"/>
      <c r="J18" s="34"/>
      <c r="K18" s="34"/>
    </row>
    <row r="19" spans="1:49" s="1" customFormat="1" ht="15.6" x14ac:dyDescent="0.3">
      <c r="A19" s="16" t="s">
        <v>5</v>
      </c>
      <c r="B19" s="17" t="s">
        <v>86</v>
      </c>
      <c r="C19" s="18"/>
      <c r="D19" s="23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9" x14ac:dyDescent="0.25">
      <c r="C20" s="25"/>
      <c r="D20" s="26" t="s">
        <v>10</v>
      </c>
      <c r="E20" s="27" t="s">
        <v>85</v>
      </c>
      <c r="F20" s="27" t="s">
        <v>0</v>
      </c>
      <c r="AB20" s="5"/>
      <c r="AV20"/>
    </row>
    <row r="21" spans="1:49" s="9" customFormat="1" x14ac:dyDescent="0.25">
      <c r="A21"/>
      <c r="B21" s="12"/>
      <c r="C21" s="15" t="s">
        <v>79</v>
      </c>
      <c r="D21" s="96">
        <f>1240</f>
        <v>1240</v>
      </c>
      <c r="E21" s="97">
        <v>560</v>
      </c>
      <c r="F21" s="98">
        <f>+SUM(D21:E21)</f>
        <v>1800</v>
      </c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/>
      <c r="AW21"/>
    </row>
    <row r="22" spans="1:49" s="9" customFormat="1" x14ac:dyDescent="0.25">
      <c r="A22"/>
      <c r="B22" s="12"/>
      <c r="C22" s="15" t="s">
        <v>80</v>
      </c>
      <c r="D22" s="95">
        <v>62.5</v>
      </c>
      <c r="E22" s="95">
        <v>75</v>
      </c>
      <c r="F22" s="95" t="s">
        <v>11</v>
      </c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/>
    </row>
    <row r="23" spans="1:49" s="9" customFormat="1" x14ac:dyDescent="0.25">
      <c r="A23"/>
      <c r="B23" s="12"/>
      <c r="C23" s="15" t="s">
        <v>81</v>
      </c>
      <c r="D23" s="96">
        <v>1500</v>
      </c>
      <c r="E23" s="96">
        <v>800</v>
      </c>
      <c r="F23" s="99">
        <f>+SUM(D23:E23)</f>
        <v>2300</v>
      </c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/>
    </row>
    <row r="24" spans="1:49" s="9" customFormat="1" x14ac:dyDescent="0.25">
      <c r="A24"/>
      <c r="B24" s="12"/>
      <c r="C24" s="12" t="s">
        <v>82</v>
      </c>
      <c r="D24" s="35"/>
      <c r="E24" s="3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/>
    </row>
    <row r="25" spans="1:49" x14ac:dyDescent="0.25">
      <c r="E25" s="20"/>
      <c r="AB25" s="5"/>
      <c r="AV25"/>
    </row>
    <row r="26" spans="1:49" s="9" customFormat="1" ht="15.6" x14ac:dyDescent="0.3">
      <c r="A26" s="16" t="s">
        <v>8</v>
      </c>
      <c r="B26" s="17" t="s">
        <v>87</v>
      </c>
      <c r="C26" s="15"/>
      <c r="D26" s="20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/>
    </row>
    <row r="27" spans="1:49" s="9" customFormat="1" x14ac:dyDescent="0.25">
      <c r="A27"/>
      <c r="B27" s="12"/>
      <c r="C27" s="25"/>
      <c r="D27" s="26" t="s">
        <v>10</v>
      </c>
      <c r="E27" s="27" t="s">
        <v>85</v>
      </c>
      <c r="F27" s="28" t="s">
        <v>49</v>
      </c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/>
    </row>
    <row r="28" spans="1:49" s="9" customFormat="1" x14ac:dyDescent="0.25">
      <c r="A28"/>
      <c r="B28" s="12"/>
      <c r="C28" s="15" t="s">
        <v>83</v>
      </c>
      <c r="D28" s="36"/>
      <c r="E28" s="36"/>
      <c r="F28" s="3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/>
    </row>
    <row r="29" spans="1:49" s="9" customFormat="1" x14ac:dyDescent="0.25">
      <c r="A29"/>
      <c r="B29" s="12"/>
      <c r="C29" s="15" t="s">
        <v>84</v>
      </c>
      <c r="D29" s="36"/>
      <c r="E29" s="36"/>
      <c r="F29" s="3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/>
    </row>
    <row r="30" spans="1:49" s="9" customFormat="1" x14ac:dyDescent="0.25">
      <c r="A30"/>
      <c r="B30" s="12"/>
      <c r="C30" s="29" t="s">
        <v>61</v>
      </c>
      <c r="D30" s="37"/>
      <c r="E30" s="37"/>
      <c r="F30" s="39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/>
    </row>
    <row r="31" spans="1:49" s="9" customFormat="1" x14ac:dyDescent="0.25">
      <c r="A31"/>
      <c r="B31" s="12"/>
      <c r="C31" s="15" t="s">
        <v>64</v>
      </c>
      <c r="D31" s="36"/>
      <c r="E31" s="36"/>
      <c r="F31" s="39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/>
    </row>
    <row r="32" spans="1:49" s="9" customFormat="1" x14ac:dyDescent="0.25">
      <c r="A32"/>
      <c r="B32" s="12"/>
      <c r="C32" s="29" t="s">
        <v>65</v>
      </c>
      <c r="D32" s="37"/>
      <c r="E32" s="37"/>
      <c r="F32" s="39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/>
    </row>
    <row r="33" spans="1:48" s="9" customFormat="1" x14ac:dyDescent="0.25">
      <c r="A33"/>
      <c r="B33" s="12"/>
      <c r="C33" s="29" t="s">
        <v>66</v>
      </c>
      <c r="D33" s="37"/>
      <c r="E33" s="37"/>
      <c r="F33" s="39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/>
    </row>
    <row r="34" spans="1:48" s="9" customFormat="1" x14ac:dyDescent="0.25">
      <c r="A34"/>
      <c r="B34" s="12"/>
      <c r="C34" s="15" t="s">
        <v>44</v>
      </c>
      <c r="D34" s="36"/>
      <c r="E34" s="36"/>
      <c r="F34" s="39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/>
    </row>
  </sheetData>
  <mergeCells count="14">
    <mergeCell ref="L16:L17"/>
    <mergeCell ref="C16:C17"/>
    <mergeCell ref="D16:D17"/>
    <mergeCell ref="E17:F17"/>
    <mergeCell ref="G17:I17"/>
    <mergeCell ref="J17:K17"/>
    <mergeCell ref="G4:H4"/>
    <mergeCell ref="I4:I5"/>
    <mergeCell ref="J4:J5"/>
    <mergeCell ref="K4:K5"/>
    <mergeCell ref="C4:C5"/>
    <mergeCell ref="D4:D5"/>
    <mergeCell ref="E4:E5"/>
    <mergeCell ref="F4:F5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Assignment</vt:lpstr>
      <vt:lpstr>Pillow</vt:lpstr>
      <vt:lpstr>Pillow_solution</vt:lpstr>
      <vt:lpstr>Individually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Šiška</dc:creator>
  <cp:lastModifiedBy>Eva Švandová</cp:lastModifiedBy>
  <cp:lastPrinted>2023-10-06T09:10:43Z</cp:lastPrinted>
  <dcterms:created xsi:type="dcterms:W3CDTF">2007-09-23T08:22:23Z</dcterms:created>
  <dcterms:modified xsi:type="dcterms:W3CDTF">2024-10-02T08:41:54Z</dcterms:modified>
</cp:coreProperties>
</file>