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/>
  <mc:AlternateContent xmlns:mc="http://schemas.openxmlformats.org/markup-compatibility/2006">
    <mc:Choice Requires="x15">
      <x15ac:absPath xmlns:x15ac="http://schemas.microsoft.com/office/spreadsheetml/2010/11/ac" url="https://ucnmuni-my.sharepoint.com/personal/496864_muni_cz/Documents/"/>
    </mc:Choice>
  </mc:AlternateContent>
  <xr:revisionPtr revIDLastSave="390" documentId="8_{D11A68D3-F5F1-4E88-AE97-44C5F86952F4}" xr6:coauthVersionLast="47" xr6:coauthVersionMax="47" xr10:uidLastSave="{03D09D8B-A623-4748-AECA-978EF542063F}"/>
  <bookViews>
    <workbookView xWindow="696" yWindow="0" windowWidth="22344" windowHeight="11868" xr2:uid="{53D7BCB2-21D6-4B3F-BED2-1C427997F22A}"/>
  </bookViews>
  <sheets>
    <sheet name="Příklad 1" sheetId="1" r:id="rId1"/>
    <sheet name="Příklad 2" sheetId="2" r:id="rId2"/>
    <sheet name="Příklad 3" sheetId="3" r:id="rId3"/>
    <sheet name="Příklad 4" sheetId="4" r:id="rId4"/>
    <sheet name="Příklad 5" sheetId="5" r:id="rId5"/>
    <sheet name="Příklad 6" sheetId="6" r:id="rId6"/>
    <sheet name="Příklad 7" sheetId="7" r:id="rId7"/>
    <sheet name="Příklad 8" sheetId="8" r:id="rId8"/>
    <sheet name="Příklad 9" sheetId="9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9" l="1"/>
  <c r="C8" i="9"/>
  <c r="C9" i="8"/>
  <c r="C10" i="8"/>
  <c r="C4" i="8"/>
  <c r="C17" i="7"/>
  <c r="C16" i="7"/>
  <c r="C6" i="7"/>
  <c r="C13" i="7" s="1"/>
  <c r="C4" i="7"/>
  <c r="C12" i="7" s="1"/>
  <c r="C11" i="6"/>
  <c r="C10" i="6"/>
  <c r="C8" i="6"/>
  <c r="E7" i="6"/>
  <c r="C6" i="6"/>
  <c r="C11" i="5"/>
  <c r="C10" i="5"/>
  <c r="C8" i="5"/>
  <c r="E7" i="5"/>
  <c r="C6" i="5"/>
  <c r="C4" i="4"/>
  <c r="D4" i="4"/>
  <c r="E4" i="4"/>
  <c r="G4" i="4"/>
  <c r="C5" i="4"/>
  <c r="D5" i="4"/>
  <c r="E5" i="4"/>
  <c r="G5" i="4"/>
  <c r="C7" i="4"/>
  <c r="D7" i="4"/>
  <c r="E7" i="4"/>
  <c r="G7" i="4"/>
  <c r="C9" i="4"/>
  <c r="D9" i="4"/>
  <c r="E9" i="4"/>
  <c r="G9" i="4"/>
  <c r="D3" i="4"/>
  <c r="E3" i="4"/>
  <c r="G3" i="4"/>
  <c r="C3" i="4"/>
  <c r="C6" i="3"/>
  <c r="C10" i="2"/>
  <c r="C9" i="2"/>
  <c r="C7" i="2"/>
  <c r="C11" i="1"/>
  <c r="C14" i="1" s="1"/>
  <c r="C6" i="1"/>
  <c r="C13" i="1" l="1"/>
</calcChain>
</file>

<file path=xl/sharedStrings.xml><?xml version="1.0" encoding="utf-8"?>
<sst xmlns="http://schemas.openxmlformats.org/spreadsheetml/2006/main" count="86" uniqueCount="22">
  <si>
    <t>n</t>
  </si>
  <si>
    <t>průměr</t>
  </si>
  <si>
    <t>směr. od.</t>
  </si>
  <si>
    <t>a)</t>
  </si>
  <si>
    <t>b)</t>
  </si>
  <si>
    <t>alfa</t>
  </si>
  <si>
    <t>z</t>
  </si>
  <si>
    <t>výběrová směr. od.</t>
  </si>
  <si>
    <t>Horní hranice</t>
  </si>
  <si>
    <t>Dolní hranice</t>
  </si>
  <si>
    <t>E (+-)</t>
  </si>
  <si>
    <t>Oblast v pravém konci pod t distribuční křivkou</t>
  </si>
  <si>
    <t>df</t>
  </si>
  <si>
    <t>…</t>
  </si>
  <si>
    <t>stupně volnosti</t>
  </si>
  <si>
    <t>t (v pravém konci)</t>
  </si>
  <si>
    <t>výpočet</t>
  </si>
  <si>
    <t>odhadovaný podíl</t>
  </si>
  <si>
    <t>s odhad. podílu</t>
  </si>
  <si>
    <t>IS</t>
  </si>
  <si>
    <t>Chybové rozpětí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</si>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</sst>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"/>
  </numFmts>
  <fonts count="3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2" borderId="8" xfId="0" applyFill="1" applyBorder="1"/>
    <xf numFmtId="0" fontId="1" fillId="0" borderId="0" xfId="0" applyFont="1"/>
    <xf numFmtId="0" fontId="1" fillId="0" borderId="9" xfId="0" applyFont="1" applyBorder="1"/>
    <xf numFmtId="0" fontId="1" fillId="0" borderId="11" xfId="0" applyFont="1" applyBorder="1"/>
    <xf numFmtId="0" fontId="0" fillId="2" borderId="10" xfId="0" applyFill="1" applyBorder="1"/>
    <xf numFmtId="0" fontId="0" fillId="2" borderId="12" xfId="0" applyFill="1" applyBorder="1"/>
    <xf numFmtId="0" fontId="0" fillId="3" borderId="0" xfId="0" applyFill="1"/>
    <xf numFmtId="0" fontId="2" fillId="2" borderId="0" xfId="0" applyFont="1" applyFill="1"/>
    <xf numFmtId="0" fontId="0" fillId="0" borderId="13" xfId="0" applyBorder="1"/>
    <xf numFmtId="165" fontId="0" fillId="2" borderId="10" xfId="0" applyNumberFormat="1" applyFill="1" applyBorder="1"/>
    <xf numFmtId="165" fontId="0" fillId="2" borderId="12" xfId="0" applyNumberFormat="1" applyFill="1" applyBorder="1"/>
    <xf numFmtId="164" fontId="0" fillId="0" borderId="6" xfId="0" applyNumberFormat="1" applyBorder="1"/>
    <xf numFmtId="165" fontId="0" fillId="0" borderId="6" xfId="0" applyNumberFormat="1" applyBorder="1"/>
    <xf numFmtId="165" fontId="0" fillId="0" borderId="4" xfId="0" applyNumberFormat="1" applyBorder="1"/>
    <xf numFmtId="165" fontId="0" fillId="0" borderId="0" xfId="0" applyNumberFormat="1"/>
    <xf numFmtId="165" fontId="0" fillId="2" borderId="8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793F3-8669-4E6E-878A-0D01D368CA65}">
  <dimension ref="B2:C14"/>
  <sheetViews>
    <sheetView tabSelected="1" workbookViewId="0">
      <selection activeCell="D15" sqref="D15"/>
    </sheetView>
  </sheetViews>
  <sheetFormatPr defaultRowHeight="14.45"/>
  <cols>
    <col min="2" max="2" width="16" bestFit="1" customWidth="1"/>
    <col min="3" max="3" width="11.42578125" customWidth="1"/>
  </cols>
  <sheetData>
    <row r="2" spans="2:3">
      <c r="B2" s="5" t="s">
        <v>0</v>
      </c>
      <c r="C2" s="6">
        <v>25</v>
      </c>
    </row>
    <row r="3" spans="2:3">
      <c r="B3" s="5" t="s">
        <v>1</v>
      </c>
      <c r="C3" s="6">
        <v>145</v>
      </c>
    </row>
    <row r="4" spans="2:3">
      <c r="B4" s="3" t="s">
        <v>2</v>
      </c>
      <c r="C4" s="4">
        <v>35</v>
      </c>
    </row>
    <row r="5" spans="2:3" ht="15" thickBot="1"/>
    <row r="6" spans="2:3" ht="15" thickBot="1">
      <c r="B6" s="7" t="s">
        <v>3</v>
      </c>
      <c r="C6" s="8">
        <f>C3</f>
        <v>145</v>
      </c>
    </row>
    <row r="8" spans="2:3">
      <c r="B8" s="9" t="s">
        <v>4</v>
      </c>
    </row>
    <row r="9" spans="2:3">
      <c r="B9" s="5" t="s">
        <v>5</v>
      </c>
      <c r="C9" s="6">
        <v>0.01</v>
      </c>
    </row>
    <row r="10" spans="2:3">
      <c r="B10" s="5" t="s">
        <v>6</v>
      </c>
      <c r="C10" s="6">
        <v>1.65</v>
      </c>
    </row>
    <row r="11" spans="2:3">
      <c r="B11" s="3" t="s">
        <v>7</v>
      </c>
      <c r="C11" s="4">
        <f>C4/SQRT(C2)</f>
        <v>7</v>
      </c>
    </row>
    <row r="12" spans="2:3" ht="15" thickBot="1"/>
    <row r="13" spans="2:3">
      <c r="B13" s="10" t="s">
        <v>8</v>
      </c>
      <c r="C13" s="12">
        <f>C3-C10*C11</f>
        <v>133.44999999999999</v>
      </c>
    </row>
    <row r="14" spans="2:3" ht="15" thickBot="1">
      <c r="B14" s="11" t="s">
        <v>9</v>
      </c>
      <c r="C14" s="13">
        <f>C3+C10*C11</f>
        <v>156.55000000000001</v>
      </c>
    </row>
  </sheetData>
  <pageMargins left="0.7" right="0.7" top="0.78740157499999996" bottom="0.78740157499999996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2E53F-A8E4-448A-9D77-2BF8003FAD8A}">
  <dimension ref="B2:C10"/>
  <sheetViews>
    <sheetView workbookViewId="0">
      <selection activeCell="D13" sqref="D13"/>
    </sheetView>
  </sheetViews>
  <sheetFormatPr defaultRowHeight="14.45"/>
  <cols>
    <col min="2" max="2" width="16.28515625" bestFit="1" customWidth="1"/>
    <col min="3" max="3" width="11.5703125" customWidth="1"/>
  </cols>
  <sheetData>
    <row r="2" spans="2:3">
      <c r="B2" s="5" t="s">
        <v>0</v>
      </c>
      <c r="C2" s="6">
        <v>600</v>
      </c>
    </row>
    <row r="3" spans="2:3">
      <c r="B3" s="5" t="s">
        <v>1</v>
      </c>
      <c r="C3" s="6">
        <v>500</v>
      </c>
    </row>
    <row r="4" spans="2:3">
      <c r="B4" s="3" t="s">
        <v>2</v>
      </c>
      <c r="C4" s="4">
        <v>40</v>
      </c>
    </row>
    <row r="6" spans="2:3">
      <c r="B6" s="5" t="s">
        <v>6</v>
      </c>
      <c r="C6" s="6">
        <v>2.58</v>
      </c>
    </row>
    <row r="7" spans="2:3">
      <c r="B7" s="3" t="s">
        <v>7</v>
      </c>
      <c r="C7" s="21">
        <f>C4/SQRT(C2)</f>
        <v>1.6329931618554521</v>
      </c>
    </row>
    <row r="8" spans="2:3" ht="15" thickBot="1">
      <c r="C8" s="22"/>
    </row>
    <row r="9" spans="2:3">
      <c r="B9" s="10" t="s">
        <v>9</v>
      </c>
      <c r="C9" s="17">
        <f>C3-C6*C7</f>
        <v>495.78687764241295</v>
      </c>
    </row>
    <row r="10" spans="2:3" ht="15" thickBot="1">
      <c r="B10" s="11" t="s">
        <v>8</v>
      </c>
      <c r="C10" s="18">
        <f>C3+C6*C7</f>
        <v>504.21312235758705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03B89-B319-4AA4-A7EF-6A299BD63ABA}">
  <dimension ref="B2:C6"/>
  <sheetViews>
    <sheetView workbookViewId="0">
      <selection activeCell="D9" sqref="D9"/>
    </sheetView>
  </sheetViews>
  <sheetFormatPr defaultRowHeight="14.45"/>
  <cols>
    <col min="2" max="2" width="11.42578125" customWidth="1"/>
    <col min="3" max="3" width="12.85546875" customWidth="1"/>
    <col min="5" max="5" width="17.5703125" bestFit="1" customWidth="1"/>
  </cols>
  <sheetData>
    <row r="2" spans="2:3">
      <c r="B2" s="5" t="s">
        <v>10</v>
      </c>
      <c r="C2" s="6">
        <v>800</v>
      </c>
    </row>
    <row r="3" spans="2:3">
      <c r="B3" s="5" t="s">
        <v>6</v>
      </c>
      <c r="C3" s="6">
        <v>2.58</v>
      </c>
    </row>
    <row r="4" spans="2:3">
      <c r="B4" s="3" t="s">
        <v>2</v>
      </c>
      <c r="C4" s="4">
        <v>11800</v>
      </c>
    </row>
    <row r="5" spans="2:3" ht="15" thickBot="1"/>
    <row r="6" spans="2:3" ht="15" thickBot="1">
      <c r="B6" s="7" t="s">
        <v>0</v>
      </c>
      <c r="C6" s="23">
        <f>(C3)^2*(C4)^2/(800)^2</f>
        <v>1448.1830250000003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3DF8F-8872-429F-9A3A-411939AB26B8}">
  <dimension ref="B1:G9"/>
  <sheetViews>
    <sheetView workbookViewId="0">
      <selection activeCell="D12" sqref="D12"/>
    </sheetView>
  </sheetViews>
  <sheetFormatPr defaultRowHeight="14.45"/>
  <sheetData>
    <row r="1" spans="2:7">
      <c r="C1" s="9" t="s">
        <v>11</v>
      </c>
    </row>
    <row r="2" spans="2:7">
      <c r="B2" s="9" t="s">
        <v>12</v>
      </c>
      <c r="C2">
        <v>0.1</v>
      </c>
      <c r="D2" s="14">
        <v>0.05</v>
      </c>
      <c r="E2">
        <v>2.5000000000000001E-2</v>
      </c>
      <c r="F2" t="s">
        <v>13</v>
      </c>
      <c r="G2">
        <v>1E-3</v>
      </c>
    </row>
    <row r="3" spans="2:7">
      <c r="B3">
        <v>1</v>
      </c>
      <c r="C3">
        <f>_xlfn.T.INV(1-C$2,$B3)</f>
        <v>3.0776835371752544</v>
      </c>
      <c r="D3">
        <f t="shared" ref="D3:G9" si="0">_xlfn.T.INV(1-D$2,$B3)</f>
        <v>6.3137515146750376</v>
      </c>
      <c r="E3">
        <f t="shared" si="0"/>
        <v>12.706204736174694</v>
      </c>
      <c r="F3" t="s">
        <v>13</v>
      </c>
      <c r="G3">
        <f t="shared" si="0"/>
        <v>318.30883898555015</v>
      </c>
    </row>
    <row r="4" spans="2:7">
      <c r="B4">
        <v>2</v>
      </c>
      <c r="C4">
        <f t="shared" ref="C4:C9" si="1">_xlfn.T.INV(1-C$2,$B4)</f>
        <v>1.8856180831641269</v>
      </c>
      <c r="D4">
        <f t="shared" si="0"/>
        <v>2.9199855803537247</v>
      </c>
      <c r="E4">
        <f t="shared" si="0"/>
        <v>4.3026527297494619</v>
      </c>
      <c r="F4" t="s">
        <v>13</v>
      </c>
      <c r="G4">
        <f t="shared" si="0"/>
        <v>22.327124770119866</v>
      </c>
    </row>
    <row r="5" spans="2:7">
      <c r="B5">
        <v>3</v>
      </c>
      <c r="C5">
        <f t="shared" si="1"/>
        <v>1.63774435369621</v>
      </c>
      <c r="D5">
        <f t="shared" si="0"/>
        <v>2.3533634348018233</v>
      </c>
      <c r="E5">
        <f t="shared" si="0"/>
        <v>3.1824463052837078</v>
      </c>
      <c r="F5" t="s">
        <v>13</v>
      </c>
      <c r="G5">
        <f t="shared" si="0"/>
        <v>10.214531852407381</v>
      </c>
    </row>
    <row r="6" spans="2:7">
      <c r="B6" t="s">
        <v>13</v>
      </c>
      <c r="C6" t="s">
        <v>13</v>
      </c>
      <c r="D6" t="s">
        <v>13</v>
      </c>
      <c r="E6" t="s">
        <v>13</v>
      </c>
      <c r="F6" t="s">
        <v>13</v>
      </c>
      <c r="G6" t="s">
        <v>13</v>
      </c>
    </row>
    <row r="7" spans="2:7">
      <c r="B7" s="14">
        <v>16</v>
      </c>
      <c r="C7">
        <f t="shared" si="1"/>
        <v>1.3367571673273158</v>
      </c>
      <c r="D7" s="15">
        <f t="shared" si="0"/>
        <v>1.7458836762762506</v>
      </c>
      <c r="E7">
        <f t="shared" si="0"/>
        <v>2.119905299221255</v>
      </c>
      <c r="F7" t="s">
        <v>13</v>
      </c>
      <c r="G7">
        <f t="shared" si="0"/>
        <v>3.686154792686013</v>
      </c>
    </row>
    <row r="8" spans="2:7">
      <c r="B8" t="s">
        <v>13</v>
      </c>
      <c r="C8" t="s">
        <v>13</v>
      </c>
      <c r="D8" t="s">
        <v>13</v>
      </c>
      <c r="E8" t="s">
        <v>13</v>
      </c>
      <c r="F8" t="s">
        <v>13</v>
      </c>
      <c r="G8" t="s">
        <v>13</v>
      </c>
    </row>
    <row r="9" spans="2:7">
      <c r="B9">
        <v>75</v>
      </c>
      <c r="C9">
        <f t="shared" si="1"/>
        <v>1.2929414686356859</v>
      </c>
      <c r="D9">
        <f t="shared" si="0"/>
        <v>1.6654253733225626</v>
      </c>
      <c r="E9">
        <f t="shared" si="0"/>
        <v>1.9921021540022406</v>
      </c>
      <c r="F9" t="s">
        <v>13</v>
      </c>
      <c r="G9">
        <f t="shared" si="0"/>
        <v>3.2024888408089529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0AA0C-6869-4FFA-BF9A-CC0616A0D34D}">
  <dimension ref="B2:E11"/>
  <sheetViews>
    <sheetView workbookViewId="0">
      <selection activeCell="C14" sqref="C14"/>
    </sheetView>
  </sheetViews>
  <sheetFormatPr defaultRowHeight="14.45"/>
  <cols>
    <col min="2" max="2" width="16" bestFit="1" customWidth="1"/>
    <col min="3" max="3" width="12.28515625" customWidth="1"/>
    <col min="5" max="5" width="12" customWidth="1"/>
  </cols>
  <sheetData>
    <row r="2" spans="2:5">
      <c r="B2" s="5" t="s">
        <v>0</v>
      </c>
      <c r="C2" s="6">
        <v>25</v>
      </c>
    </row>
    <row r="3" spans="2:5">
      <c r="B3" s="5" t="s">
        <v>1</v>
      </c>
      <c r="C3" s="6">
        <v>6600</v>
      </c>
    </row>
    <row r="4" spans="2:5">
      <c r="B4" s="5" t="s">
        <v>2</v>
      </c>
      <c r="C4" s="6">
        <v>800</v>
      </c>
    </row>
    <row r="6" spans="2:5">
      <c r="B6" s="1" t="s">
        <v>14</v>
      </c>
      <c r="C6" s="2">
        <f>C2-1</f>
        <v>24</v>
      </c>
    </row>
    <row r="7" spans="2:5">
      <c r="B7" s="5" t="s">
        <v>15</v>
      </c>
      <c r="C7" s="16">
        <v>2.0640000000000001</v>
      </c>
      <c r="D7" s="5" t="s">
        <v>16</v>
      </c>
      <c r="E7" s="20">
        <f>_xlfn.T.INV(1-0.025,24)</f>
        <v>2.0638985616280254</v>
      </c>
    </row>
    <row r="8" spans="2:5">
      <c r="B8" s="5" t="s">
        <v>7</v>
      </c>
      <c r="C8" s="6">
        <f>C4/SQRT(C2)</f>
        <v>160</v>
      </c>
    </row>
    <row r="9" spans="2:5" ht="15" thickBot="1"/>
    <row r="10" spans="2:5">
      <c r="B10" s="10" t="s">
        <v>9</v>
      </c>
      <c r="C10" s="12">
        <f>C3-C7*C8</f>
        <v>6269.76</v>
      </c>
    </row>
    <row r="11" spans="2:5" ht="15" thickBot="1">
      <c r="B11" s="11" t="s">
        <v>8</v>
      </c>
      <c r="C11" s="13">
        <f>C3+C7*C8</f>
        <v>6930.24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6B98D-9487-4D35-A186-01220EA541ED}">
  <dimension ref="B2:E11"/>
  <sheetViews>
    <sheetView workbookViewId="0">
      <selection activeCell="C13" sqref="C13"/>
    </sheetView>
  </sheetViews>
  <sheetFormatPr defaultRowHeight="14.45"/>
  <cols>
    <col min="2" max="2" width="16" bestFit="1" customWidth="1"/>
    <col min="3" max="3" width="12.7109375" customWidth="1"/>
    <col min="5" max="5" width="11.28515625" customWidth="1"/>
  </cols>
  <sheetData>
    <row r="2" spans="2:5">
      <c r="B2" s="5" t="s">
        <v>0</v>
      </c>
      <c r="C2" s="6">
        <v>64</v>
      </c>
    </row>
    <row r="3" spans="2:5">
      <c r="B3" s="3" t="s">
        <v>1</v>
      </c>
      <c r="C3" s="4">
        <v>1450</v>
      </c>
    </row>
    <row r="4" spans="2:5">
      <c r="B4" s="5" t="s">
        <v>2</v>
      </c>
      <c r="C4" s="6">
        <v>300</v>
      </c>
    </row>
    <row r="6" spans="2:5">
      <c r="B6" s="5" t="s">
        <v>14</v>
      </c>
      <c r="C6" s="6">
        <f>C2-1</f>
        <v>63</v>
      </c>
    </row>
    <row r="7" spans="2:5">
      <c r="B7" s="3" t="s">
        <v>15</v>
      </c>
      <c r="C7" s="4">
        <v>2.6560000000000001</v>
      </c>
      <c r="D7" s="5" t="s">
        <v>16</v>
      </c>
      <c r="E7" s="20">
        <f>_xlfn.T.INV(1-0.005,C6)</f>
        <v>2.6561450250998613</v>
      </c>
    </row>
    <row r="8" spans="2:5">
      <c r="B8" s="5" t="s">
        <v>7</v>
      </c>
      <c r="C8" s="6">
        <f>C4/SQRT(C2)</f>
        <v>37.5</v>
      </c>
    </row>
    <row r="9" spans="2:5" ht="15" thickBot="1"/>
    <row r="10" spans="2:5">
      <c r="B10" s="10" t="s">
        <v>9</v>
      </c>
      <c r="C10" s="12">
        <f>C3-C7*C8</f>
        <v>1350.4</v>
      </c>
    </row>
    <row r="11" spans="2:5" ht="15" thickBot="1">
      <c r="B11" s="11" t="s">
        <v>8</v>
      </c>
      <c r="C11" s="13">
        <f>C3+C7*C8</f>
        <v>1549.6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B4D4E-9634-4C37-BD32-5DB3CC686C3B}">
  <dimension ref="B2:C17"/>
  <sheetViews>
    <sheetView workbookViewId="0">
      <selection activeCell="D12" sqref="D12"/>
    </sheetView>
  </sheetViews>
  <sheetFormatPr defaultRowHeight="14.45"/>
  <cols>
    <col min="2" max="2" width="14.85546875" bestFit="1" customWidth="1"/>
    <col min="3" max="3" width="15" customWidth="1"/>
  </cols>
  <sheetData>
    <row r="2" spans="2:3">
      <c r="B2" s="5" t="s">
        <v>0</v>
      </c>
      <c r="C2" s="6">
        <v>1821</v>
      </c>
    </row>
    <row r="3" spans="2:3">
      <c r="B3" s="5" t="s">
        <v>17</v>
      </c>
      <c r="C3" s="6">
        <v>0.75</v>
      </c>
    </row>
    <row r="4" spans="2:3">
      <c r="B4" s="5" t="s">
        <v>18</v>
      </c>
      <c r="C4" s="20">
        <f>SQRT((C3*(1-C3))/C2)</f>
        <v>1.0147186980852487E-2</v>
      </c>
    </row>
    <row r="5" spans="2:3" ht="15" thickBot="1"/>
    <row r="6" spans="2:3" ht="15" thickBot="1">
      <c r="B6" s="7" t="s">
        <v>3</v>
      </c>
      <c r="C6" s="8">
        <f>C3</f>
        <v>0.75</v>
      </c>
    </row>
    <row r="8" spans="2:3">
      <c r="B8" s="9" t="s">
        <v>4</v>
      </c>
    </row>
    <row r="9" spans="2:3">
      <c r="B9" s="5" t="s">
        <v>6</v>
      </c>
      <c r="C9" s="6">
        <v>2.58</v>
      </c>
    </row>
    <row r="11" spans="2:3" ht="15" thickBot="1">
      <c r="B11" s="9" t="s">
        <v>19</v>
      </c>
    </row>
    <row r="12" spans="2:3">
      <c r="B12" s="10" t="s">
        <v>9</v>
      </c>
      <c r="C12" s="17">
        <f>C3-C9*C4</f>
        <v>0.72382025758940061</v>
      </c>
    </row>
    <row r="13" spans="2:3" ht="15" thickBot="1">
      <c r="B13" s="11" t="s">
        <v>8</v>
      </c>
      <c r="C13" s="18">
        <f>C6+C9*C4</f>
        <v>0.77617974241059939</v>
      </c>
    </row>
    <row r="15" spans="2:3" ht="15" thickBot="1">
      <c r="B15" s="9" t="s">
        <v>20</v>
      </c>
    </row>
    <row r="16" spans="2:3">
      <c r="B16" s="10" t="s">
        <v>9</v>
      </c>
      <c r="C16" s="17">
        <f>-C9*C4</f>
        <v>-2.6179742410599418E-2</v>
      </c>
    </row>
    <row r="17" spans="2:3" ht="15" thickBot="1">
      <c r="B17" s="11" t="s">
        <v>8</v>
      </c>
      <c r="C17" s="18">
        <f>+C9*C4</f>
        <v>2.6179742410599418E-2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CC6EC-FFDC-4601-A97D-07B6A3D61D2E}">
  <dimension ref="B2:C10"/>
  <sheetViews>
    <sheetView workbookViewId="0">
      <selection activeCell="G5" sqref="G5"/>
    </sheetView>
  </sheetViews>
  <sheetFormatPr defaultRowHeight="14.45"/>
  <cols>
    <col min="2" max="2" width="14.85546875" bestFit="1" customWidth="1"/>
    <col min="3" max="3" width="13" customWidth="1"/>
  </cols>
  <sheetData>
    <row r="2" spans="2:3">
      <c r="B2" s="5" t="s">
        <v>0</v>
      </c>
      <c r="C2" s="6">
        <v>2000</v>
      </c>
    </row>
    <row r="3" spans="2:3">
      <c r="B3" s="5" t="s">
        <v>17</v>
      </c>
      <c r="C3" s="6">
        <v>0.63</v>
      </c>
    </row>
    <row r="4" spans="2:3">
      <c r="B4" s="5" t="s">
        <v>18</v>
      </c>
      <c r="C4" s="19">
        <f>SQRT((C3*(1-C3))/C2)</f>
        <v>1.0795832529267949E-2</v>
      </c>
    </row>
    <row r="6" spans="2:3">
      <c r="B6" s="5" t="s">
        <v>6</v>
      </c>
      <c r="C6" s="6">
        <v>2.17</v>
      </c>
    </row>
    <row r="8" spans="2:3" ht="15" thickBot="1">
      <c r="B8" s="9" t="s">
        <v>19</v>
      </c>
    </row>
    <row r="9" spans="2:3">
      <c r="B9" s="10" t="s">
        <v>9</v>
      </c>
      <c r="C9" s="17">
        <f>C3-C6*C4</f>
        <v>0.60657304341148854</v>
      </c>
    </row>
    <row r="10" spans="2:3" ht="15" thickBot="1">
      <c r="B10" s="11" t="s">
        <v>8</v>
      </c>
      <c r="C10" s="18">
        <f>C3+C6*C4</f>
        <v>0.65342695658851147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6F0F6-8879-46E0-9945-769E0BB2B1F6}">
  <dimension ref="B2:C13"/>
  <sheetViews>
    <sheetView workbookViewId="0">
      <selection activeCell="F5" sqref="F5"/>
    </sheetView>
  </sheetViews>
  <sheetFormatPr defaultRowHeight="14.45"/>
  <cols>
    <col min="2" max="2" width="16.7109375" customWidth="1"/>
    <col min="3" max="3" width="12.7109375" customWidth="1"/>
  </cols>
  <sheetData>
    <row r="2" spans="2:3">
      <c r="B2" s="5" t="s">
        <v>17</v>
      </c>
      <c r="C2" s="6">
        <v>0.5</v>
      </c>
    </row>
    <row r="4" spans="2:3">
      <c r="B4" t="s">
        <v>3</v>
      </c>
    </row>
    <row r="5" spans="2:3">
      <c r="B5" s="5" t="s">
        <v>6</v>
      </c>
      <c r="C5" s="6">
        <v>1.96</v>
      </c>
    </row>
    <row r="6" spans="2:3">
      <c r="B6" s="5" t="s">
        <v>21</v>
      </c>
      <c r="C6" s="6">
        <v>0.02</v>
      </c>
    </row>
    <row r="7" spans="2:3" ht="15" thickBot="1"/>
    <row r="8" spans="2:3" ht="15" thickBot="1">
      <c r="B8" s="7" t="s">
        <v>0</v>
      </c>
      <c r="C8" s="8">
        <f>((C5)^2*C2*(1-C2)/(C6)^2)</f>
        <v>2400.9999999999995</v>
      </c>
    </row>
    <row r="10" spans="2:3">
      <c r="B10" t="s">
        <v>4</v>
      </c>
    </row>
    <row r="11" spans="2:3">
      <c r="B11" s="5" t="s">
        <v>17</v>
      </c>
      <c r="C11" s="6">
        <v>7.0000000000000007E-2</v>
      </c>
    </row>
    <row r="12" spans="2:3" ht="15" thickBot="1"/>
    <row r="13" spans="2:3" ht="15" thickBot="1">
      <c r="B13" s="7" t="s">
        <v>0</v>
      </c>
      <c r="C13" s="8">
        <f>((C5)^2*C11*(1-C11)/(C6)^2)</f>
        <v>625.22039999999981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Aneta Žáčková</dc:creator>
  <cp:keywords/>
  <dc:description/>
  <cp:lastModifiedBy>Aneta Žáčková</cp:lastModifiedBy>
  <cp:revision/>
  <dcterms:created xsi:type="dcterms:W3CDTF">2024-11-12T08:57:55Z</dcterms:created>
  <dcterms:modified xsi:type="dcterms:W3CDTF">2024-11-14T08:21:35Z</dcterms:modified>
  <cp:category/>
  <cp:contentStatus/>
</cp:coreProperties>
</file>