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FIIN2024\"/>
    </mc:Choice>
  </mc:AlternateContent>
  <xr:revisionPtr revIDLastSave="0" documentId="8_{376A973C-9A4E-4F58-81BE-F9FEFF81D211}" xr6:coauthVersionLast="47" xr6:coauthVersionMax="47" xr10:uidLastSave="{00000000-0000-0000-0000-000000000000}"/>
  <bookViews>
    <workbookView xWindow="-120" yWindow="-120" windowWidth="29040" windowHeight="15720" activeTab="6" xr2:uid="{A7CC57D5-07F3-41DC-94CE-AF71B7988F55}"/>
  </bookViews>
  <sheets>
    <sheet name="EX_1" sheetId="4" r:id="rId1"/>
    <sheet name="EX_2" sheetId="5" r:id="rId2"/>
    <sheet name="EX_3" sheetId="6" r:id="rId3"/>
    <sheet name="EX_4" sheetId="7" r:id="rId4"/>
    <sheet name="EX_5" sheetId="1" r:id="rId5"/>
    <sheet name="EX_6" sheetId="2" r:id="rId6"/>
    <sheet name="EX_7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D4" i="3"/>
  <c r="D5" i="3"/>
  <c r="D3" i="3"/>
  <c r="B5" i="3"/>
  <c r="B4" i="3"/>
  <c r="B3" i="3"/>
  <c r="C4" i="3"/>
  <c r="C5" i="3"/>
  <c r="C3" i="3"/>
  <c r="D7" i="7"/>
  <c r="D3" i="7"/>
  <c r="D4" i="7"/>
  <c r="D5" i="7"/>
  <c r="D6" i="7"/>
  <c r="D2" i="7"/>
  <c r="B7" i="7"/>
  <c r="B3" i="6"/>
  <c r="B4" i="5"/>
  <c r="B3" i="5"/>
  <c r="B2" i="5"/>
  <c r="B1" i="5"/>
  <c r="B2" i="4"/>
  <c r="E12" i="1"/>
  <c r="F11" i="1"/>
  <c r="G11" i="1"/>
  <c r="H11" i="1"/>
  <c r="I11" i="1"/>
  <c r="E11" i="1"/>
  <c r="E8" i="1"/>
  <c r="F7" i="1"/>
  <c r="G7" i="1"/>
  <c r="H7" i="1"/>
  <c r="I7" i="1"/>
  <c r="E7" i="1"/>
</calcChain>
</file>

<file path=xl/sharedStrings.xml><?xml version="1.0" encoding="utf-8"?>
<sst xmlns="http://schemas.openxmlformats.org/spreadsheetml/2006/main" count="25" uniqueCount="24">
  <si>
    <t>Project</t>
  </si>
  <si>
    <t>A</t>
  </si>
  <si>
    <t>B</t>
  </si>
  <si>
    <t>t</t>
  </si>
  <si>
    <t>Interest rate</t>
  </si>
  <si>
    <t>dCF</t>
  </si>
  <si>
    <t>NPV_a</t>
  </si>
  <si>
    <t>NPV_b</t>
  </si>
  <si>
    <t>NPV_a&gt;NPV_b</t>
  </si>
  <si>
    <t>IRR_a&lt;IRR_b</t>
  </si>
  <si>
    <t>in case of competitive project is preferred criteria of NPV</t>
  </si>
  <si>
    <t>r_per_q</t>
  </si>
  <si>
    <t>Sum_FV´s</t>
  </si>
  <si>
    <t>av.ann.rate</t>
  </si>
  <si>
    <t>av.ret</t>
  </si>
  <si>
    <t>MAD</t>
  </si>
  <si>
    <t>*Q=+</t>
  </si>
  <si>
    <t>85*Q=50+30+65*Q</t>
  </si>
  <si>
    <t>Q=4</t>
  </si>
  <si>
    <t>ret_1</t>
  </si>
  <si>
    <t>ret_2</t>
  </si>
  <si>
    <t>ret_3</t>
  </si>
  <si>
    <t>vaha</t>
  </si>
  <si>
    <t>Vynosnost Portfolia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</si>
</sst>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36508-9A9C-40CD-93DD-AC5559E62042}">
  <dimension ref="A2:B2"/>
  <sheetViews>
    <sheetView workbookViewId="0">
      <selection activeCell="A2" sqref="A2"/>
    </sheetView>
  </sheetViews>
  <sheetFormatPr defaultRowHeight="15" x14ac:dyDescent="0.25"/>
  <sheetData>
    <row r="2" spans="1:2" x14ac:dyDescent="0.25">
      <c r="A2" s="3" t="s">
        <v>11</v>
      </c>
      <c r="B2">
        <f>((1+0.12)^(1/4)-1)*4</f>
        <v>0.11494937888832091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F2662-3F96-4725-BF38-95ADE19C44DA}">
  <dimension ref="A1:B4"/>
  <sheetViews>
    <sheetView workbookViewId="0">
      <selection activeCell="A4" sqref="A4:B4"/>
    </sheetView>
  </sheetViews>
  <sheetFormatPr defaultRowHeight="15" x14ac:dyDescent="0.25"/>
  <sheetData>
    <row r="1" spans="1:2" x14ac:dyDescent="0.25">
      <c r="B1">
        <f>100000*1.03^9</f>
        <v>130477.31838292445</v>
      </c>
    </row>
    <row r="2" spans="1:2" x14ac:dyDescent="0.25">
      <c r="B2">
        <f>150000*1.03^8</f>
        <v>190015.51220814238</v>
      </c>
    </row>
    <row r="3" spans="1:2" x14ac:dyDescent="0.25">
      <c r="B3">
        <f>200000*1.03^7</f>
        <v>245974.773084974</v>
      </c>
    </row>
    <row r="4" spans="1:2" x14ac:dyDescent="0.25">
      <c r="A4" s="5" t="s">
        <v>12</v>
      </c>
      <c r="B4" s="5">
        <f>SUM(B1:B3)</f>
        <v>566467.60367604089</v>
      </c>
    </row>
  </sheetData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C62B-8D7B-42D9-B153-78D195931288}">
  <dimension ref="A3:B3"/>
  <sheetViews>
    <sheetView workbookViewId="0">
      <selection activeCell="D6" sqref="D6"/>
    </sheetView>
  </sheetViews>
  <sheetFormatPr defaultRowHeight="15" x14ac:dyDescent="0.25"/>
  <sheetData>
    <row r="3" spans="1:2" x14ac:dyDescent="0.25">
      <c r="A3" s="5" t="s">
        <v>13</v>
      </c>
      <c r="B3" s="5">
        <f>((1+0.1)*(1+-0.25)*(1+0.08)*(1+0.05)*(1+0.07))^(1/5)-1</f>
        <v>2.0761377514122437E-4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4952-D84A-49B7-B098-79A4218705AB}">
  <dimension ref="A2:D7"/>
  <sheetViews>
    <sheetView workbookViewId="0">
      <selection activeCell="G16" sqref="G16"/>
    </sheetView>
  </sheetViews>
  <sheetFormatPr defaultRowHeight="15" x14ac:dyDescent="0.25"/>
  <sheetData>
    <row r="2" spans="1:4" x14ac:dyDescent="0.25">
      <c r="B2">
        <v>-0.20599999999999999</v>
      </c>
      <c r="D2">
        <f>ABS(B2-$B$7)</f>
        <v>0.22459999999999999</v>
      </c>
    </row>
    <row r="3" spans="1:4" x14ac:dyDescent="0.25">
      <c r="B3">
        <v>0.15</v>
      </c>
      <c r="D3">
        <f t="shared" ref="D3:D6" si="0">ABS(B3-$B$7)</f>
        <v>0.13139999999999999</v>
      </c>
    </row>
    <row r="4" spans="1:4" x14ac:dyDescent="0.25">
      <c r="B4">
        <v>5.0000000000000001E-3</v>
      </c>
      <c r="D4">
        <f t="shared" si="0"/>
        <v>1.3599999999999998E-2</v>
      </c>
    </row>
    <row r="5" spans="1:4" x14ac:dyDescent="0.25">
      <c r="B5">
        <v>9.8000000000000004E-2</v>
      </c>
      <c r="D5">
        <f t="shared" si="0"/>
        <v>7.9399999999999998E-2</v>
      </c>
    </row>
    <row r="6" spans="1:4" x14ac:dyDescent="0.25">
      <c r="B6">
        <v>4.5999999999999999E-2</v>
      </c>
      <c r="D6">
        <f t="shared" si="0"/>
        <v>2.7400000000000001E-2</v>
      </c>
    </row>
    <row r="7" spans="1:4" x14ac:dyDescent="0.25">
      <c r="A7" s="6" t="s">
        <v>14</v>
      </c>
      <c r="B7" s="6">
        <f>SUM(B2:B6)/COUNT(B2:B6)</f>
        <v>1.8599999999999998E-2</v>
      </c>
      <c r="C7" s="6" t="s">
        <v>15</v>
      </c>
      <c r="D7" s="6">
        <f>SUM(D2:D6)/COUNT(D2:D6)</f>
        <v>9.527999999999999E-2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02D1E-D0E8-4526-8D67-2C2B7A28EA42}">
  <dimension ref="D3:I17"/>
  <sheetViews>
    <sheetView zoomScale="145" zoomScaleNormal="145" workbookViewId="0">
      <selection activeCell="D16" sqref="D16"/>
    </sheetView>
  </sheetViews>
  <sheetFormatPr defaultRowHeight="15" x14ac:dyDescent="0.25"/>
  <sheetData>
    <row r="3" spans="4:9" x14ac:dyDescent="0.25">
      <c r="D3" t="s">
        <v>4</v>
      </c>
      <c r="E3" s="5">
        <v>0.08</v>
      </c>
    </row>
    <row r="4" spans="4:9" x14ac:dyDescent="0.25">
      <c r="D4" s="2" t="s">
        <v>0</v>
      </c>
    </row>
    <row r="5" spans="4:9" x14ac:dyDescent="0.25">
      <c r="D5" s="1" t="s">
        <v>3</v>
      </c>
      <c r="E5">
        <v>0</v>
      </c>
      <c r="F5">
        <v>1</v>
      </c>
      <c r="G5">
        <v>2</v>
      </c>
      <c r="H5">
        <v>3</v>
      </c>
      <c r="I5">
        <v>4</v>
      </c>
    </row>
    <row r="6" spans="4:9" x14ac:dyDescent="0.25">
      <c r="D6" s="4" t="s">
        <v>1</v>
      </c>
      <c r="E6" s="5">
        <v>-2450</v>
      </c>
      <c r="F6" s="5">
        <v>345</v>
      </c>
      <c r="G6" s="5">
        <v>849</v>
      </c>
      <c r="H6" s="5">
        <v>635</v>
      </c>
      <c r="I6" s="5">
        <v>3645</v>
      </c>
    </row>
    <row r="7" spans="4:9" x14ac:dyDescent="0.25">
      <c r="D7" t="s">
        <v>5</v>
      </c>
      <c r="E7">
        <f>E6/(1+$E$3)^E5</f>
        <v>-2450</v>
      </c>
      <c r="F7">
        <f t="shared" ref="F7:I7" si="0">F6/(1+$E$3)^F5</f>
        <v>319.4444444444444</v>
      </c>
      <c r="G7">
        <f t="shared" si="0"/>
        <v>727.88065843621393</v>
      </c>
      <c r="H7">
        <f t="shared" si="0"/>
        <v>504.08347304780767</v>
      </c>
      <c r="I7">
        <f t="shared" si="0"/>
        <v>2679.1838134430723</v>
      </c>
    </row>
    <row r="8" spans="4:9" x14ac:dyDescent="0.25">
      <c r="D8" t="s">
        <v>6</v>
      </c>
      <c r="E8">
        <f>SUM(E7:I7)</f>
        <v>1780.5923893715383</v>
      </c>
    </row>
    <row r="10" spans="4:9" x14ac:dyDescent="0.25">
      <c r="D10" s="4" t="s">
        <v>2</v>
      </c>
      <c r="E10" s="5">
        <v>-2450</v>
      </c>
      <c r="F10" s="5">
        <v>345</v>
      </c>
      <c r="G10" s="5">
        <v>849</v>
      </c>
      <c r="H10" s="5">
        <v>1051</v>
      </c>
      <c r="I10" s="5">
        <v>3175</v>
      </c>
    </row>
    <row r="11" spans="4:9" x14ac:dyDescent="0.25">
      <c r="D11" t="s">
        <v>5</v>
      </c>
      <c r="E11">
        <f>E10/(1+$E$3)^E5</f>
        <v>-2450</v>
      </c>
      <c r="F11">
        <f t="shared" ref="F11:I11" si="1">F10/(1+$E$3)^F5</f>
        <v>319.4444444444444</v>
      </c>
      <c r="G11">
        <f t="shared" si="1"/>
        <v>727.88065843621393</v>
      </c>
      <c r="H11">
        <f t="shared" si="1"/>
        <v>834.31768531219825</v>
      </c>
      <c r="I11">
        <f t="shared" si="1"/>
        <v>2333.7197826287393</v>
      </c>
    </row>
    <row r="12" spans="4:9" x14ac:dyDescent="0.25">
      <c r="D12" t="s">
        <v>7</v>
      </c>
      <c r="E12">
        <f>SUM(E11:I11)</f>
        <v>1765.3625708215959</v>
      </c>
    </row>
    <row r="15" spans="4:9" x14ac:dyDescent="0.25">
      <c r="D15" t="s">
        <v>8</v>
      </c>
    </row>
    <row r="16" spans="4:9" x14ac:dyDescent="0.25">
      <c r="D16" t="s">
        <v>9</v>
      </c>
    </row>
    <row r="17" spans="4:4" x14ac:dyDescent="0.25">
      <c r="D17" t="s">
        <v>10</v>
      </c>
    </row>
  </sheetData>
  <pageMargins left="0.7" right="0.7" top="0.75" bottom="0.75" header="0.3" footer="0.3"/>
  <pageSetup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64E-813D-4A65-BD6C-CEF961781BD1}">
  <dimension ref="B2:B40"/>
  <sheetViews>
    <sheetView topLeftCell="A38" workbookViewId="0">
      <selection activeCell="B41" sqref="B41"/>
    </sheetView>
  </sheetViews>
  <sheetFormatPr defaultRowHeight="15" x14ac:dyDescent="0.25"/>
  <sheetData>
    <row r="2" spans="2:2" x14ac:dyDescent="0.25">
      <c r="B2" t="s">
        <v>16</v>
      </c>
    </row>
    <row r="39" spans="2:2" x14ac:dyDescent="0.25">
      <c r="B39" t="s">
        <v>17</v>
      </c>
    </row>
    <row r="40" spans="2:2" x14ac:dyDescent="0.25">
      <c r="B40" t="s"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373FB-9B4B-4916-B8BF-29AD66ABC5BC}">
  <dimension ref="A2:D6"/>
  <sheetViews>
    <sheetView tabSelected="1" workbookViewId="0">
      <selection activeCell="F11" sqref="F11"/>
    </sheetView>
  </sheetViews>
  <sheetFormatPr defaultRowHeight="15" x14ac:dyDescent="0.25"/>
  <sheetData>
    <row r="2" spans="1:4" x14ac:dyDescent="0.25">
      <c r="C2" t="s">
        <v>22</v>
      </c>
    </row>
    <row r="3" spans="1:4" x14ac:dyDescent="0.25">
      <c r="A3" t="s">
        <v>19</v>
      </c>
      <c r="B3">
        <f>(37+2-40)/40</f>
        <v>-2.5000000000000001E-2</v>
      </c>
      <c r="C3">
        <f>1/3</f>
        <v>0.33333333333333331</v>
      </c>
      <c r="D3">
        <f>B3*C3</f>
        <v>-8.3333333333333332E-3</v>
      </c>
    </row>
    <row r="4" spans="1:4" x14ac:dyDescent="0.25">
      <c r="A4" t="s">
        <v>20</v>
      </c>
      <c r="B4">
        <f>(52+1.5-50)/50</f>
        <v>7.0000000000000007E-2</v>
      </c>
      <c r="C4">
        <f t="shared" ref="C4:C5" si="0">1/3</f>
        <v>0.33333333333333331</v>
      </c>
      <c r="D4">
        <f t="shared" ref="D4:D5" si="1">B4*C4</f>
        <v>2.3333333333333334E-2</v>
      </c>
    </row>
    <row r="5" spans="1:4" x14ac:dyDescent="0.25">
      <c r="A5" t="s">
        <v>21</v>
      </c>
      <c r="B5">
        <f>(34-30)/30</f>
        <v>0.13333333333333333</v>
      </c>
      <c r="C5">
        <f t="shared" si="0"/>
        <v>0.33333333333333331</v>
      </c>
      <c r="D5">
        <f t="shared" si="1"/>
        <v>4.4444444444444439E-2</v>
      </c>
    </row>
    <row r="6" spans="1:4" ht="15.75" x14ac:dyDescent="0.25">
      <c r="B6" s="6" t="s">
        <v>23</v>
      </c>
      <c r="D6" s="7">
        <f>SUM(D3:D5)</f>
        <v>5.9444444444444439E-2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EX_1</vt:lpstr>
      <vt:lpstr>EX_2</vt:lpstr>
      <vt:lpstr>EX_3</vt:lpstr>
      <vt:lpstr>EX_4</vt:lpstr>
      <vt:lpstr>EX_5</vt:lpstr>
      <vt:lpstr>EX_6</vt:lpstr>
      <vt:lpstr>EX_7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Benada</dc:creator>
  <cp:lastModifiedBy>Luděk Benada</cp:lastModifiedBy>
  <dcterms:created xsi:type="dcterms:W3CDTF">2024-09-23T16:41:52Z</dcterms:created>
  <dcterms:modified xsi:type="dcterms:W3CDTF">2024-09-23T17:54:36Z</dcterms:modified>
</cp:coreProperties>
</file>