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70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6" i="1" l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<sst xmlns="http://schemas.openxmlformats.org/spreadsheetml/2006/main" count="79" uniqueCount="47">
  <si>
    <t>Jméno</t>
  </si>
  <si>
    <t>pohlaví</t>
  </si>
  <si>
    <t>dynamometrie ruční</t>
  </si>
  <si>
    <t>dynamometrie zádová</t>
  </si>
  <si>
    <t>skok daleký</t>
  </si>
  <si>
    <t>skok dosažný</t>
  </si>
  <si>
    <t>zachycení tyče</t>
  </si>
  <si>
    <t>reaktometrie</t>
  </si>
  <si>
    <t>Tapping paží</t>
  </si>
  <si>
    <t>Chůze pozpátku</t>
  </si>
  <si>
    <t>Balancování tyčí</t>
  </si>
  <si>
    <t>pohyblivost v ramenou</t>
  </si>
  <si>
    <t>skok na přesnost</t>
  </si>
  <si>
    <t>překračování tyče</t>
  </si>
  <si>
    <t>předklon v sedě</t>
  </si>
  <si>
    <t>výkrut tyčí</t>
  </si>
  <si>
    <t>plameňák</t>
  </si>
  <si>
    <t>stoj na kladince</t>
  </si>
  <si>
    <t>skok vzad</t>
  </si>
  <si>
    <t>výskok s otočkou</t>
  </si>
  <si>
    <t>[m/z]</t>
  </si>
  <si>
    <t>levá</t>
  </si>
  <si>
    <t>pravá</t>
  </si>
  <si>
    <t>[N]</t>
  </si>
  <si>
    <t>[cm]</t>
  </si>
  <si>
    <t>zrak</t>
  </si>
  <si>
    <t>sluch</t>
  </si>
  <si>
    <t>[n]</t>
  </si>
  <si>
    <t>[s]</t>
  </si>
  <si>
    <t>cm</t>
  </si>
  <si>
    <t>[n/6Os]</t>
  </si>
  <si>
    <t>[ms]</t>
  </si>
  <si>
    <t>n</t>
  </si>
  <si>
    <t>percentil</t>
  </si>
  <si>
    <t>Faranová, Veronika</t>
  </si>
  <si>
    <t>z</t>
  </si>
  <si>
    <t>Hanáková, Nikol</t>
  </si>
  <si>
    <t>Křížová, Magdalena</t>
  </si>
  <si>
    <t>Machýčková, Petra</t>
  </si>
  <si>
    <t>Novosadová, Lenka</t>
  </si>
  <si>
    <t>Pavlíková, Jana</t>
  </si>
  <si>
    <t>Tauchmanová, Adéla</t>
  </si>
  <si>
    <t>Valentová, Kateřina</t>
  </si>
  <si>
    <t>Vojkovská, Tereza</t>
  </si>
  <si>
    <t>Vojtíková, Klára</t>
  </si>
  <si>
    <t>Zítková, Alexandra</t>
  </si>
  <si>
    <t>[°]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</si>
</sst>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4C7E7"/>
        <bgColor rgb="FFC0C0C0"/>
      </patternFill>
    </fill>
    <fill>
      <patternFill patternType="solid">
        <fgColor rgb="FFDAE3F3"/>
        <bgColor rgb="FFCCFFFF"/>
      </patternFill>
    </fill>
    <fill>
      <patternFill patternType="solid">
        <fgColor rgb="FFFFFDFE"/>
        <bgColor indexed="64"/>
      </patternFill>
    </fill>
    <fill>
      <patternFill patternType="solid">
        <fgColor theme="2" tint="-9.9978637043366805E-2"/>
        <bgColor rgb="FFB4C7E7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CF3B"/>
      </left>
      <right style="medium">
        <color rgb="FFFFCF3B"/>
      </right>
      <top style="medium">
        <color rgb="FFFFCF3B"/>
      </top>
      <bottom style="medium">
        <color rgb="FFFFCF3B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rgb="FFFFCF3B"/>
      </left>
      <right style="medium">
        <color rgb="FFFFCF3B"/>
      </right>
      <top style="medium">
        <color rgb="FFFFCF3B"/>
      </top>
      <bottom style="thick">
        <color rgb="FFFFD969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2" fillId="4" borderId="2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7" borderId="0" xfId="0" applyFont="1" applyFill="1" applyBorder="1" applyAlignment="1">
      <alignment horizontal="left" wrapText="1"/>
    </xf>
    <xf numFmtId="0" fontId="0" fillId="7" borderId="5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5" fillId="0" borderId="0" xfId="0" applyFont="1"/>
    <xf numFmtId="0" fontId="0" fillId="7" borderId="7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2" fillId="4" borderId="10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0" fillId="3" borderId="3" xfId="0" applyNumberFormat="1" applyFont="1" applyFill="1" applyBorder="1" applyAlignment="1">
      <alignment horizontal="center"/>
    </xf>
    <xf numFmtId="2" fontId="0" fillId="3" borderId="4" xfId="0" applyNumberFormat="1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2" fontId="0" fillId="3" borderId="3" xfId="0" applyNumberFormat="1" applyFont="1" applyFill="1" applyBorder="1" applyAlignment="1">
      <alignment horizontal="center" wrapText="1"/>
    </xf>
    <xf numFmtId="2" fontId="0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zoomScale="80" zoomScaleNormal="80" workbookViewId="0">
      <selection activeCell="L14" sqref="L14"/>
    </sheetView>
  </sheetViews>
  <sheetFormatPr defaultRowHeight="15" x14ac:dyDescent="0.25"/>
  <cols>
    <col min="1" max="1" width="23.42578125" customWidth="1"/>
  </cols>
  <sheetData>
    <row r="1" spans="1:24" ht="45" x14ac:dyDescent="0.25">
      <c r="A1" s="38" t="s">
        <v>0</v>
      </c>
      <c r="B1" s="1" t="s">
        <v>1</v>
      </c>
      <c r="C1" s="39" t="s">
        <v>2</v>
      </c>
      <c r="D1" s="39"/>
      <c r="E1" s="1" t="s">
        <v>3</v>
      </c>
      <c r="F1" s="1" t="s">
        <v>4</v>
      </c>
      <c r="G1" s="1" t="s">
        <v>5</v>
      </c>
      <c r="H1" s="39" t="s">
        <v>6</v>
      </c>
      <c r="I1" s="39"/>
      <c r="J1" s="39" t="s">
        <v>7</v>
      </c>
      <c r="K1" s="39"/>
      <c r="L1" s="1" t="s">
        <v>8</v>
      </c>
      <c r="M1" s="1" t="s">
        <v>9</v>
      </c>
      <c r="N1" s="1" t="s">
        <v>10</v>
      </c>
      <c r="O1" s="39" t="s">
        <v>11</v>
      </c>
      <c r="P1" s="39"/>
      <c r="Q1" s="1" t="s">
        <v>12</v>
      </c>
      <c r="R1" s="2" t="s">
        <v>13</v>
      </c>
      <c r="S1" s="1" t="s">
        <v>14</v>
      </c>
      <c r="T1" s="3" t="s">
        <v>15</v>
      </c>
      <c r="U1" s="1" t="s">
        <v>16</v>
      </c>
      <c r="V1" s="3" t="s">
        <v>17</v>
      </c>
      <c r="W1" s="1" t="s">
        <v>18</v>
      </c>
      <c r="X1" s="3" t="s">
        <v>19</v>
      </c>
    </row>
    <row r="2" spans="1:24" x14ac:dyDescent="0.25">
      <c r="A2" s="38"/>
      <c r="B2" s="35" t="s">
        <v>20</v>
      </c>
      <c r="C2" s="4" t="s">
        <v>21</v>
      </c>
      <c r="D2" s="4" t="s">
        <v>22</v>
      </c>
      <c r="E2" s="29" t="s">
        <v>23</v>
      </c>
      <c r="F2" s="35" t="s">
        <v>24</v>
      </c>
      <c r="G2" s="35" t="s">
        <v>24</v>
      </c>
      <c r="H2" s="4" t="s">
        <v>22</v>
      </c>
      <c r="I2" s="5" t="s">
        <v>21</v>
      </c>
      <c r="J2" s="6" t="s">
        <v>25</v>
      </c>
      <c r="K2" s="6" t="s">
        <v>26</v>
      </c>
      <c r="L2" s="35" t="s">
        <v>27</v>
      </c>
      <c r="M2" s="35" t="s">
        <v>27</v>
      </c>
      <c r="N2" s="35" t="s">
        <v>28</v>
      </c>
      <c r="O2" s="4" t="s">
        <v>21</v>
      </c>
      <c r="P2" s="4" t="s">
        <v>22</v>
      </c>
      <c r="Q2" s="35" t="s">
        <v>24</v>
      </c>
      <c r="R2" s="36" t="s">
        <v>28</v>
      </c>
      <c r="S2" s="35" t="s">
        <v>24</v>
      </c>
      <c r="T2" s="33" t="s">
        <v>29</v>
      </c>
      <c r="U2" s="35" t="s">
        <v>30</v>
      </c>
      <c r="V2" s="31" t="s">
        <v>28</v>
      </c>
      <c r="W2" s="35" t="s">
        <v>27</v>
      </c>
      <c r="X2" s="33" t="s">
        <v>46</v>
      </c>
    </row>
    <row r="3" spans="1:24" ht="15.75" thickBot="1" x14ac:dyDescent="0.3">
      <c r="A3" s="38"/>
      <c r="B3" s="35"/>
      <c r="C3" s="4" t="s">
        <v>23</v>
      </c>
      <c r="D3" s="4" t="s">
        <v>23</v>
      </c>
      <c r="E3" s="30"/>
      <c r="F3" s="35"/>
      <c r="G3" s="35"/>
      <c r="H3" s="4" t="s">
        <v>24</v>
      </c>
      <c r="I3" s="5" t="s">
        <v>24</v>
      </c>
      <c r="J3" s="6" t="s">
        <v>31</v>
      </c>
      <c r="K3" s="6" t="s">
        <v>31</v>
      </c>
      <c r="L3" s="35"/>
      <c r="M3" s="35"/>
      <c r="N3" s="35"/>
      <c r="O3" s="4" t="s">
        <v>24</v>
      </c>
      <c r="P3" s="4" t="s">
        <v>24</v>
      </c>
      <c r="Q3" s="35"/>
      <c r="R3" s="37"/>
      <c r="S3" s="35"/>
      <c r="T3" s="34"/>
      <c r="U3" s="35"/>
      <c r="V3" s="32"/>
      <c r="W3" s="35"/>
      <c r="X3" s="34"/>
    </row>
    <row r="4" spans="1:24" ht="26.25" thickBot="1" x14ac:dyDescent="0.3">
      <c r="A4" s="12" t="s">
        <v>34</v>
      </c>
      <c r="B4" s="7" t="s">
        <v>35</v>
      </c>
      <c r="C4" s="8">
        <v>329</v>
      </c>
      <c r="D4" s="8">
        <v>389</v>
      </c>
      <c r="E4" s="8">
        <v>1070</v>
      </c>
      <c r="F4" s="8">
        <v>210</v>
      </c>
      <c r="G4" s="8">
        <v>47</v>
      </c>
      <c r="H4" s="8">
        <v>20.3</v>
      </c>
      <c r="I4" s="9">
        <v>19.3</v>
      </c>
      <c r="J4" s="8">
        <v>240</v>
      </c>
      <c r="K4" s="8">
        <v>252</v>
      </c>
      <c r="L4" s="8">
        <v>39</v>
      </c>
      <c r="M4" s="8">
        <v>1</v>
      </c>
      <c r="N4" s="8">
        <v>5.35</v>
      </c>
      <c r="O4" s="8">
        <v>13</v>
      </c>
      <c r="P4" s="8">
        <v>14</v>
      </c>
      <c r="Q4" s="8">
        <v>0.9</v>
      </c>
      <c r="R4" s="8">
        <v>13.4</v>
      </c>
      <c r="S4" s="10">
        <v>36</v>
      </c>
      <c r="T4" s="8">
        <v>5.8</v>
      </c>
      <c r="U4" s="8">
        <v>2</v>
      </c>
      <c r="V4" s="8">
        <v>8.8000000000000007</v>
      </c>
      <c r="W4" s="11">
        <v>82</v>
      </c>
      <c r="X4" s="8">
        <v>360</v>
      </c>
    </row>
    <row r="5" spans="1:24" ht="15.75" thickBot="1" x14ac:dyDescent="0.3">
      <c r="A5" s="12" t="s">
        <v>36</v>
      </c>
      <c r="B5" s="7" t="s">
        <v>35</v>
      </c>
      <c r="C5" s="8">
        <v>363</v>
      </c>
      <c r="D5" s="8">
        <v>415</v>
      </c>
      <c r="E5" s="8">
        <v>1300</v>
      </c>
      <c r="F5" s="8">
        <v>200</v>
      </c>
      <c r="G5" s="8">
        <v>47</v>
      </c>
      <c r="H5" s="8">
        <v>15.7</v>
      </c>
      <c r="I5" s="9">
        <v>12</v>
      </c>
      <c r="J5" s="8">
        <v>236</v>
      </c>
      <c r="K5" s="8">
        <v>284</v>
      </c>
      <c r="L5" s="8">
        <v>40</v>
      </c>
      <c r="M5" s="8">
        <v>1</v>
      </c>
      <c r="N5" s="8">
        <v>2</v>
      </c>
      <c r="O5" s="8">
        <v>0</v>
      </c>
      <c r="P5" s="8">
        <v>10</v>
      </c>
      <c r="Q5" s="8">
        <v>9</v>
      </c>
      <c r="R5" s="8">
        <v>10.6</v>
      </c>
      <c r="S5" s="10">
        <v>30</v>
      </c>
      <c r="T5" s="8">
        <v>21</v>
      </c>
      <c r="U5" s="8">
        <v>3</v>
      </c>
      <c r="V5" s="8">
        <v>5.5</v>
      </c>
      <c r="W5" s="8">
        <v>68</v>
      </c>
      <c r="X5" s="8">
        <v>350</v>
      </c>
    </row>
    <row r="6" spans="1:24" ht="26.25" thickBot="1" x14ac:dyDescent="0.3">
      <c r="A6" s="12" t="s">
        <v>37</v>
      </c>
      <c r="B6" s="7" t="s">
        <v>35</v>
      </c>
      <c r="C6" s="8">
        <v>257</v>
      </c>
      <c r="D6" s="8">
        <v>308</v>
      </c>
      <c r="E6" s="8">
        <v>740</v>
      </c>
      <c r="F6" s="8">
        <v>145</v>
      </c>
      <c r="G6" s="8">
        <v>29</v>
      </c>
      <c r="H6" s="8">
        <v>18</v>
      </c>
      <c r="I6" s="9">
        <v>17.3</v>
      </c>
      <c r="J6" s="8">
        <v>248</v>
      </c>
      <c r="K6" s="8">
        <v>360</v>
      </c>
      <c r="L6" s="8">
        <v>33</v>
      </c>
      <c r="M6" s="8">
        <v>3</v>
      </c>
      <c r="N6" s="8">
        <v>9.25</v>
      </c>
      <c r="O6" s="8">
        <v>-7</v>
      </c>
      <c r="P6" s="8">
        <v>-3.5</v>
      </c>
      <c r="Q6" s="8">
        <v>4.3</v>
      </c>
      <c r="R6" s="8">
        <v>21.9</v>
      </c>
      <c r="S6" s="8">
        <v>27</v>
      </c>
      <c r="T6" s="8">
        <v>94</v>
      </c>
      <c r="U6" s="8" t="s">
        <v>32</v>
      </c>
      <c r="V6" s="8" t="s">
        <v>32</v>
      </c>
      <c r="W6" s="8" t="s">
        <v>32</v>
      </c>
      <c r="X6" s="8" t="s">
        <v>32</v>
      </c>
    </row>
    <row r="7" spans="1:24" ht="15.75" thickBot="1" x14ac:dyDescent="0.3">
      <c r="A7" s="12" t="s">
        <v>38</v>
      </c>
      <c r="B7" s="13" t="s">
        <v>35</v>
      </c>
      <c r="C7" s="14">
        <v>299</v>
      </c>
      <c r="D7" s="14">
        <v>310</v>
      </c>
      <c r="E7" s="14">
        <v>830</v>
      </c>
      <c r="F7" s="14">
        <v>178</v>
      </c>
      <c r="G7" s="14">
        <v>44</v>
      </c>
      <c r="H7" s="14">
        <v>21</v>
      </c>
      <c r="I7" s="15">
        <v>15</v>
      </c>
      <c r="J7" s="14">
        <v>417</v>
      </c>
      <c r="K7" s="14">
        <v>381</v>
      </c>
      <c r="L7" s="16">
        <v>44</v>
      </c>
      <c r="M7" s="16">
        <v>5</v>
      </c>
      <c r="N7" s="14">
        <v>5.3</v>
      </c>
      <c r="O7" s="14">
        <v>6</v>
      </c>
      <c r="P7" s="14">
        <v>6</v>
      </c>
      <c r="Q7" s="14">
        <v>4.5</v>
      </c>
      <c r="R7" s="14">
        <v>11</v>
      </c>
      <c r="S7" s="14">
        <v>28</v>
      </c>
      <c r="T7" s="14">
        <v>28</v>
      </c>
      <c r="U7" s="14">
        <v>1</v>
      </c>
      <c r="V7" s="14">
        <v>33</v>
      </c>
      <c r="W7" s="16">
        <v>90</v>
      </c>
      <c r="X7" s="14">
        <v>430</v>
      </c>
    </row>
    <row r="8" spans="1:24" ht="26.25" thickBot="1" x14ac:dyDescent="0.3">
      <c r="A8" s="12" t="s">
        <v>39</v>
      </c>
      <c r="B8" s="13" t="s">
        <v>35</v>
      </c>
      <c r="C8" s="14">
        <v>332</v>
      </c>
      <c r="D8" s="14">
        <v>365</v>
      </c>
      <c r="E8" s="14">
        <v>940</v>
      </c>
      <c r="F8" s="14">
        <v>196</v>
      </c>
      <c r="G8" s="14">
        <v>47</v>
      </c>
      <c r="H8" s="14">
        <v>17.600000000000001</v>
      </c>
      <c r="I8" s="15">
        <v>15.6</v>
      </c>
      <c r="J8" s="14">
        <v>240</v>
      </c>
      <c r="K8" s="14">
        <v>318</v>
      </c>
      <c r="L8" s="14">
        <v>49</v>
      </c>
      <c r="M8" s="16">
        <v>4</v>
      </c>
      <c r="N8" s="14">
        <v>7.1</v>
      </c>
      <c r="O8" s="14">
        <v>-0.5</v>
      </c>
      <c r="P8" s="14">
        <v>4.5</v>
      </c>
      <c r="Q8" s="14">
        <v>3.9</v>
      </c>
      <c r="R8" s="14">
        <v>9.85</v>
      </c>
      <c r="S8" s="14">
        <v>21</v>
      </c>
      <c r="T8" s="14">
        <v>29</v>
      </c>
      <c r="U8" s="14">
        <v>1</v>
      </c>
      <c r="V8" s="14">
        <v>29.5</v>
      </c>
      <c r="W8" s="16">
        <v>74</v>
      </c>
      <c r="X8" s="14">
        <v>380</v>
      </c>
    </row>
    <row r="9" spans="1:24" ht="15.75" thickBot="1" x14ac:dyDescent="0.3">
      <c r="A9" s="12" t="s">
        <v>40</v>
      </c>
      <c r="B9" s="13" t="s">
        <v>35</v>
      </c>
      <c r="C9" s="14">
        <v>330</v>
      </c>
      <c r="D9" s="14">
        <v>370</v>
      </c>
      <c r="E9" s="14">
        <v>1000</v>
      </c>
      <c r="F9" s="14">
        <v>210</v>
      </c>
      <c r="G9" s="14">
        <v>37</v>
      </c>
      <c r="H9" s="14">
        <v>22.3</v>
      </c>
      <c r="I9" s="15">
        <v>19</v>
      </c>
      <c r="J9" s="14">
        <v>234</v>
      </c>
      <c r="K9" s="14">
        <v>359</v>
      </c>
      <c r="L9" s="16">
        <v>45</v>
      </c>
      <c r="M9" s="14">
        <v>1</v>
      </c>
      <c r="N9" s="14">
        <v>7.5</v>
      </c>
      <c r="O9" s="14">
        <v>7.2</v>
      </c>
      <c r="P9" s="14">
        <v>6.9</v>
      </c>
      <c r="Q9" s="14">
        <v>4</v>
      </c>
      <c r="R9" s="14">
        <v>12.1</v>
      </c>
      <c r="S9" s="14">
        <v>12</v>
      </c>
      <c r="T9" s="14" t="s">
        <v>32</v>
      </c>
      <c r="U9" s="14">
        <v>1</v>
      </c>
      <c r="V9" s="14">
        <v>60</v>
      </c>
      <c r="W9" s="14">
        <v>114</v>
      </c>
      <c r="X9" s="14">
        <v>450</v>
      </c>
    </row>
    <row r="10" spans="1:24" ht="26.25" thickBot="1" x14ac:dyDescent="0.3">
      <c r="A10" s="12" t="s">
        <v>41</v>
      </c>
      <c r="B10" s="13" t="s">
        <v>35</v>
      </c>
      <c r="C10" s="14">
        <v>250</v>
      </c>
      <c r="D10" s="14">
        <v>200</v>
      </c>
      <c r="E10" s="14">
        <v>600</v>
      </c>
      <c r="F10" s="14">
        <v>163</v>
      </c>
      <c r="G10" s="14">
        <v>39</v>
      </c>
      <c r="H10" s="14">
        <v>16.600000000000001</v>
      </c>
      <c r="I10" s="15">
        <v>14.6</v>
      </c>
      <c r="J10" s="14">
        <v>269</v>
      </c>
      <c r="K10" s="14">
        <v>353</v>
      </c>
      <c r="L10" s="14">
        <v>47</v>
      </c>
      <c r="M10" s="16">
        <v>3</v>
      </c>
      <c r="N10" s="14">
        <v>2</v>
      </c>
      <c r="O10" s="14">
        <v>9</v>
      </c>
      <c r="P10" s="14">
        <v>10</v>
      </c>
      <c r="Q10" s="14">
        <v>4</v>
      </c>
      <c r="R10" s="14">
        <v>9.8000000000000007</v>
      </c>
      <c r="S10" s="14">
        <v>27</v>
      </c>
      <c r="T10" s="14">
        <v>82</v>
      </c>
      <c r="U10" s="14">
        <v>1</v>
      </c>
      <c r="V10" s="14">
        <v>7.4</v>
      </c>
      <c r="W10" s="16">
        <v>50</v>
      </c>
      <c r="X10" s="14">
        <v>360</v>
      </c>
    </row>
    <row r="11" spans="1:24" ht="26.25" thickBot="1" x14ac:dyDescent="0.3">
      <c r="A11" s="12" t="s">
        <v>42</v>
      </c>
      <c r="B11" s="13" t="s">
        <v>35</v>
      </c>
      <c r="C11" s="14">
        <v>313</v>
      </c>
      <c r="D11" s="14">
        <v>318</v>
      </c>
      <c r="E11" s="14">
        <v>850</v>
      </c>
      <c r="F11" s="14">
        <v>176</v>
      </c>
      <c r="G11" s="14">
        <v>36</v>
      </c>
      <c r="H11" s="14">
        <v>14.3</v>
      </c>
      <c r="I11" s="15">
        <v>17</v>
      </c>
      <c r="J11" s="14">
        <v>253</v>
      </c>
      <c r="K11" s="14">
        <v>298</v>
      </c>
      <c r="L11" s="14">
        <v>51</v>
      </c>
      <c r="M11" s="14">
        <v>4</v>
      </c>
      <c r="N11" s="14">
        <v>7</v>
      </c>
      <c r="O11" s="14">
        <v>5.5</v>
      </c>
      <c r="P11" s="14">
        <v>11.5</v>
      </c>
      <c r="Q11" s="14">
        <v>8</v>
      </c>
      <c r="R11" s="14">
        <v>14</v>
      </c>
      <c r="S11" s="14">
        <v>29</v>
      </c>
      <c r="T11" s="14">
        <v>29</v>
      </c>
      <c r="U11" s="14">
        <v>8</v>
      </c>
      <c r="V11" s="14">
        <v>6</v>
      </c>
      <c r="W11" s="14">
        <v>88</v>
      </c>
      <c r="X11" s="14">
        <v>440</v>
      </c>
    </row>
    <row r="12" spans="1:24" ht="15.75" thickBot="1" x14ac:dyDescent="0.3">
      <c r="A12" s="12" t="s">
        <v>43</v>
      </c>
      <c r="B12" s="13" t="s">
        <v>35</v>
      </c>
      <c r="C12" s="14">
        <v>263</v>
      </c>
      <c r="D12" s="14">
        <v>248</v>
      </c>
      <c r="E12" s="14">
        <v>600</v>
      </c>
      <c r="F12" s="14">
        <v>175</v>
      </c>
      <c r="G12" s="14">
        <v>41</v>
      </c>
      <c r="H12" s="14">
        <v>18.3</v>
      </c>
      <c r="I12" s="15">
        <v>17</v>
      </c>
      <c r="J12" s="14">
        <v>248</v>
      </c>
      <c r="K12" s="14">
        <v>342</v>
      </c>
      <c r="L12" s="14">
        <v>43</v>
      </c>
      <c r="M12" s="14">
        <v>1</v>
      </c>
      <c r="N12" s="14">
        <v>4</v>
      </c>
      <c r="O12" s="14">
        <v>2.5</v>
      </c>
      <c r="P12" s="14">
        <v>7.2</v>
      </c>
      <c r="Q12" s="14">
        <v>0</v>
      </c>
      <c r="R12" s="14">
        <v>13.3</v>
      </c>
      <c r="S12" s="14">
        <v>26</v>
      </c>
      <c r="T12" s="14">
        <v>89</v>
      </c>
      <c r="U12" s="14">
        <v>2</v>
      </c>
      <c r="V12" s="14">
        <v>4.75</v>
      </c>
      <c r="W12" s="14">
        <v>68</v>
      </c>
      <c r="X12" s="14">
        <v>360</v>
      </c>
    </row>
    <row r="13" spans="1:24" ht="15.75" thickBot="1" x14ac:dyDescent="0.3">
      <c r="A13" s="12" t="s">
        <v>44</v>
      </c>
      <c r="B13" s="13" t="s">
        <v>35</v>
      </c>
      <c r="C13" s="14">
        <v>349</v>
      </c>
      <c r="D13" s="14">
        <v>394</v>
      </c>
      <c r="E13" s="14">
        <v>650</v>
      </c>
      <c r="F13" s="14">
        <v>170</v>
      </c>
      <c r="G13" s="14"/>
      <c r="H13" s="14">
        <v>17</v>
      </c>
      <c r="I13" s="15">
        <v>24</v>
      </c>
      <c r="J13" s="14">
        <v>353</v>
      </c>
      <c r="K13" s="14">
        <v>321</v>
      </c>
      <c r="L13" s="16">
        <v>43</v>
      </c>
      <c r="M13" s="14">
        <v>3</v>
      </c>
      <c r="N13" s="14">
        <v>3.9</v>
      </c>
      <c r="O13" s="14">
        <v>10</v>
      </c>
      <c r="P13" s="14">
        <v>10.3</v>
      </c>
      <c r="Q13" s="14">
        <v>2.5</v>
      </c>
      <c r="R13" s="14">
        <v>18</v>
      </c>
      <c r="S13" s="14">
        <v>16</v>
      </c>
      <c r="T13" s="14">
        <v>80</v>
      </c>
      <c r="U13" s="14">
        <v>3</v>
      </c>
      <c r="V13" s="14">
        <v>15</v>
      </c>
      <c r="W13" s="14">
        <v>112</v>
      </c>
      <c r="X13" s="14">
        <v>410</v>
      </c>
    </row>
    <row r="14" spans="1:24" ht="15.75" thickBot="1" x14ac:dyDescent="0.3">
      <c r="A14" s="28" t="s">
        <v>45</v>
      </c>
      <c r="B14" s="13" t="s">
        <v>35</v>
      </c>
      <c r="C14" s="14">
        <v>282</v>
      </c>
      <c r="D14" s="14">
        <v>346</v>
      </c>
      <c r="E14" s="14">
        <v>1050</v>
      </c>
      <c r="F14" s="14">
        <v>190</v>
      </c>
      <c r="G14" s="14">
        <v>40</v>
      </c>
      <c r="H14" s="14">
        <v>15.6</v>
      </c>
      <c r="I14" s="15">
        <v>14.6</v>
      </c>
      <c r="J14" s="14">
        <v>371</v>
      </c>
      <c r="K14" s="14">
        <v>302</v>
      </c>
      <c r="L14" s="14">
        <v>41</v>
      </c>
      <c r="M14" s="14">
        <v>21</v>
      </c>
      <c r="N14" s="14">
        <v>7.6</v>
      </c>
      <c r="O14" s="14">
        <v>12.5</v>
      </c>
      <c r="P14" s="14">
        <v>6.5</v>
      </c>
      <c r="Q14" s="14">
        <v>1.5</v>
      </c>
      <c r="R14" s="14">
        <v>14.5</v>
      </c>
      <c r="S14" s="14">
        <v>40</v>
      </c>
      <c r="T14" s="14">
        <v>60</v>
      </c>
      <c r="U14" s="14">
        <v>4</v>
      </c>
      <c r="V14" s="14">
        <v>16.7</v>
      </c>
      <c r="W14" s="14">
        <v>69</v>
      </c>
      <c r="X14" s="14">
        <v>300</v>
      </c>
    </row>
    <row r="15" spans="1:24" ht="16.5" thickTop="1" thickBot="1" x14ac:dyDescent="0.3">
      <c r="A15" s="12"/>
      <c r="B15" s="13"/>
      <c r="C15" s="14"/>
      <c r="D15" s="14"/>
      <c r="E15" s="14"/>
      <c r="F15" s="14"/>
      <c r="G15" s="14"/>
      <c r="H15" s="14"/>
      <c r="I15" s="15"/>
      <c r="J15" s="14"/>
      <c r="K15" s="14"/>
      <c r="L15" s="16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7" spans="1:24" ht="15.75" thickBot="1" x14ac:dyDescent="0.3"/>
    <row r="18" spans="1:24" ht="15.75" thickTop="1" x14ac:dyDescent="0.25">
      <c r="A18" s="17" t="s">
        <v>33</v>
      </c>
      <c r="B18" s="18">
        <v>10</v>
      </c>
      <c r="C18" s="19">
        <f>PERCENTILE(C$4:C$15,0.1)</f>
        <v>257</v>
      </c>
      <c r="D18" s="19">
        <f>PERCENTILE(D$4:D$15,0.1)</f>
        <v>248</v>
      </c>
      <c r="E18" s="19">
        <f>PERCENTILE(E$4:E$15,0.1)</f>
        <v>600</v>
      </c>
      <c r="F18" s="19">
        <f>PERCENTILE(F$4:F$15,0.1)</f>
        <v>163</v>
      </c>
      <c r="G18" s="19">
        <f>PERCENTILE(G$4:G$15,0.1)</f>
        <v>35.299999999999997</v>
      </c>
      <c r="H18" s="25">
        <f>PERCENTILE(H$4:H$15,0.9)</f>
        <v>21</v>
      </c>
      <c r="I18" s="25">
        <f>PERCENTILE(I$4:I$15,0.9)</f>
        <v>19.3</v>
      </c>
      <c r="J18" s="25">
        <f>PERCENTILE(J$4:J$15,0.9)</f>
        <v>371</v>
      </c>
      <c r="K18" s="25">
        <f>PERCENTILE(K$4:K$15,0.9)</f>
        <v>360</v>
      </c>
      <c r="L18" s="19">
        <f>PERCENTILE(L$4:L$15,0.1)</f>
        <v>39</v>
      </c>
      <c r="M18" s="19">
        <f>PERCENTILE(M$4:M$15,0.1)</f>
        <v>1</v>
      </c>
      <c r="N18" s="19">
        <f>PERCENTILE(N$4:N$15,0.1)</f>
        <v>2</v>
      </c>
      <c r="O18" s="19">
        <f>PERCENTILE(O$4:O$15,0.1)</f>
        <v>-0.5</v>
      </c>
      <c r="P18" s="19">
        <f>PERCENTILE(P$4:P$15,0.1)</f>
        <v>4.5</v>
      </c>
      <c r="Q18" s="25">
        <f>PERCENTILE(Q$4:Q$15,0.9)</f>
        <v>8</v>
      </c>
      <c r="R18" s="25">
        <f>PERCENTILE(R$4:R$15,0.9)</f>
        <v>18</v>
      </c>
      <c r="S18" s="19">
        <f>PERCENTILE(S$4:S$15,0.1)</f>
        <v>16</v>
      </c>
      <c r="T18" s="25">
        <f>PERCENTILE(T$4:T$15,0.9)</f>
        <v>89.5</v>
      </c>
      <c r="U18" s="25">
        <f>PERCENTILE(U$4:U$15,0.9)</f>
        <v>4.3999999999999986</v>
      </c>
      <c r="V18" s="25">
        <f>PERCENTILE(V$4:V$15,0.9)</f>
        <v>35.699999999999989</v>
      </c>
      <c r="W18" s="19">
        <f>PERCENTILE(W$4:W$15,0.1)</f>
        <v>66.2</v>
      </c>
      <c r="X18" s="19">
        <f>PERCENTILE(X$4:X$15,0.1)</f>
        <v>345</v>
      </c>
    </row>
    <row r="19" spans="1:24" x14ac:dyDescent="0.25">
      <c r="A19" s="20"/>
      <c r="B19" s="21">
        <v>20</v>
      </c>
      <c r="C19" s="22">
        <f>PERCENTILE(C$4:C$15,0.2)</f>
        <v>263</v>
      </c>
      <c r="D19" s="22">
        <f>PERCENTILE(D$4:D$15,0.2)</f>
        <v>308</v>
      </c>
      <c r="E19" s="22">
        <f>PERCENTILE(E$4:E$15,0.2)</f>
        <v>650</v>
      </c>
      <c r="F19" s="22">
        <f>PERCENTILE(F$4:F$15,0.2)</f>
        <v>170</v>
      </c>
      <c r="G19" s="22">
        <f>PERCENTILE(G$4:G$15,0.2)</f>
        <v>36.799999999999997</v>
      </c>
      <c r="H19" s="26">
        <f>PERCENTILE(H$4:H$15,0.8)</f>
        <v>20.3</v>
      </c>
      <c r="I19" s="26">
        <f>PERCENTILE(I$4:I$15,0.8)</f>
        <v>19</v>
      </c>
      <c r="J19" s="26">
        <f>PERCENTILE(J$4:J$15,0.8)</f>
        <v>353</v>
      </c>
      <c r="K19" s="26">
        <f>PERCENTILE(K$4:K$15,0.8)</f>
        <v>359</v>
      </c>
      <c r="L19" s="22">
        <f>PERCENTILE(L$4:L$15,0.2)</f>
        <v>40</v>
      </c>
      <c r="M19" s="22">
        <f>PERCENTILE(M$4:M$15,0.2)</f>
        <v>1</v>
      </c>
      <c r="N19" s="22">
        <f>PERCENTILE(N$4:N$15,0.2)</f>
        <v>3.9</v>
      </c>
      <c r="O19" s="22">
        <f>PERCENTILE(O$4:O$15,0.2)</f>
        <v>0</v>
      </c>
      <c r="P19" s="22">
        <f>PERCENTILE(P$4:P$15,0.2)</f>
        <v>6</v>
      </c>
      <c r="Q19" s="26">
        <f>PERCENTILE(Q$4:Q$15,0.8)</f>
        <v>4.5</v>
      </c>
      <c r="R19" s="26">
        <f>PERCENTILE(R$4:R$15,0.8)</f>
        <v>14.5</v>
      </c>
      <c r="S19" s="22">
        <f>PERCENTILE(S$4:S$15,0.2)</f>
        <v>21</v>
      </c>
      <c r="T19" s="26">
        <f>PERCENTILE(T$4:T$15,0.8)</f>
        <v>83.399999999999991</v>
      </c>
      <c r="U19" s="26">
        <f>PERCENTILE(U$4:U$15,0.8)</f>
        <v>3.1999999999999993</v>
      </c>
      <c r="V19" s="26">
        <f>PERCENTILE(V$4:V$15,0.8)</f>
        <v>30.199999999999996</v>
      </c>
      <c r="W19" s="22">
        <f>PERCENTILE(W$4:W$15,0.2)</f>
        <v>68</v>
      </c>
      <c r="X19" s="22">
        <f>PERCENTILE(X$4:X$15,0.2)</f>
        <v>358</v>
      </c>
    </row>
    <row r="20" spans="1:24" x14ac:dyDescent="0.25">
      <c r="A20" s="20"/>
      <c r="B20" s="21">
        <v>30</v>
      </c>
      <c r="C20" s="22">
        <f>PERCENTILE(C$4:C$15,0.3)</f>
        <v>282</v>
      </c>
      <c r="D20" s="22">
        <f>PERCENTILE(D$4:D$15,0.3)</f>
        <v>310</v>
      </c>
      <c r="E20" s="22">
        <f>PERCENTILE(E$4:E$15,0.3)</f>
        <v>740</v>
      </c>
      <c r="F20" s="22">
        <f>PERCENTILE(F$4:F$15,0.3)</f>
        <v>175</v>
      </c>
      <c r="G20" s="22">
        <f>PERCENTILE(G$4:G$15,0.3)</f>
        <v>38.4</v>
      </c>
      <c r="H20" s="26">
        <f>PERCENTILE(H$4:H$15,0.7)</f>
        <v>18.3</v>
      </c>
      <c r="I20" s="26">
        <f>PERCENTILE(I$4:I$15,0.7)</f>
        <v>17.3</v>
      </c>
      <c r="J20" s="26">
        <f>PERCENTILE(J$4:J$15,0.7)</f>
        <v>269</v>
      </c>
      <c r="K20" s="26">
        <f>PERCENTILE(K$4:K$15,0.7)</f>
        <v>353</v>
      </c>
      <c r="L20" s="22">
        <f>PERCENTILE(L$4:L$15,0.3)</f>
        <v>41</v>
      </c>
      <c r="M20" s="22">
        <f>PERCENTILE(M$4:M$15,0.3)</f>
        <v>1</v>
      </c>
      <c r="N20" s="22">
        <f>PERCENTILE(N$4:N$15,0.3)</f>
        <v>4</v>
      </c>
      <c r="O20" s="22">
        <f>PERCENTILE(O$4:O$15,0.3)</f>
        <v>2.5</v>
      </c>
      <c r="P20" s="22">
        <f>PERCENTILE(P$4:P$15,0.3)</f>
        <v>6.5</v>
      </c>
      <c r="Q20" s="26">
        <f>PERCENTILE(Q$4:Q$15,0.7)</f>
        <v>4.3</v>
      </c>
      <c r="R20" s="26">
        <f>PERCENTILE(R$4:R$15,0.7)</f>
        <v>14</v>
      </c>
      <c r="S20" s="22">
        <f>PERCENTILE(S$4:S$15,0.3)</f>
        <v>26</v>
      </c>
      <c r="T20" s="26">
        <f>PERCENTILE(T$4:T$15,0.7)</f>
        <v>80.599999999999994</v>
      </c>
      <c r="U20" s="26">
        <f>PERCENTILE(U$4:U$15,0.7)</f>
        <v>3</v>
      </c>
      <c r="V20" s="26">
        <f>PERCENTILE(V$4:V$15,0.7)</f>
        <v>20.54</v>
      </c>
      <c r="W20" s="22">
        <f>PERCENTILE(W$4:W$15,0.3)</f>
        <v>68.7</v>
      </c>
      <c r="X20" s="22">
        <f>PERCENTILE(X$4:X$15,0.3)</f>
        <v>360</v>
      </c>
    </row>
    <row r="21" spans="1:24" x14ac:dyDescent="0.25">
      <c r="A21" s="20"/>
      <c r="B21" s="21">
        <v>40</v>
      </c>
      <c r="C21" s="22">
        <f>PERCENTILE(C$4:C$15,0.4)</f>
        <v>299</v>
      </c>
      <c r="D21" s="22">
        <f>PERCENTILE(D$4:D$15,0.4)</f>
        <v>318</v>
      </c>
      <c r="E21" s="22">
        <f>PERCENTILE(E$4:E$15,0.4)</f>
        <v>830</v>
      </c>
      <c r="F21" s="22">
        <f>PERCENTILE(F$4:F$15,0.4)</f>
        <v>176</v>
      </c>
      <c r="G21" s="22">
        <f>PERCENTILE(G$4:G$15,0.4)</f>
        <v>39.6</v>
      </c>
      <c r="H21" s="26">
        <f>PERCENTILE(H$4:H$15,0.6)</f>
        <v>18</v>
      </c>
      <c r="I21" s="26">
        <f>PERCENTILE(I$4:I$15,0.6)</f>
        <v>17</v>
      </c>
      <c r="J21" s="26">
        <f>PERCENTILE(J$4:J$15,0.6)</f>
        <v>253</v>
      </c>
      <c r="K21" s="26">
        <f>PERCENTILE(K$4:K$15,0.6)</f>
        <v>342</v>
      </c>
      <c r="L21" s="22">
        <f>PERCENTILE(L$4:L$15,0.4)</f>
        <v>43</v>
      </c>
      <c r="M21" s="22">
        <f>PERCENTILE(M$4:M$15,0.4)</f>
        <v>3</v>
      </c>
      <c r="N21" s="22">
        <f>PERCENTILE(N$4:N$15,0.4)</f>
        <v>5.3</v>
      </c>
      <c r="O21" s="22">
        <f>PERCENTILE(O$4:O$15,0.4)</f>
        <v>5.5</v>
      </c>
      <c r="P21" s="22">
        <f>PERCENTILE(P$4:P$15,0.4)</f>
        <v>6.9</v>
      </c>
      <c r="Q21" s="26">
        <f>PERCENTILE(Q$4:Q$15,0.6)</f>
        <v>4</v>
      </c>
      <c r="R21" s="26">
        <f>PERCENTILE(R$4:R$15,0.6)</f>
        <v>13.4</v>
      </c>
      <c r="S21" s="22">
        <f>PERCENTILE(S$4:S$15,0.4)</f>
        <v>27</v>
      </c>
      <c r="T21" s="26">
        <f>PERCENTILE(T$4:T$15,0.6)</f>
        <v>67.999999999999986</v>
      </c>
      <c r="U21" s="26">
        <f>PERCENTILE(U$4:U$15,0.6)</f>
        <v>2.3999999999999995</v>
      </c>
      <c r="V21" s="26">
        <f>PERCENTILE(V$4:V$15,0.6)</f>
        <v>15.68</v>
      </c>
      <c r="W21" s="22">
        <f>PERCENTILE(W$4:W$15,0.4)</f>
        <v>72</v>
      </c>
      <c r="X21" s="22">
        <f>PERCENTILE(X$4:X$15,0.4)</f>
        <v>360</v>
      </c>
    </row>
    <row r="22" spans="1:24" x14ac:dyDescent="0.25">
      <c r="A22" s="20"/>
      <c r="B22" s="21">
        <v>50</v>
      </c>
      <c r="C22" s="22">
        <f t="shared" ref="C22:X22" si="0">PERCENTILE(C$4:C$15,0.5)</f>
        <v>313</v>
      </c>
      <c r="D22" s="22">
        <f t="shared" si="0"/>
        <v>346</v>
      </c>
      <c r="E22" s="22">
        <f t="shared" si="0"/>
        <v>850</v>
      </c>
      <c r="F22" s="22">
        <f t="shared" si="0"/>
        <v>178</v>
      </c>
      <c r="G22" s="22">
        <f t="shared" si="0"/>
        <v>40.5</v>
      </c>
      <c r="H22" s="26">
        <f t="shared" si="0"/>
        <v>17.600000000000001</v>
      </c>
      <c r="I22" s="26">
        <f t="shared" si="0"/>
        <v>17</v>
      </c>
      <c r="J22" s="26">
        <f t="shared" si="0"/>
        <v>248</v>
      </c>
      <c r="K22" s="26">
        <f t="shared" si="0"/>
        <v>321</v>
      </c>
      <c r="L22" s="22">
        <f t="shared" si="0"/>
        <v>43</v>
      </c>
      <c r="M22" s="22">
        <f t="shared" si="0"/>
        <v>3</v>
      </c>
      <c r="N22" s="22">
        <f t="shared" si="0"/>
        <v>5.35</v>
      </c>
      <c r="O22" s="22">
        <f t="shared" si="0"/>
        <v>6</v>
      </c>
      <c r="P22" s="22">
        <f t="shared" si="0"/>
        <v>7.2</v>
      </c>
      <c r="Q22" s="26">
        <f t="shared" si="0"/>
        <v>4</v>
      </c>
      <c r="R22" s="26">
        <f t="shared" si="0"/>
        <v>13.3</v>
      </c>
      <c r="S22" s="22">
        <f t="shared" si="0"/>
        <v>27</v>
      </c>
      <c r="T22" s="26">
        <f t="shared" si="0"/>
        <v>44.5</v>
      </c>
      <c r="U22" s="26">
        <f t="shared" si="0"/>
        <v>2</v>
      </c>
      <c r="V22" s="26">
        <f t="shared" si="0"/>
        <v>11.9</v>
      </c>
      <c r="W22" s="22">
        <f t="shared" si="0"/>
        <v>78</v>
      </c>
      <c r="X22" s="22">
        <f t="shared" si="0"/>
        <v>370</v>
      </c>
    </row>
    <row r="23" spans="1:24" x14ac:dyDescent="0.25">
      <c r="A23" s="20"/>
      <c r="B23" s="21">
        <v>60</v>
      </c>
      <c r="C23" s="22">
        <f>PERCENTILE(C$4:C$15,0.6)</f>
        <v>329</v>
      </c>
      <c r="D23" s="22">
        <f>PERCENTILE(D$4:D$15,0.6)</f>
        <v>365</v>
      </c>
      <c r="E23" s="22">
        <f>PERCENTILE(E$4:E$15,0.6)</f>
        <v>940</v>
      </c>
      <c r="F23" s="22">
        <f>PERCENTILE(F$4:F$15,0.6)</f>
        <v>190</v>
      </c>
      <c r="G23" s="22">
        <f>PERCENTILE(G$4:G$15,0.6)</f>
        <v>42.199999999999996</v>
      </c>
      <c r="H23" s="26">
        <f>PERCENTILE(H$4:H$15,0.4)</f>
        <v>17</v>
      </c>
      <c r="I23" s="26">
        <f>PERCENTILE(I$4:I$15,0.4)</f>
        <v>15.6</v>
      </c>
      <c r="J23" s="26">
        <f>PERCENTILE(J$4:J$15,0.4)</f>
        <v>248</v>
      </c>
      <c r="K23" s="26">
        <f>PERCENTILE(K$4:K$15,0.4)</f>
        <v>318</v>
      </c>
      <c r="L23" s="22">
        <f>PERCENTILE(L$4:L$15,0.6)</f>
        <v>44</v>
      </c>
      <c r="M23" s="22">
        <f>PERCENTILE(M$4:M$15,0.6)</f>
        <v>3</v>
      </c>
      <c r="N23" s="22">
        <f>PERCENTILE(N$4:N$15,0.6)</f>
        <v>7</v>
      </c>
      <c r="O23" s="22">
        <f>PERCENTILE(O$4:O$15,0.6)</f>
        <v>7.2</v>
      </c>
      <c r="P23" s="22">
        <f>PERCENTILE(P$4:P$15,0.6)</f>
        <v>10</v>
      </c>
      <c r="Q23" s="26">
        <f>PERCENTILE(Q$4:Q$15,0.4)</f>
        <v>3.9</v>
      </c>
      <c r="R23" s="26">
        <f>PERCENTILE(R$4:R$15,0.4)</f>
        <v>12.1</v>
      </c>
      <c r="S23" s="22">
        <f>PERCENTILE(S$4:S$15,0.6)</f>
        <v>28</v>
      </c>
      <c r="T23" s="26">
        <f>PERCENTILE(T$4:T$15,0.4)</f>
        <v>29</v>
      </c>
      <c r="U23" s="26">
        <f>PERCENTILE(U$4:U$15,0.4)</f>
        <v>1.5999999999999996</v>
      </c>
      <c r="V23" s="26">
        <f>PERCENTILE(V$4:V$15,0.4)</f>
        <v>8.24</v>
      </c>
      <c r="W23" s="22">
        <f>PERCENTILE(W$4:W$15,0.6)</f>
        <v>84.399999999999991</v>
      </c>
      <c r="X23" s="22">
        <f>PERCENTILE(X$4:X$15,0.6)</f>
        <v>392</v>
      </c>
    </row>
    <row r="24" spans="1:24" x14ac:dyDescent="0.25">
      <c r="A24" s="20"/>
      <c r="B24" s="21">
        <v>70</v>
      </c>
      <c r="C24" s="22">
        <f>PERCENTILE(C$4:C$15,0.7)</f>
        <v>330</v>
      </c>
      <c r="D24" s="22">
        <f>PERCENTILE(D$4:D$15,0.7)</f>
        <v>370</v>
      </c>
      <c r="E24" s="22">
        <f>PERCENTILE(E$4:E$15,0.7)</f>
        <v>1000</v>
      </c>
      <c r="F24" s="22">
        <f>PERCENTILE(F$4:F$15,0.7)</f>
        <v>196</v>
      </c>
      <c r="G24" s="22">
        <f>PERCENTILE(G$4:G$15,0.7)</f>
        <v>44.9</v>
      </c>
      <c r="H24" s="26">
        <f>PERCENTILE(H$4:H$15,0.3)</f>
        <v>16.600000000000001</v>
      </c>
      <c r="I24" s="26">
        <f>PERCENTILE(I$4:I$15,0.3)</f>
        <v>15</v>
      </c>
      <c r="J24" s="26">
        <f>PERCENTILE(J$4:J$15,0.3)</f>
        <v>240</v>
      </c>
      <c r="K24" s="26">
        <f>PERCENTILE(K$4:K$15,0.3)</f>
        <v>302</v>
      </c>
      <c r="L24" s="22">
        <f>PERCENTILE(L$4:L$15,0.7)</f>
        <v>45</v>
      </c>
      <c r="M24" s="22">
        <f>PERCENTILE(M$4:M$15,0.7)</f>
        <v>4</v>
      </c>
      <c r="N24" s="22">
        <f>PERCENTILE(N$4:N$15,0.7)</f>
        <v>7.1</v>
      </c>
      <c r="O24" s="22">
        <f>PERCENTILE(O$4:O$15,0.7)</f>
        <v>9</v>
      </c>
      <c r="P24" s="22">
        <f>PERCENTILE(P$4:P$15,0.7)</f>
        <v>10</v>
      </c>
      <c r="Q24" s="26">
        <f>PERCENTILE(Q$4:Q$15,0.3)</f>
        <v>2.5</v>
      </c>
      <c r="R24" s="26">
        <f>PERCENTILE(R$4:R$15,0.3)</f>
        <v>11</v>
      </c>
      <c r="S24" s="22">
        <f>PERCENTILE(S$4:S$15,0.7)</f>
        <v>29</v>
      </c>
      <c r="T24" s="26">
        <f>PERCENTILE(T$4:T$15,0.3)</f>
        <v>28.7</v>
      </c>
      <c r="U24" s="26">
        <f>PERCENTILE(U$4:U$15,0.3)</f>
        <v>1</v>
      </c>
      <c r="V24" s="26">
        <f>PERCENTILE(V$4:V$15,0.3)</f>
        <v>6.9799999999999995</v>
      </c>
      <c r="W24" s="22">
        <f>PERCENTILE(W$4:W$15,0.7)</f>
        <v>88.6</v>
      </c>
      <c r="X24" s="22">
        <f>PERCENTILE(X$4:X$15,0.7)</f>
        <v>416</v>
      </c>
    </row>
    <row r="25" spans="1:24" x14ac:dyDescent="0.25">
      <c r="A25" s="20"/>
      <c r="B25" s="21">
        <v>80</v>
      </c>
      <c r="C25" s="22">
        <f>PERCENTILE(C$4:C$15,0.8)</f>
        <v>332</v>
      </c>
      <c r="D25" s="22">
        <f>PERCENTILE(D$4:D$15,0.8)</f>
        <v>389</v>
      </c>
      <c r="E25" s="22">
        <f>PERCENTILE(E$4:E$15,0.8)</f>
        <v>1050</v>
      </c>
      <c r="F25" s="22">
        <f>PERCENTILE(F$4:F$15,0.8)</f>
        <v>200</v>
      </c>
      <c r="G25" s="22">
        <f>PERCENTILE(G$4:G$15,0.8)</f>
        <v>47</v>
      </c>
      <c r="H25" s="26">
        <f>PERCENTILE(H$4:H$15,0.2)</f>
        <v>15.7</v>
      </c>
      <c r="I25" s="26">
        <f>PERCENTILE(I$4:I$15,0.2)</f>
        <v>14.6</v>
      </c>
      <c r="J25" s="26">
        <f>PERCENTILE(J$4:J$15,0.2)</f>
        <v>240</v>
      </c>
      <c r="K25" s="26">
        <f>PERCENTILE(K$4:K$15,0.2)</f>
        <v>298</v>
      </c>
      <c r="L25" s="22">
        <f>PERCENTILE(L$4:L$15,0.8)</f>
        <v>47</v>
      </c>
      <c r="M25" s="22">
        <f>PERCENTILE(M$4:M$15,0.8)</f>
        <v>4</v>
      </c>
      <c r="N25" s="22">
        <f>PERCENTILE(N$4:N$15,0.8)</f>
        <v>7.5</v>
      </c>
      <c r="O25" s="22">
        <f>PERCENTILE(O$4:O$15,0.8)</f>
        <v>10</v>
      </c>
      <c r="P25" s="22">
        <f>PERCENTILE(P$4:P$15,0.8)</f>
        <v>10.3</v>
      </c>
      <c r="Q25" s="26">
        <f>PERCENTILE(Q$4:Q$15,0.2)</f>
        <v>1.5</v>
      </c>
      <c r="R25" s="26">
        <f>PERCENTILE(R$4:R$15,0.2)</f>
        <v>10.6</v>
      </c>
      <c r="S25" s="22">
        <f>PERCENTILE(S$4:S$15,0.8)</f>
        <v>30</v>
      </c>
      <c r="T25" s="26">
        <f>PERCENTILE(T$4:T$15,0.2)</f>
        <v>26.599999999999998</v>
      </c>
      <c r="U25" s="26">
        <f>PERCENTILE(U$4:U$15,0.2)</f>
        <v>1</v>
      </c>
      <c r="V25" s="26">
        <f>PERCENTILE(V$4:V$15,0.2)</f>
        <v>5.9</v>
      </c>
      <c r="W25" s="22">
        <f>PERCENTILE(W$4:W$15,0.8)</f>
        <v>94.399999999999977</v>
      </c>
      <c r="X25" s="22">
        <f>PERCENTILE(X$4:X$15,0.8)</f>
        <v>432</v>
      </c>
    </row>
    <row r="26" spans="1:24" ht="15.75" thickBot="1" x14ac:dyDescent="0.3">
      <c r="A26" s="20"/>
      <c r="B26" s="23">
        <v>90</v>
      </c>
      <c r="C26" s="24">
        <f>PERCENTILE(C$4:C$15,0.9)</f>
        <v>349</v>
      </c>
      <c r="D26" s="24">
        <f>PERCENTILE(D$4:D$15,0.9)</f>
        <v>394</v>
      </c>
      <c r="E26" s="24">
        <f>PERCENTILE(E$4:E$15,0.9)</f>
        <v>1070</v>
      </c>
      <c r="F26" s="24">
        <f>PERCENTILE(F$4:F$15,0.9)</f>
        <v>210</v>
      </c>
      <c r="G26" s="24">
        <f>PERCENTILE(G$4:G$15,0.9)</f>
        <v>47</v>
      </c>
      <c r="H26" s="27">
        <f>PERCENTILE(H$4:H$15,0.1)</f>
        <v>15.6</v>
      </c>
      <c r="I26" s="27">
        <f>PERCENTILE(I$4:I$15,0.1)</f>
        <v>14.6</v>
      </c>
      <c r="J26" s="27">
        <f>PERCENTILE(J$4:J$15,0.1)</f>
        <v>236</v>
      </c>
      <c r="K26" s="27">
        <f>PERCENTILE(K$4:K$15,0.1)</f>
        <v>284</v>
      </c>
      <c r="L26" s="24">
        <f>PERCENTILE(L$4:L$15,0.9)</f>
        <v>49</v>
      </c>
      <c r="M26" s="24">
        <f>PERCENTILE(M$4:M$15,0.9)</f>
        <v>5</v>
      </c>
      <c r="N26" s="24">
        <f>PERCENTILE(N$4:N$15,0.9)</f>
        <v>7.6</v>
      </c>
      <c r="O26" s="24">
        <f>PERCENTILE(O$4:O$15,0.9)</f>
        <v>12.5</v>
      </c>
      <c r="P26" s="24">
        <f>PERCENTILE(P$4:P$15,0.9)</f>
        <v>11.5</v>
      </c>
      <c r="Q26" s="27">
        <f>PERCENTILE(Q$4:Q$15,0.1)</f>
        <v>0.9</v>
      </c>
      <c r="R26" s="27">
        <f>PERCENTILE(R$4:R$15,0.1)</f>
        <v>9.85</v>
      </c>
      <c r="S26" s="24">
        <f>PERCENTILE(S$4:S$15,0.9)</f>
        <v>36</v>
      </c>
      <c r="T26" s="27">
        <f>PERCENTILE(T$4:T$15,0.1)</f>
        <v>19.479999999999997</v>
      </c>
      <c r="U26" s="27">
        <f>PERCENTILE(U$4:U$15,0.1)</f>
        <v>1</v>
      </c>
      <c r="V26" s="27">
        <f>PERCENTILE(V$4:V$15,0.1)</f>
        <v>5.4249999999999998</v>
      </c>
      <c r="W26" s="24">
        <f>PERCENTILE(W$4:W$15,0.9)</f>
        <v>112.2</v>
      </c>
      <c r="X26" s="24">
        <f>PERCENTILE(X$4:X$15,0.9)</f>
        <v>441</v>
      </c>
    </row>
    <row r="27" spans="1:24" ht="15.75" thickTop="1" x14ac:dyDescent="0.25"/>
  </sheetData>
  <mergeCells count="20">
    <mergeCell ref="A1:A3"/>
    <mergeCell ref="C1:D1"/>
    <mergeCell ref="H1:I1"/>
    <mergeCell ref="J1:K1"/>
    <mergeCell ref="O1:P1"/>
    <mergeCell ref="B2:B3"/>
    <mergeCell ref="F2:F3"/>
    <mergeCell ref="G2:G3"/>
    <mergeCell ref="L2:L3"/>
    <mergeCell ref="M2:M3"/>
    <mergeCell ref="E2:E3"/>
    <mergeCell ref="V2:V3"/>
    <mergeCell ref="X2:X3"/>
    <mergeCell ref="N2:N3"/>
    <mergeCell ref="Q2:Q3"/>
    <mergeCell ref="S2:S3"/>
    <mergeCell ref="U2:U3"/>
    <mergeCell ref="W2:W3"/>
    <mergeCell ref="R2:R3"/>
    <mergeCell ref="T2:T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Vespa</dc:creator>
  <cp:lastModifiedBy>User</cp:lastModifiedBy>
  <dcterms:created xsi:type="dcterms:W3CDTF">2016-05-03T10:08:49Z</dcterms:created>
  <dcterms:modified xsi:type="dcterms:W3CDTF">2016-05-04T11:41:50Z</dcterms:modified>
</cp:coreProperties>
</file>