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5" windowHeight="943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4" i="1" l="1"/>
  <c r="W35" i="1"/>
  <c r="W36" i="1"/>
  <c r="W37" i="1"/>
  <c r="W38" i="1"/>
  <c r="W39" i="1"/>
  <c r="W40" i="1"/>
  <c r="W41" i="1"/>
  <c r="W42" i="1"/>
  <c r="Y42" i="1" l="1"/>
  <c r="X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Y41" i="1"/>
  <c r="X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Y40" i="1"/>
  <c r="X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Y39" i="1"/>
  <c r="X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Y38" i="1"/>
  <c r="X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Y37" i="1"/>
  <c r="X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Y36" i="1"/>
  <c r="X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Y35" i="1"/>
  <c r="X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Y34" i="1"/>
  <c r="X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</calcChain>
</file>

<file path=xl/sharedStrings.xml><?xml version="1.0" encoding="utf-8"?>
<sst xmlns="http://schemas.openxmlformats.org/spreadsheetml/2006/main" count="80" uniqueCount="49">
  <si>
    <t>Jméno</t>
  </si>
  <si>
    <t>pohlaví</t>
  </si>
  <si>
    <t>dynamometrie ruční</t>
  </si>
  <si>
    <t>dynamometrie zádová</t>
  </si>
  <si>
    <t>skok daleký</t>
  </si>
  <si>
    <t>skok dosažný</t>
  </si>
  <si>
    <t>zachycení tyče</t>
  </si>
  <si>
    <t>reaktometrie</t>
  </si>
  <si>
    <t>Chůze pozpátku</t>
  </si>
  <si>
    <t>Balancování tyčí</t>
  </si>
  <si>
    <t>pohyblivost v ramenou</t>
  </si>
  <si>
    <t>skok na přesnost</t>
  </si>
  <si>
    <t>překračování tyče</t>
  </si>
  <si>
    <t>předklon v sedě</t>
  </si>
  <si>
    <t>výkrut tyčí</t>
  </si>
  <si>
    <t>plameňák</t>
  </si>
  <si>
    <t>stoj na kladince</t>
  </si>
  <si>
    <t>skok vzad</t>
  </si>
  <si>
    <t>výskok s otočkou</t>
  </si>
  <si>
    <t>[m/z]</t>
  </si>
  <si>
    <t>levá</t>
  </si>
  <si>
    <t>pravá</t>
  </si>
  <si>
    <t>[N]</t>
  </si>
  <si>
    <t>[cm]</t>
  </si>
  <si>
    <t>zrak</t>
  </si>
  <si>
    <t>sluch</t>
  </si>
  <si>
    <t>[n]</t>
  </si>
  <si>
    <t>[s]</t>
  </si>
  <si>
    <t>cm</t>
  </si>
  <si>
    <t>[n/6Os]</t>
  </si>
  <si>
    <t>[ms]</t>
  </si>
  <si>
    <t>percentil</t>
  </si>
  <si>
    <t>lateralita</t>
  </si>
  <si>
    <t xml:space="preserve">Jan Vaverka </t>
  </si>
  <si>
    <t>M</t>
  </si>
  <si>
    <t xml:space="preserve">L </t>
  </si>
  <si>
    <t>Jakub Podlipný</t>
  </si>
  <si>
    <t>P</t>
  </si>
  <si>
    <t>Patrik Brázda</t>
  </si>
  <si>
    <t>Jakub Kadlec</t>
  </si>
  <si>
    <t>p</t>
  </si>
  <si>
    <t>Aleš Lipner</t>
  </si>
  <si>
    <t>Adam Sekanina</t>
  </si>
  <si>
    <t xml:space="preserve"> </t>
  </si>
  <si>
    <t>Josef Klíma</t>
  </si>
  <si>
    <t>Adam Kopecký</t>
  </si>
  <si>
    <t>°</t>
  </si>
  <si>
    <t>X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</si>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</sst>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B4C7E7"/>
        <bgColor rgb="FF99CCFF"/>
      </patternFill>
    </fill>
    <fill>
      <patternFill patternType="solid">
        <fgColor rgb="FFDAE3F3"/>
        <bgColor rgb="FFD0CE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rgb="FFFFCF3B"/>
      </patternFill>
    </fill>
    <fill>
      <patternFill patternType="solid">
        <fgColor rgb="FFFFFF00"/>
        <bgColor rgb="FFFFCF3B"/>
      </patternFill>
    </fill>
    <fill>
      <patternFill patternType="solid">
        <fgColor rgb="FFFFE699"/>
        <bgColor rgb="FFFFD96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0" fontId="7" fillId="5" borderId="0" xfId="0" applyFont="1" applyFill="1" applyBorder="1" applyAlignment="1">
      <alignment horizontal="left" wrapText="1"/>
    </xf>
    <xf numFmtId="0" fontId="0" fillId="5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8" fillId="0" borderId="0" xfId="0" applyFont="1"/>
    <xf numFmtId="0" fontId="0" fillId="5" borderId="9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tabSelected="1" zoomScale="80" zoomScaleNormal="80" workbookViewId="0">
      <selection activeCell="V19" sqref="V19"/>
    </sheetView>
  </sheetViews>
  <sheetFormatPr defaultRowHeight="15" x14ac:dyDescent="0.25"/>
  <cols>
    <col min="1" max="1" width="28.85546875" customWidth="1"/>
  </cols>
  <sheetData>
    <row r="1" spans="1:25" s="4" customFormat="1" ht="42.75" customHeight="1" x14ac:dyDescent="0.25">
      <c r="A1" s="55" t="s">
        <v>0</v>
      </c>
      <c r="B1" s="1" t="s">
        <v>1</v>
      </c>
      <c r="C1" s="50" t="s">
        <v>32</v>
      </c>
      <c r="D1" s="56" t="s">
        <v>2</v>
      </c>
      <c r="E1" s="56"/>
      <c r="F1" s="1" t="s">
        <v>3</v>
      </c>
      <c r="G1" s="1" t="s">
        <v>4</v>
      </c>
      <c r="H1" s="1" t="s">
        <v>5</v>
      </c>
      <c r="I1" s="56" t="s">
        <v>6</v>
      </c>
      <c r="J1" s="56"/>
      <c r="K1" s="56" t="s">
        <v>7</v>
      </c>
      <c r="L1" s="56"/>
      <c r="M1" s="1" t="s">
        <v>43</v>
      </c>
      <c r="N1" s="1" t="s">
        <v>8</v>
      </c>
      <c r="O1" s="1" t="s">
        <v>9</v>
      </c>
      <c r="P1" s="56" t="s">
        <v>10</v>
      </c>
      <c r="Q1" s="56"/>
      <c r="R1" s="1" t="s">
        <v>11</v>
      </c>
      <c r="S1" s="2" t="s">
        <v>12</v>
      </c>
      <c r="T1" s="1" t="s">
        <v>13</v>
      </c>
      <c r="U1" s="3" t="s">
        <v>14</v>
      </c>
      <c r="V1" s="1" t="s">
        <v>15</v>
      </c>
      <c r="W1" s="3" t="s">
        <v>16</v>
      </c>
      <c r="X1" s="1" t="s">
        <v>17</v>
      </c>
      <c r="Y1" s="3" t="s">
        <v>18</v>
      </c>
    </row>
    <row r="2" spans="1:25" x14ac:dyDescent="0.25">
      <c r="A2" s="55"/>
      <c r="B2" s="54" t="s">
        <v>19</v>
      </c>
      <c r="C2" s="57"/>
      <c r="D2" s="5" t="s">
        <v>20</v>
      </c>
      <c r="E2" s="5" t="s">
        <v>21</v>
      </c>
      <c r="F2" s="5" t="s">
        <v>22</v>
      </c>
      <c r="G2" s="54" t="s">
        <v>23</v>
      </c>
      <c r="H2" s="54" t="s">
        <v>23</v>
      </c>
      <c r="I2" s="5" t="s">
        <v>21</v>
      </c>
      <c r="J2" s="6" t="s">
        <v>20</v>
      </c>
      <c r="K2" s="7" t="s">
        <v>24</v>
      </c>
      <c r="L2" s="7" t="s">
        <v>25</v>
      </c>
      <c r="M2" s="54" t="s">
        <v>26</v>
      </c>
      <c r="N2" s="54" t="s">
        <v>26</v>
      </c>
      <c r="O2" s="54" t="s">
        <v>27</v>
      </c>
      <c r="P2" s="5" t="s">
        <v>20</v>
      </c>
      <c r="Q2" s="5" t="s">
        <v>21</v>
      </c>
      <c r="R2" s="54" t="s">
        <v>23</v>
      </c>
      <c r="S2" s="8" t="s">
        <v>27</v>
      </c>
      <c r="T2" s="54" t="s">
        <v>23</v>
      </c>
      <c r="U2" s="9" t="s">
        <v>28</v>
      </c>
      <c r="V2" s="54" t="s">
        <v>29</v>
      </c>
      <c r="W2" s="8" t="s">
        <v>27</v>
      </c>
      <c r="X2" s="54" t="s">
        <v>26</v>
      </c>
      <c r="Y2" s="9" t="s">
        <v>46</v>
      </c>
    </row>
    <row r="3" spans="1:25" x14ac:dyDescent="0.25">
      <c r="A3" s="55"/>
      <c r="B3" s="54"/>
      <c r="C3" s="58"/>
      <c r="D3" s="5" t="s">
        <v>22</v>
      </c>
      <c r="E3" s="5" t="s">
        <v>22</v>
      </c>
      <c r="F3" s="5"/>
      <c r="G3" s="54"/>
      <c r="H3" s="54"/>
      <c r="I3" s="5" t="s">
        <v>23</v>
      </c>
      <c r="J3" s="6" t="s">
        <v>23</v>
      </c>
      <c r="K3" s="7" t="s">
        <v>30</v>
      </c>
      <c r="L3" s="7" t="s">
        <v>30</v>
      </c>
      <c r="M3" s="54"/>
      <c r="N3" s="54"/>
      <c r="O3" s="54"/>
      <c r="P3" s="5" t="s">
        <v>23</v>
      </c>
      <c r="Q3" s="5" t="s">
        <v>23</v>
      </c>
      <c r="R3" s="54"/>
      <c r="S3" s="10"/>
      <c r="T3" s="54"/>
      <c r="U3" s="9"/>
      <c r="V3" s="54"/>
      <c r="W3" s="9"/>
      <c r="X3" s="54"/>
      <c r="Y3" s="9"/>
    </row>
    <row r="4" spans="1:25" ht="15" customHeight="1" x14ac:dyDescent="0.25">
      <c r="A4" s="11" t="s">
        <v>33</v>
      </c>
      <c r="B4" s="12" t="s">
        <v>34</v>
      </c>
      <c r="C4" s="12" t="s">
        <v>35</v>
      </c>
      <c r="D4" s="13">
        <v>429</v>
      </c>
      <c r="E4" s="13">
        <v>417</v>
      </c>
      <c r="F4" s="13">
        <v>120</v>
      </c>
      <c r="G4" s="13">
        <v>235</v>
      </c>
      <c r="H4" s="13">
        <v>46</v>
      </c>
      <c r="I4" s="13">
        <v>22.3</v>
      </c>
      <c r="J4" s="14">
        <v>16</v>
      </c>
      <c r="K4" s="13">
        <v>338</v>
      </c>
      <c r="L4" s="13">
        <v>308</v>
      </c>
      <c r="M4" s="13">
        <v>108</v>
      </c>
      <c r="N4" s="13">
        <v>20</v>
      </c>
      <c r="O4" s="13">
        <v>111.2</v>
      </c>
      <c r="P4" s="13">
        <v>26</v>
      </c>
      <c r="Q4" s="13">
        <v>15</v>
      </c>
      <c r="R4" s="13">
        <v>-2.5</v>
      </c>
      <c r="S4" s="13">
        <v>12.6</v>
      </c>
      <c r="T4" s="15">
        <v>21.75</v>
      </c>
      <c r="U4" s="13">
        <v>73</v>
      </c>
      <c r="V4" s="13">
        <v>5</v>
      </c>
      <c r="W4" s="13">
        <v>15</v>
      </c>
      <c r="X4" s="16">
        <v>155</v>
      </c>
      <c r="Y4" s="13">
        <v>380</v>
      </c>
    </row>
    <row r="5" spans="1:25" ht="15" customHeight="1" x14ac:dyDescent="0.25">
      <c r="A5" s="11" t="s">
        <v>36</v>
      </c>
      <c r="B5" s="12" t="s">
        <v>34</v>
      </c>
      <c r="C5" s="12" t="s">
        <v>37</v>
      </c>
      <c r="D5" s="13">
        <v>448</v>
      </c>
      <c r="E5" s="13">
        <v>425</v>
      </c>
      <c r="F5" s="13">
        <v>102.5</v>
      </c>
      <c r="G5" s="17">
        <v>185</v>
      </c>
      <c r="H5" s="13">
        <v>38</v>
      </c>
      <c r="I5" s="13">
        <v>20</v>
      </c>
      <c r="J5" s="14">
        <v>14</v>
      </c>
      <c r="K5" s="13">
        <v>304</v>
      </c>
      <c r="L5" s="13">
        <v>301</v>
      </c>
      <c r="M5" s="13">
        <v>71</v>
      </c>
      <c r="N5" s="13">
        <v>3</v>
      </c>
      <c r="O5" s="13">
        <v>14.4</v>
      </c>
      <c r="P5" s="13">
        <v>12</v>
      </c>
      <c r="Q5" s="13">
        <v>14</v>
      </c>
      <c r="R5" s="13">
        <v>-1</v>
      </c>
      <c r="S5" s="13">
        <v>32</v>
      </c>
      <c r="T5" s="15">
        <v>19</v>
      </c>
      <c r="U5" s="13">
        <v>60</v>
      </c>
      <c r="V5" s="13">
        <v>7</v>
      </c>
      <c r="W5" s="13">
        <v>18.5</v>
      </c>
      <c r="X5" s="13">
        <v>130</v>
      </c>
      <c r="Y5" s="13">
        <v>360</v>
      </c>
    </row>
    <row r="6" spans="1:25" ht="15" customHeight="1" x14ac:dyDescent="0.25">
      <c r="A6" s="18" t="s">
        <v>38</v>
      </c>
      <c r="B6" s="12" t="s">
        <v>34</v>
      </c>
      <c r="C6" s="12" t="s">
        <v>37</v>
      </c>
      <c r="D6" s="13">
        <v>457</v>
      </c>
      <c r="E6" s="13">
        <v>529</v>
      </c>
      <c r="F6" s="13">
        <v>130</v>
      </c>
      <c r="G6" s="13">
        <v>247</v>
      </c>
      <c r="H6" s="13">
        <v>60</v>
      </c>
      <c r="I6" s="13">
        <v>24</v>
      </c>
      <c r="J6" s="14">
        <v>22</v>
      </c>
      <c r="K6" s="13">
        <v>322</v>
      </c>
      <c r="L6" s="13">
        <v>263</v>
      </c>
      <c r="M6" s="13">
        <v>84</v>
      </c>
      <c r="N6" s="13">
        <v>6</v>
      </c>
      <c r="O6" s="13">
        <v>14.2</v>
      </c>
      <c r="P6" s="13">
        <v>12.5</v>
      </c>
      <c r="Q6" s="13">
        <v>3</v>
      </c>
      <c r="R6" s="13">
        <v>-1</v>
      </c>
      <c r="S6" s="13">
        <v>12.5</v>
      </c>
      <c r="T6" s="15">
        <v>41</v>
      </c>
      <c r="U6" s="13">
        <v>62</v>
      </c>
      <c r="V6" s="13">
        <v>2</v>
      </c>
      <c r="W6" s="13">
        <v>24.5</v>
      </c>
      <c r="X6" s="16">
        <v>132</v>
      </c>
      <c r="Y6" s="13">
        <v>400</v>
      </c>
    </row>
    <row r="7" spans="1:25" ht="15" customHeight="1" x14ac:dyDescent="0.25">
      <c r="A7" s="18" t="s">
        <v>39</v>
      </c>
      <c r="B7" s="12" t="s">
        <v>34</v>
      </c>
      <c r="C7" s="12" t="s">
        <v>40</v>
      </c>
      <c r="D7" s="13">
        <v>521</v>
      </c>
      <c r="E7" s="13">
        <v>506</v>
      </c>
      <c r="F7" s="13">
        <v>160</v>
      </c>
      <c r="G7" s="13">
        <v>242</v>
      </c>
      <c r="H7" s="13">
        <v>47</v>
      </c>
      <c r="I7" s="13">
        <v>17.600000000000001</v>
      </c>
      <c r="J7" s="14">
        <v>17.3</v>
      </c>
      <c r="K7" s="13">
        <v>342</v>
      </c>
      <c r="L7" s="13">
        <v>301</v>
      </c>
      <c r="M7" s="13">
        <v>98</v>
      </c>
      <c r="N7" s="13">
        <v>8</v>
      </c>
      <c r="O7" s="13">
        <v>8.4</v>
      </c>
      <c r="P7" s="13">
        <v>-9</v>
      </c>
      <c r="Q7" s="13">
        <v>-18</v>
      </c>
      <c r="R7" s="13">
        <v>-1</v>
      </c>
      <c r="S7" s="13">
        <v>11.5</v>
      </c>
      <c r="T7" s="15">
        <v>41.5</v>
      </c>
      <c r="U7" s="13" t="s">
        <v>47</v>
      </c>
      <c r="V7" s="13">
        <v>4</v>
      </c>
      <c r="W7" s="13" t="s">
        <v>48</v>
      </c>
      <c r="X7" s="13">
        <v>154</v>
      </c>
      <c r="Y7" s="13">
        <v>460</v>
      </c>
    </row>
    <row r="8" spans="1:25" ht="15" customHeight="1" x14ac:dyDescent="0.25">
      <c r="A8" s="11" t="s">
        <v>41</v>
      </c>
      <c r="B8" s="12" t="s">
        <v>34</v>
      </c>
      <c r="C8" s="12" t="s">
        <v>37</v>
      </c>
      <c r="D8" s="13">
        <v>443</v>
      </c>
      <c r="E8" s="13">
        <v>433</v>
      </c>
      <c r="F8" s="13">
        <v>110</v>
      </c>
      <c r="G8" s="13">
        <v>210</v>
      </c>
      <c r="H8" s="13">
        <v>43</v>
      </c>
      <c r="I8" s="13">
        <v>28</v>
      </c>
      <c r="J8" s="14">
        <v>24</v>
      </c>
      <c r="K8" s="13">
        <v>490</v>
      </c>
      <c r="L8" s="13">
        <v>244</v>
      </c>
      <c r="M8" s="13">
        <v>102</v>
      </c>
      <c r="N8" s="13">
        <v>2</v>
      </c>
      <c r="O8" s="13">
        <v>1.6</v>
      </c>
      <c r="P8" s="13">
        <v>13</v>
      </c>
      <c r="Q8" s="13">
        <v>13</v>
      </c>
      <c r="R8" s="13">
        <v>-2.5</v>
      </c>
      <c r="S8" s="13">
        <v>13.72</v>
      </c>
      <c r="T8" s="13">
        <v>37.5</v>
      </c>
      <c r="U8" s="13">
        <v>88.5</v>
      </c>
      <c r="V8" s="13">
        <v>7</v>
      </c>
      <c r="W8" s="13">
        <v>5</v>
      </c>
      <c r="X8" s="13">
        <v>140</v>
      </c>
      <c r="Y8" s="13">
        <v>410</v>
      </c>
    </row>
    <row r="9" spans="1:25" ht="15" customHeight="1" x14ac:dyDescent="0.25">
      <c r="A9" s="18" t="s">
        <v>42</v>
      </c>
      <c r="B9" s="12" t="s">
        <v>34</v>
      </c>
      <c r="C9" s="12" t="s">
        <v>40</v>
      </c>
      <c r="D9" s="13">
        <v>419</v>
      </c>
      <c r="E9" s="13">
        <v>466</v>
      </c>
      <c r="F9" s="13">
        <v>129</v>
      </c>
      <c r="G9" s="13">
        <v>198</v>
      </c>
      <c r="H9" s="13">
        <v>35</v>
      </c>
      <c r="I9" s="13">
        <v>26.3</v>
      </c>
      <c r="J9" s="14">
        <v>21.3</v>
      </c>
      <c r="K9" s="13">
        <v>348</v>
      </c>
      <c r="L9" s="13">
        <v>305</v>
      </c>
      <c r="M9" s="13">
        <v>70</v>
      </c>
      <c r="N9" s="13">
        <v>6</v>
      </c>
      <c r="O9" s="13">
        <v>51.5</v>
      </c>
      <c r="P9" s="13">
        <v>14</v>
      </c>
      <c r="Q9" s="13">
        <v>13</v>
      </c>
      <c r="R9" s="13">
        <v>-1</v>
      </c>
      <c r="S9" s="13">
        <v>14.1</v>
      </c>
      <c r="T9" s="15">
        <v>31.5</v>
      </c>
      <c r="U9" s="13">
        <v>61</v>
      </c>
      <c r="V9" s="13">
        <v>5</v>
      </c>
      <c r="W9" s="13">
        <v>9</v>
      </c>
      <c r="X9" s="13">
        <v>130</v>
      </c>
      <c r="Y9" s="13">
        <v>360</v>
      </c>
    </row>
    <row r="10" spans="1:25" ht="15" customHeight="1" x14ac:dyDescent="0.25">
      <c r="A10" s="18" t="s">
        <v>44</v>
      </c>
      <c r="B10" s="12" t="s">
        <v>34</v>
      </c>
      <c r="C10" s="12" t="s">
        <v>40</v>
      </c>
      <c r="D10" s="13">
        <v>527</v>
      </c>
      <c r="E10" s="13">
        <v>548</v>
      </c>
      <c r="F10" s="13">
        <v>155</v>
      </c>
      <c r="G10" s="13">
        <v>271</v>
      </c>
      <c r="H10" s="13">
        <v>65</v>
      </c>
      <c r="I10" s="13">
        <v>19.3</v>
      </c>
      <c r="J10" s="14">
        <v>21.6</v>
      </c>
      <c r="K10" s="13">
        <v>303</v>
      </c>
      <c r="L10" s="13">
        <v>303</v>
      </c>
      <c r="M10" s="13">
        <v>94</v>
      </c>
      <c r="N10" s="13">
        <v>5</v>
      </c>
      <c r="O10" s="13">
        <v>3.6</v>
      </c>
      <c r="P10" s="13">
        <v>14</v>
      </c>
      <c r="Q10" s="13">
        <v>7</v>
      </c>
      <c r="R10" s="13">
        <v>-3</v>
      </c>
      <c r="S10" s="13">
        <v>10.8</v>
      </c>
      <c r="T10" s="15">
        <v>23</v>
      </c>
      <c r="U10" s="13">
        <v>61</v>
      </c>
      <c r="V10" s="13">
        <v>1</v>
      </c>
      <c r="W10" s="13">
        <v>175</v>
      </c>
      <c r="X10" s="13">
        <v>170</v>
      </c>
      <c r="Y10" s="13">
        <v>450</v>
      </c>
    </row>
    <row r="11" spans="1:25" ht="15" customHeight="1" x14ac:dyDescent="0.25">
      <c r="A11" s="11" t="s">
        <v>45</v>
      </c>
      <c r="B11" s="12" t="s">
        <v>34</v>
      </c>
      <c r="C11" s="12" t="s">
        <v>40</v>
      </c>
      <c r="D11" s="13">
        <v>536</v>
      </c>
      <c r="E11" s="13">
        <v>490</v>
      </c>
      <c r="F11" s="13">
        <v>150</v>
      </c>
      <c r="G11" s="13">
        <v>198</v>
      </c>
      <c r="H11" s="13">
        <v>31</v>
      </c>
      <c r="I11" s="13">
        <v>17.3</v>
      </c>
      <c r="J11" s="14">
        <v>18</v>
      </c>
      <c r="K11" s="13">
        <v>308</v>
      </c>
      <c r="L11" s="13">
        <v>270</v>
      </c>
      <c r="M11" s="13">
        <v>98</v>
      </c>
      <c r="N11" s="13">
        <v>3</v>
      </c>
      <c r="O11" s="13">
        <v>150.9</v>
      </c>
      <c r="P11" s="13">
        <v>2</v>
      </c>
      <c r="Q11" s="13">
        <v>3</v>
      </c>
      <c r="R11" s="13">
        <v>-3</v>
      </c>
      <c r="S11" s="13">
        <v>18.899999999999999</v>
      </c>
      <c r="T11" s="13">
        <v>25</v>
      </c>
      <c r="U11" s="13" t="s">
        <v>48</v>
      </c>
      <c r="V11" s="13">
        <v>2</v>
      </c>
      <c r="W11" s="13">
        <v>34.96</v>
      </c>
      <c r="X11" s="13">
        <v>130</v>
      </c>
      <c r="Y11" s="13">
        <v>430</v>
      </c>
    </row>
    <row r="12" spans="1:25" x14ac:dyDescent="0.25">
      <c r="A12" s="18"/>
      <c r="B12" s="19"/>
      <c r="C12" s="19"/>
      <c r="D12" s="20"/>
      <c r="E12" s="20"/>
      <c r="F12" s="20"/>
      <c r="G12" s="20"/>
      <c r="H12" s="20"/>
      <c r="I12" s="20"/>
      <c r="J12" s="21"/>
      <c r="K12" s="20"/>
      <c r="L12" s="20"/>
      <c r="M12" s="20"/>
      <c r="N12" s="20"/>
      <c r="O12" s="20"/>
      <c r="P12" s="20"/>
      <c r="Q12" s="20"/>
      <c r="R12" s="23"/>
      <c r="S12" s="20"/>
      <c r="T12" s="20"/>
      <c r="U12" s="20"/>
      <c r="V12" s="20"/>
      <c r="W12" s="20"/>
      <c r="X12" s="20"/>
      <c r="Y12" s="20"/>
    </row>
    <row r="13" spans="1:25" x14ac:dyDescent="0.25">
      <c r="A13" s="11"/>
      <c r="B13" s="19"/>
      <c r="C13" s="19"/>
      <c r="D13" s="13"/>
      <c r="E13" s="13"/>
      <c r="F13" s="13"/>
      <c r="G13" s="13"/>
      <c r="H13" s="13"/>
      <c r="I13" s="13"/>
      <c r="J13" s="14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 x14ac:dyDescent="0.25">
      <c r="A14" s="24"/>
      <c r="B14" s="25"/>
      <c r="C14" s="25"/>
      <c r="D14" s="26"/>
      <c r="E14" s="26"/>
      <c r="F14" s="26"/>
      <c r="G14" s="26"/>
      <c r="H14" s="26"/>
      <c r="I14" s="26"/>
      <c r="J14" s="27"/>
      <c r="K14" s="26"/>
      <c r="L14" s="26"/>
      <c r="M14" s="26"/>
      <c r="N14" s="26"/>
      <c r="O14" s="26"/>
      <c r="P14" s="26"/>
      <c r="Q14" s="26"/>
      <c r="R14" s="26"/>
      <c r="S14" s="26"/>
      <c r="T14" s="28"/>
      <c r="U14" s="26"/>
      <c r="V14" s="26"/>
      <c r="W14" s="26"/>
      <c r="X14" s="29"/>
      <c r="Y14" s="26"/>
    </row>
    <row r="15" spans="1:25" x14ac:dyDescent="0.25">
      <c r="A15" s="30"/>
      <c r="B15" s="19"/>
      <c r="C15" s="19"/>
      <c r="D15" s="13"/>
      <c r="E15" s="13"/>
      <c r="F15" s="13"/>
      <c r="G15" s="13"/>
      <c r="H15" s="13"/>
      <c r="I15" s="13"/>
      <c r="J15" s="14"/>
      <c r="K15" s="13"/>
      <c r="L15" s="13"/>
      <c r="M15" s="16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 x14ac:dyDescent="0.25">
      <c r="A16" s="18"/>
      <c r="B16" s="12"/>
      <c r="C16" s="12"/>
      <c r="D16" s="13"/>
      <c r="E16" s="13"/>
      <c r="F16" s="13"/>
      <c r="G16" s="13"/>
      <c r="H16" s="13"/>
      <c r="I16" s="13"/>
      <c r="J16" s="14"/>
      <c r="K16" s="13"/>
      <c r="L16" s="13"/>
      <c r="M16" s="13"/>
      <c r="N16" s="13"/>
      <c r="O16" s="13"/>
      <c r="P16" s="13"/>
      <c r="Q16" s="13"/>
      <c r="R16" s="17"/>
      <c r="S16" s="13"/>
      <c r="T16" s="15"/>
      <c r="U16" s="13"/>
      <c r="V16" s="13"/>
      <c r="W16" s="13"/>
      <c r="X16" s="16"/>
      <c r="Y16" s="13"/>
    </row>
    <row r="17" spans="1:25" x14ac:dyDescent="0.25">
      <c r="A17" s="11"/>
      <c r="B17" s="19"/>
      <c r="C17" s="19"/>
      <c r="D17" s="13"/>
      <c r="E17" s="13"/>
      <c r="F17" s="13"/>
      <c r="G17" s="13"/>
      <c r="H17" s="13"/>
      <c r="I17" s="13"/>
      <c r="J17" s="14"/>
      <c r="K17" s="13"/>
      <c r="L17" s="13"/>
      <c r="M17" s="13"/>
      <c r="N17" s="16"/>
      <c r="O17" s="13"/>
      <c r="P17" s="13"/>
      <c r="Q17" s="13"/>
      <c r="R17" s="13"/>
      <c r="S17" s="13"/>
      <c r="T17" s="13"/>
      <c r="U17" s="13"/>
      <c r="V17" s="13"/>
      <c r="W17" s="13"/>
      <c r="X17" s="16"/>
      <c r="Y17" s="13"/>
    </row>
    <row r="18" spans="1:25" x14ac:dyDescent="0.25">
      <c r="A18" s="11"/>
      <c r="B18" s="12"/>
      <c r="C18" s="12"/>
      <c r="D18" s="13"/>
      <c r="E18" s="13"/>
      <c r="F18" s="13"/>
      <c r="G18" s="13"/>
      <c r="H18" s="13"/>
      <c r="I18" s="13"/>
      <c r="J18" s="14"/>
      <c r="K18" s="13"/>
      <c r="L18" s="13"/>
      <c r="M18" s="13"/>
      <c r="N18" s="13"/>
      <c r="O18" s="13"/>
      <c r="P18" s="13"/>
      <c r="Q18" s="13"/>
      <c r="R18" s="13"/>
      <c r="S18" s="13"/>
      <c r="T18" s="15"/>
      <c r="U18" s="13"/>
      <c r="V18" s="13"/>
      <c r="W18" s="13"/>
      <c r="X18" s="16"/>
      <c r="Y18" s="13"/>
    </row>
    <row r="19" spans="1:25" x14ac:dyDescent="0.25">
      <c r="A19" s="18"/>
      <c r="B19" s="19"/>
      <c r="C19" s="19"/>
      <c r="D19" s="20"/>
      <c r="E19" s="20"/>
      <c r="F19" s="20"/>
      <c r="G19" s="20"/>
      <c r="H19" s="20"/>
      <c r="I19" s="20"/>
      <c r="J19" s="21"/>
      <c r="K19" s="20"/>
      <c r="L19" s="20"/>
      <c r="M19" s="22"/>
      <c r="N19" s="20"/>
      <c r="O19" s="20"/>
      <c r="P19" s="20"/>
      <c r="Q19" s="20"/>
      <c r="R19" s="20"/>
      <c r="S19" s="20"/>
      <c r="T19" s="20"/>
      <c r="U19" s="20"/>
      <c r="V19" s="22"/>
      <c r="W19" s="20"/>
      <c r="X19" s="20"/>
      <c r="Y19" s="20"/>
    </row>
    <row r="20" spans="1:25" x14ac:dyDescent="0.25">
      <c r="A20" s="18"/>
      <c r="B20" s="19"/>
      <c r="C20" s="19"/>
      <c r="D20" s="20"/>
      <c r="E20" s="20"/>
      <c r="F20" s="20"/>
      <c r="G20" s="20"/>
      <c r="H20" s="20"/>
      <c r="I20" s="20"/>
      <c r="J20" s="21"/>
      <c r="K20" s="20"/>
      <c r="L20" s="20"/>
      <c r="M20" s="22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x14ac:dyDescent="0.25">
      <c r="A21" s="32"/>
      <c r="B21" s="19"/>
      <c r="C21" s="19"/>
      <c r="D21" s="20"/>
      <c r="E21" s="20"/>
      <c r="F21" s="20"/>
      <c r="G21" s="20"/>
      <c r="H21" s="20"/>
      <c r="I21" s="20"/>
      <c r="J21" s="21"/>
      <c r="K21" s="20"/>
      <c r="L21" s="20"/>
      <c r="M21" s="20"/>
      <c r="N21" s="22"/>
      <c r="O21" s="20"/>
      <c r="P21" s="20"/>
      <c r="Q21" s="20"/>
      <c r="R21" s="20"/>
      <c r="S21" s="20"/>
      <c r="T21" s="20"/>
      <c r="U21" s="20"/>
      <c r="V21" s="20"/>
      <c r="W21" s="20"/>
      <c r="X21" s="22"/>
      <c r="Y21" s="20"/>
    </row>
    <row r="22" spans="1:25" x14ac:dyDescent="0.25">
      <c r="A22" s="33"/>
      <c r="B22" s="19"/>
      <c r="C22" s="19"/>
      <c r="D22" s="13"/>
      <c r="E22" s="13"/>
      <c r="F22" s="13"/>
      <c r="G22" s="13"/>
      <c r="H22" s="13"/>
      <c r="I22" s="13"/>
      <c r="J22" s="14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5" x14ac:dyDescent="0.25">
      <c r="A23" s="33"/>
      <c r="B23" s="19"/>
      <c r="C23" s="19"/>
      <c r="D23" s="13"/>
      <c r="E23" s="13"/>
      <c r="F23" s="13"/>
      <c r="G23" s="13"/>
      <c r="H23" s="13"/>
      <c r="I23" s="13"/>
      <c r="J23" s="14"/>
      <c r="K23" s="13"/>
      <c r="L23" s="13"/>
      <c r="M23" s="16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 x14ac:dyDescent="0.25">
      <c r="A24" s="33"/>
      <c r="B24" s="19"/>
      <c r="C24" s="19"/>
      <c r="D24" s="13"/>
      <c r="E24" s="13"/>
      <c r="F24" s="13"/>
      <c r="G24" s="13"/>
      <c r="H24" s="13"/>
      <c r="I24" s="13"/>
      <c r="J24" s="14"/>
      <c r="K24" s="13"/>
      <c r="L24" s="13"/>
      <c r="M24" s="13"/>
      <c r="N24" s="13"/>
      <c r="O24" s="13"/>
      <c r="P24" s="31"/>
      <c r="Q24" s="13"/>
      <c r="R24" s="13"/>
      <c r="S24" s="13"/>
      <c r="T24" s="13"/>
      <c r="U24" s="13"/>
      <c r="V24" s="13"/>
      <c r="W24" s="13"/>
      <c r="X24" s="13"/>
      <c r="Y24" s="13"/>
    </row>
    <row r="25" spans="1:25" x14ac:dyDescent="0.25">
      <c r="A25" s="34"/>
      <c r="B25" s="19"/>
      <c r="C25" s="19"/>
      <c r="D25" s="20"/>
      <c r="E25" s="20"/>
      <c r="F25" s="20"/>
      <c r="G25" s="22"/>
      <c r="H25" s="20"/>
      <c r="I25" s="20"/>
      <c r="J25" s="21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x14ac:dyDescent="0.25">
      <c r="A26" s="33"/>
      <c r="B26" s="19"/>
      <c r="C26" s="19"/>
      <c r="D26" s="13"/>
      <c r="E26" s="13"/>
      <c r="F26" s="13"/>
      <c r="G26" s="13"/>
      <c r="H26" s="13"/>
      <c r="I26" s="13"/>
      <c r="J26" s="1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 x14ac:dyDescent="0.25">
      <c r="A27" s="34"/>
      <c r="B27" s="19"/>
      <c r="C27" s="19"/>
      <c r="D27" s="20"/>
      <c r="E27" s="20"/>
      <c r="F27" s="20"/>
      <c r="G27" s="20"/>
      <c r="H27" s="20"/>
      <c r="I27" s="20"/>
      <c r="J27" s="21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x14ac:dyDescent="0.25">
      <c r="A28" s="35"/>
      <c r="B28" s="19"/>
      <c r="C28" s="19"/>
      <c r="D28" s="13"/>
      <c r="E28" s="13"/>
      <c r="F28" s="13"/>
      <c r="G28" s="13"/>
      <c r="H28" s="13"/>
      <c r="I28" s="13"/>
      <c r="J28" s="1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 x14ac:dyDescent="0.25">
      <c r="A29" s="36"/>
      <c r="B29" s="37"/>
      <c r="C29" s="37"/>
      <c r="D29" s="13"/>
      <c r="E29" s="13"/>
      <c r="F29" s="13"/>
      <c r="G29" s="13"/>
      <c r="H29" s="13"/>
      <c r="I29" s="13"/>
      <c r="J29" s="14"/>
      <c r="K29" s="13"/>
      <c r="L29" s="13"/>
      <c r="M29" s="16"/>
      <c r="N29" s="16"/>
      <c r="O29" s="13"/>
      <c r="P29" s="13"/>
      <c r="Q29" s="13"/>
      <c r="R29" s="13"/>
      <c r="S29" s="13"/>
      <c r="T29" s="13"/>
      <c r="U29" s="13"/>
      <c r="V29" s="13"/>
      <c r="W29" s="13"/>
      <c r="X29" s="16"/>
      <c r="Y29" s="13"/>
    </row>
    <row r="30" spans="1:25" x14ac:dyDescent="0.25">
      <c r="A30" s="36"/>
      <c r="B30" s="37"/>
      <c r="C30" s="37"/>
      <c r="D30" s="13"/>
      <c r="E30" s="13"/>
      <c r="F30" s="13"/>
      <c r="G30" s="13"/>
      <c r="H30" s="13"/>
      <c r="I30" s="13"/>
      <c r="J30" s="1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 x14ac:dyDescent="0.25">
      <c r="A31" s="38"/>
      <c r="B31" s="37"/>
      <c r="C31" s="37"/>
      <c r="D31" s="20"/>
      <c r="E31" s="20"/>
      <c r="F31" s="20"/>
      <c r="G31" s="20"/>
      <c r="H31" s="20"/>
      <c r="I31" s="20"/>
      <c r="J31" s="21"/>
      <c r="K31" s="20"/>
      <c r="L31" s="20"/>
      <c r="M31" s="20"/>
      <c r="N31" s="22"/>
      <c r="O31" s="20"/>
      <c r="P31" s="20"/>
      <c r="Q31" s="20"/>
      <c r="R31" s="20"/>
      <c r="S31" s="20"/>
      <c r="T31" s="20"/>
      <c r="U31" s="20"/>
      <c r="V31" s="20"/>
      <c r="W31" s="20"/>
      <c r="X31" s="22"/>
      <c r="Y31" s="20"/>
    </row>
    <row r="33" spans="1:25" ht="15.75" thickBot="1" x14ac:dyDescent="0.3"/>
    <row r="34" spans="1:25" ht="15.75" thickTop="1" x14ac:dyDescent="0.25">
      <c r="A34" s="39" t="s">
        <v>31</v>
      </c>
      <c r="B34" s="40">
        <v>10</v>
      </c>
      <c r="C34" s="51"/>
      <c r="D34" s="41">
        <f>PERCENTILE(D4:D31,0.1)</f>
        <v>426</v>
      </c>
      <c r="E34" s="41">
        <f>PERCENTILE(E4:E31,0.1)</f>
        <v>422.6</v>
      </c>
      <c r="F34" s="41">
        <f>PERCENTILE(F4:F31,0.1)</f>
        <v>107.75</v>
      </c>
      <c r="G34" s="41">
        <f>PERCENTILE(G4:G31,0.1)</f>
        <v>194.1</v>
      </c>
      <c r="H34" s="41">
        <f>PERCENTILE(H4:H31,0.1)</f>
        <v>33.799999999999997</v>
      </c>
      <c r="I34" s="42">
        <f>PERCENTILE(I4:I31,0.9)</f>
        <v>26.81</v>
      </c>
      <c r="J34" s="42">
        <f>PERCENTILE(J4:J31,0.9)</f>
        <v>22.6</v>
      </c>
      <c r="K34" s="42">
        <f>PERCENTILE(K4:K31,0.9)</f>
        <v>390.59999999999997</v>
      </c>
      <c r="L34" s="42">
        <f>PERCENTILE(L4:L31,0.9)</f>
        <v>305.89999999999998</v>
      </c>
      <c r="M34" s="41">
        <f>PERCENTILE(M4:M31,0.1)</f>
        <v>70.7</v>
      </c>
      <c r="N34" s="41">
        <f>PERCENTILE(N4:N31,0.1)</f>
        <v>2.7</v>
      </c>
      <c r="O34" s="41">
        <f>PERCENTILE(O4:O31,0.1)</f>
        <v>3.0000000000000004</v>
      </c>
      <c r="P34" s="41">
        <f>PERCENTILE(P4:P31,0.1)</f>
        <v>-1.299999999999998</v>
      </c>
      <c r="Q34" s="41">
        <f>PERCENTILE(Q4:Q31,0.1)</f>
        <v>-3.2999999999999972</v>
      </c>
      <c r="R34" s="42">
        <f>PERCENTILE(R4:R31,0.9)</f>
        <v>-1</v>
      </c>
      <c r="S34" s="42">
        <f>PERCENTILE(S4:S31,0.9)</f>
        <v>22.83</v>
      </c>
      <c r="T34" s="41">
        <f>PERCENTILE(T4:T31,0.1)</f>
        <v>20.925000000000001</v>
      </c>
      <c r="U34" s="42">
        <f>PERCENTILE(U4:U31,0.9)</f>
        <v>80.75</v>
      </c>
      <c r="V34" s="42">
        <f>PERCENTILE(V4:V31,0.9)</f>
        <v>7</v>
      </c>
      <c r="W34" s="41">
        <f>PERCENTILE(W4:W31,0.1)</f>
        <v>7.4</v>
      </c>
      <c r="X34" s="41">
        <f>PERCENTILE(X4:X31,0.1)</f>
        <v>130</v>
      </c>
      <c r="Y34" s="41">
        <f>PERCENTILE(Y4:Y31,0.1)</f>
        <v>360</v>
      </c>
    </row>
    <row r="35" spans="1:25" x14ac:dyDescent="0.25">
      <c r="A35" s="43"/>
      <c r="B35" s="44">
        <v>20</v>
      </c>
      <c r="C35" s="52"/>
      <c r="D35" s="45">
        <f>PERCENTILE(D4:D31,0.2)</f>
        <v>434.6</v>
      </c>
      <c r="E35" s="45">
        <f>PERCENTILE(E4:E31,0.2)</f>
        <v>428.2</v>
      </c>
      <c r="F35" s="45">
        <f>PERCENTILE(F4:F31,0.2)</f>
        <v>114</v>
      </c>
      <c r="G35" s="45">
        <f>PERCENTILE(G4:G31,0.2)</f>
        <v>198</v>
      </c>
      <c r="H35" s="45">
        <f>PERCENTILE(H4:H31,0.2)</f>
        <v>36.200000000000003</v>
      </c>
      <c r="I35" s="46">
        <f>PERCENTILE(I4:I31,0.8)</f>
        <v>25.380000000000003</v>
      </c>
      <c r="J35" s="46">
        <f>PERCENTILE(J4:J31,0.8)</f>
        <v>21.84</v>
      </c>
      <c r="K35" s="46">
        <f>PERCENTILE(K4:K31,0.8)</f>
        <v>345.6</v>
      </c>
      <c r="L35" s="46">
        <f>PERCENTILE(L4:L31,0.8)</f>
        <v>304.2</v>
      </c>
      <c r="M35" s="45">
        <f>PERCENTILE(M4:M31,0.2)</f>
        <v>76.2</v>
      </c>
      <c r="N35" s="45">
        <f>PERCENTILE(N4:N31,0.2)</f>
        <v>3</v>
      </c>
      <c r="O35" s="45">
        <f>PERCENTILE(O4:O31,0.2)</f>
        <v>5.5200000000000022</v>
      </c>
      <c r="P35" s="45">
        <f>PERCENTILE(P4:P31,0.2)</f>
        <v>6.0000000000000036</v>
      </c>
      <c r="Q35" s="45">
        <f>PERCENTILE(Q4:Q31,0.2)</f>
        <v>3</v>
      </c>
      <c r="R35" s="46">
        <f>PERCENTILE(R4:R31,0.8)</f>
        <v>-1</v>
      </c>
      <c r="S35" s="46">
        <f>PERCENTILE(S4:S31,0.8)</f>
        <v>16.98</v>
      </c>
      <c r="T35" s="45">
        <f>PERCENTILE(T4:T31,0.2)</f>
        <v>22.25</v>
      </c>
      <c r="U35" s="46">
        <f>PERCENTILE(U4:U31,0.8)</f>
        <v>73</v>
      </c>
      <c r="V35" s="46">
        <f>PERCENTILE(V4:V31,0.8)</f>
        <v>6.2000000000000011</v>
      </c>
      <c r="W35" s="45">
        <f>PERCENTILE(W4:W31,0.2)</f>
        <v>10.200000000000001</v>
      </c>
      <c r="X35" s="45">
        <f>PERCENTILE(X4:X31,0.2)</f>
        <v>130</v>
      </c>
      <c r="Y35" s="45">
        <f>PERCENTILE(Y4:Y31,0.2)</f>
        <v>368</v>
      </c>
    </row>
    <row r="36" spans="1:25" x14ac:dyDescent="0.25">
      <c r="A36" s="43"/>
      <c r="B36" s="44">
        <v>30</v>
      </c>
      <c r="C36" s="52"/>
      <c r="D36" s="45">
        <f>PERCENTILE(D4:D31,0.3)</f>
        <v>443.5</v>
      </c>
      <c r="E36" s="45">
        <f>PERCENTILE(E4:E31,0.3)</f>
        <v>436.3</v>
      </c>
      <c r="F36" s="45">
        <f>PERCENTILE(F4:F31,0.3)</f>
        <v>120.9</v>
      </c>
      <c r="G36" s="45">
        <f>PERCENTILE(G4:G31,0.3)</f>
        <v>199.2</v>
      </c>
      <c r="H36" s="45">
        <f>PERCENTILE(H4:H31,0.3)</f>
        <v>38.5</v>
      </c>
      <c r="I36" s="46">
        <f>PERCENTILE(I4:I31,0.7)</f>
        <v>23.83</v>
      </c>
      <c r="J36" s="46">
        <f>PERCENTILE(J4:J31,0.7)</f>
        <v>21.57</v>
      </c>
      <c r="K36" s="46">
        <f>PERCENTILE(K4:K31,0.7)</f>
        <v>341.6</v>
      </c>
      <c r="L36" s="46">
        <f>PERCENTILE(L4:L31,0.7)</f>
        <v>302.8</v>
      </c>
      <c r="M36" s="45">
        <f>PERCENTILE(M4:M31,0.3)</f>
        <v>85</v>
      </c>
      <c r="N36" s="45">
        <f>PERCENTILE(N4:N31,0.3)</f>
        <v>3.2</v>
      </c>
      <c r="O36" s="45">
        <f>PERCENTILE(O4:O31,0.3)</f>
        <v>8.98</v>
      </c>
      <c r="P36" s="45">
        <f>PERCENTILE(P4:P31,0.3)</f>
        <v>12.05</v>
      </c>
      <c r="Q36" s="45">
        <f>PERCENTILE(Q4:Q31,0.3)</f>
        <v>3.4000000000000004</v>
      </c>
      <c r="R36" s="46">
        <f>PERCENTILE(R4:R31,0.7)</f>
        <v>-1</v>
      </c>
      <c r="S36" s="46">
        <f>PERCENTILE(S4:S31,0.7)</f>
        <v>14.061999999999999</v>
      </c>
      <c r="T36" s="45">
        <f>PERCENTILE(T4:T31,0.3)</f>
        <v>23.2</v>
      </c>
      <c r="U36" s="46">
        <f>PERCENTILE(U4:U31,0.7)</f>
        <v>67.5</v>
      </c>
      <c r="V36" s="46">
        <f>PERCENTILE(V4:V31,0.7)</f>
        <v>5</v>
      </c>
      <c r="W36" s="45">
        <f>PERCENTILE(W4:W31,0.3)</f>
        <v>13.799999999999999</v>
      </c>
      <c r="X36" s="45">
        <f>PERCENTILE(X4:X31,0.3)</f>
        <v>130.19999999999999</v>
      </c>
      <c r="Y36" s="45">
        <f>PERCENTILE(Y4:Y31,0.3)</f>
        <v>382</v>
      </c>
    </row>
    <row r="37" spans="1:25" x14ac:dyDescent="0.25">
      <c r="A37" s="43"/>
      <c r="B37" s="44">
        <v>40</v>
      </c>
      <c r="C37" s="52"/>
      <c r="D37" s="45">
        <f>PERCENTILE(D4:D31,0.4)</f>
        <v>447</v>
      </c>
      <c r="E37" s="45">
        <f>PERCENTILE(E4:E31,0.4)</f>
        <v>459.40000000000003</v>
      </c>
      <c r="F37" s="45">
        <f>PERCENTILE(F4:F31,0.4)</f>
        <v>127.2</v>
      </c>
      <c r="G37" s="45">
        <f>PERCENTILE(G4:G31,0.4)</f>
        <v>207.6</v>
      </c>
      <c r="H37" s="45">
        <f>PERCENTILE(H4:H31,0.4)</f>
        <v>42</v>
      </c>
      <c r="I37" s="46">
        <f>PERCENTILE(I4:I31,0.6)</f>
        <v>22.64</v>
      </c>
      <c r="J37" s="46">
        <f>PERCENTILE(J4:J31,0.6)</f>
        <v>21.36</v>
      </c>
      <c r="K37" s="46">
        <f>PERCENTILE(K4:K31,0.6)</f>
        <v>338.8</v>
      </c>
      <c r="L37" s="46">
        <f>PERCENTILE(L4:L31,0.6)</f>
        <v>301.39999999999998</v>
      </c>
      <c r="M37" s="45">
        <f>PERCENTILE(M4:M31,0.4)</f>
        <v>92</v>
      </c>
      <c r="N37" s="45">
        <f>PERCENTILE(N4:N31,0.4)</f>
        <v>4.6000000000000005</v>
      </c>
      <c r="O37" s="45">
        <f>PERCENTILE(O4:O31,0.4)</f>
        <v>13.040000000000001</v>
      </c>
      <c r="P37" s="45">
        <f>PERCENTILE(P4:P31,0.4)</f>
        <v>12.4</v>
      </c>
      <c r="Q37" s="45">
        <f>PERCENTILE(Q4:Q31,0.4)</f>
        <v>6.2000000000000011</v>
      </c>
      <c r="R37" s="46">
        <f>PERCENTILE(R4:R31,0.6)</f>
        <v>-1</v>
      </c>
      <c r="S37" s="46">
        <f>PERCENTILE(S4:S31,0.6)</f>
        <v>13.796000000000001</v>
      </c>
      <c r="T37" s="45">
        <f>PERCENTILE(T4:T31,0.4)</f>
        <v>24.6</v>
      </c>
      <c r="U37" s="46">
        <f>PERCENTILE(U4:U31,0.6)</f>
        <v>62</v>
      </c>
      <c r="V37" s="46">
        <f>PERCENTILE(V4:V31,0.6)</f>
        <v>5</v>
      </c>
      <c r="W37" s="45">
        <f>PERCENTILE(W4:W31,0.4)</f>
        <v>16.400000000000002</v>
      </c>
      <c r="X37" s="45">
        <f>PERCENTILE(X4:X31,0.4)</f>
        <v>131.6</v>
      </c>
      <c r="Y37" s="45">
        <f>PERCENTILE(Y4:Y31,0.4)</f>
        <v>396</v>
      </c>
    </row>
    <row r="38" spans="1:25" x14ac:dyDescent="0.25">
      <c r="A38" s="43"/>
      <c r="B38" s="44">
        <v>50</v>
      </c>
      <c r="C38" s="52"/>
      <c r="D38" s="45">
        <f>PERCENTILE(D4:D31,0.5)</f>
        <v>452.5</v>
      </c>
      <c r="E38" s="45">
        <f>PERCENTILE(E4:E31,0.5)</f>
        <v>478</v>
      </c>
      <c r="F38" s="45">
        <f>PERCENTILE(F4:F31,0.5)</f>
        <v>129.5</v>
      </c>
      <c r="G38" s="45">
        <f>PERCENTILE(G4:G31,0.5)</f>
        <v>222.5</v>
      </c>
      <c r="H38" s="45">
        <f>PERCENTILE(H4:H31,0.5)</f>
        <v>44.5</v>
      </c>
      <c r="I38" s="46">
        <f>PERCENTILE(I4:I31,0.5)</f>
        <v>21.15</v>
      </c>
      <c r="J38" s="46">
        <f>PERCENTILE(J4:J31,0.5)</f>
        <v>19.649999999999999</v>
      </c>
      <c r="K38" s="46">
        <f>PERCENTILE(K4:K31,0.5)</f>
        <v>330</v>
      </c>
      <c r="L38" s="46">
        <f>PERCENTILE(L4:L31,0.5)</f>
        <v>301</v>
      </c>
      <c r="M38" s="45">
        <f>PERCENTILE(M4:M31,0.5)</f>
        <v>96</v>
      </c>
      <c r="N38" s="45">
        <f>PERCENTILE(N4:N31,0.5)</f>
        <v>5.5</v>
      </c>
      <c r="O38" s="45">
        <f>PERCENTILE(O4:O31,0.5)</f>
        <v>14.3</v>
      </c>
      <c r="P38" s="45">
        <f>PERCENTILE(P4:P31,0.5)</f>
        <v>12.75</v>
      </c>
      <c r="Q38" s="45">
        <f>PERCENTILE(Q4:Q31,0.5)</f>
        <v>10</v>
      </c>
      <c r="R38" s="46">
        <f>PERCENTILE(R4:R31,0.5)</f>
        <v>-1.75</v>
      </c>
      <c r="S38" s="46">
        <f>PERCENTILE(S4:S31,0.5)</f>
        <v>13.16</v>
      </c>
      <c r="T38" s="45">
        <f>PERCENTILE(T4:T31,0.5)</f>
        <v>28.25</v>
      </c>
      <c r="U38" s="46">
        <f>PERCENTILE(U4:U31,0.5)</f>
        <v>61.5</v>
      </c>
      <c r="V38" s="46">
        <f>PERCENTILE(V4:V31,0.5)</f>
        <v>4.5</v>
      </c>
      <c r="W38" s="45">
        <f>PERCENTILE(W4:W31,0.5)</f>
        <v>18.5</v>
      </c>
      <c r="X38" s="45">
        <f>PERCENTILE(X4:X31,0.5)</f>
        <v>136</v>
      </c>
      <c r="Y38" s="45">
        <f>PERCENTILE(Y4:Y31,0.5)</f>
        <v>405</v>
      </c>
    </row>
    <row r="39" spans="1:25" x14ac:dyDescent="0.25">
      <c r="A39" s="43"/>
      <c r="B39" s="44">
        <v>60</v>
      </c>
      <c r="C39" s="52"/>
      <c r="D39" s="45">
        <f>PERCENTILE(D4:D31,0.6)</f>
        <v>469.8</v>
      </c>
      <c r="E39" s="45">
        <f>PERCENTILE(E4:E31,0.6)</f>
        <v>493.2</v>
      </c>
      <c r="F39" s="45">
        <f>PERCENTILE(F4:F31,0.6)</f>
        <v>134</v>
      </c>
      <c r="G39" s="45">
        <f>PERCENTILE(G4:G31,0.6)</f>
        <v>236.4</v>
      </c>
      <c r="H39" s="45">
        <f>PERCENTILE(H4:H31,0.6)</f>
        <v>46.2</v>
      </c>
      <c r="I39" s="46">
        <f>PERCENTILE(I4:I31,0.4)</f>
        <v>19.86</v>
      </c>
      <c r="J39" s="46">
        <f>PERCENTILE(J4:J31,0.4)</f>
        <v>17.86</v>
      </c>
      <c r="K39" s="46">
        <f>PERCENTILE(K4:K31,0.4)</f>
        <v>319.2</v>
      </c>
      <c r="L39" s="46">
        <f>PERCENTILE(L4:L31,0.4)</f>
        <v>294.8</v>
      </c>
      <c r="M39" s="45">
        <f>PERCENTILE(M4:M31,0.6)</f>
        <v>98</v>
      </c>
      <c r="N39" s="45">
        <f>PERCENTILE(N4:N31,0.6)</f>
        <v>6</v>
      </c>
      <c r="O39" s="45">
        <f>PERCENTILE(O4:O31,0.6)</f>
        <v>21.820000000000007</v>
      </c>
      <c r="P39" s="45">
        <f>PERCENTILE(P4:P31,0.6)</f>
        <v>13.2</v>
      </c>
      <c r="Q39" s="45">
        <f>PERCENTILE(Q4:Q31,0.6)</f>
        <v>13</v>
      </c>
      <c r="R39" s="46">
        <f>PERCENTILE(R4:R31,0.4)</f>
        <v>-2.5</v>
      </c>
      <c r="S39" s="46">
        <f>PERCENTILE(S4:S31,0.4)</f>
        <v>12.58</v>
      </c>
      <c r="T39" s="45">
        <f>PERCENTILE(T4:T31,0.6)</f>
        <v>32.700000000000003</v>
      </c>
      <c r="U39" s="46">
        <f>PERCENTILE(U4:U31,0.4)</f>
        <v>61</v>
      </c>
      <c r="V39" s="46">
        <f>PERCENTILE(V4:V31,0.4)</f>
        <v>3.6000000000000005</v>
      </c>
      <c r="W39" s="45">
        <f>PERCENTILE(W4:W31,0.6)</f>
        <v>22.099999999999998</v>
      </c>
      <c r="X39" s="45">
        <f>PERCENTILE(X4:X31,0.6)</f>
        <v>142.80000000000001</v>
      </c>
      <c r="Y39" s="45">
        <f>PERCENTILE(Y4:Y31,0.6)</f>
        <v>414</v>
      </c>
    </row>
    <row r="40" spans="1:25" x14ac:dyDescent="0.25">
      <c r="A40" s="43"/>
      <c r="B40" s="44">
        <v>70</v>
      </c>
      <c r="C40" s="52"/>
      <c r="D40" s="45">
        <f>PERCENTILE(D4:D31,0.7)</f>
        <v>514.59999999999991</v>
      </c>
      <c r="E40" s="45">
        <f>PERCENTILE(E4:E31,0.7)</f>
        <v>504.4</v>
      </c>
      <c r="F40" s="45">
        <f>PERCENTILE(F4:F31,0.7)</f>
        <v>148</v>
      </c>
      <c r="G40" s="45">
        <f>PERCENTILE(G4:G31,0.7)</f>
        <v>241.29999999999998</v>
      </c>
      <c r="H40" s="45">
        <f>PERCENTILE(H4:H31,0.7)</f>
        <v>46.9</v>
      </c>
      <c r="I40" s="46">
        <f>PERCENTILE(I4:I31,0.3)</f>
        <v>19.37</v>
      </c>
      <c r="J40" s="46">
        <f>PERCENTILE(J4:J31,0.3)</f>
        <v>17.37</v>
      </c>
      <c r="K40" s="46">
        <f>PERCENTILE(K4:K31,0.3)</f>
        <v>309.39999999999998</v>
      </c>
      <c r="L40" s="46">
        <f>PERCENTILE(L4:L31,0.3)</f>
        <v>273.10000000000002</v>
      </c>
      <c r="M40" s="45">
        <f>PERCENTILE(M4:M31,0.7)</f>
        <v>98</v>
      </c>
      <c r="N40" s="45">
        <f>PERCENTILE(N4:N31,0.7)</f>
        <v>6</v>
      </c>
      <c r="O40" s="45">
        <f>PERCENTILE(O4:O31,0.7)</f>
        <v>47.789999999999978</v>
      </c>
      <c r="P40" s="45">
        <f>PERCENTILE(P4:P31,0.7)</f>
        <v>13.899999999999999</v>
      </c>
      <c r="Q40" s="45">
        <f>PERCENTILE(Q4:Q31,0.7)</f>
        <v>13</v>
      </c>
      <c r="R40" s="46">
        <f>PERCENTILE(R4:R31,0.3)</f>
        <v>-2.5</v>
      </c>
      <c r="S40" s="46">
        <f>PERCENTILE(S4:S31,0.3)</f>
        <v>12.51</v>
      </c>
      <c r="T40" s="45">
        <f>PERCENTILE(T4:T31,0.7)</f>
        <v>36.9</v>
      </c>
      <c r="U40" s="46">
        <f>PERCENTILE(U4:U31,0.3)</f>
        <v>61</v>
      </c>
      <c r="V40" s="46">
        <f>PERCENTILE(V4:V31,0.3)</f>
        <v>2.2000000000000002</v>
      </c>
      <c r="W40" s="45">
        <f>PERCENTILE(W4:W31,0.7)</f>
        <v>26.591999999999992</v>
      </c>
      <c r="X40" s="45">
        <f>PERCENTILE(X4:X31,0.7)</f>
        <v>152.6</v>
      </c>
      <c r="Y40" s="45">
        <f>PERCENTILE(Y4:Y31,0.7)</f>
        <v>428</v>
      </c>
    </row>
    <row r="41" spans="1:25" x14ac:dyDescent="0.25">
      <c r="A41" s="43"/>
      <c r="B41" s="44">
        <v>80</v>
      </c>
      <c r="C41" s="52"/>
      <c r="D41" s="45">
        <f>PERCENTILE(D4:D31,0.8)</f>
        <v>524.6</v>
      </c>
      <c r="E41" s="45">
        <f>PERCENTILE(E4:E31,0.8)</f>
        <v>519.79999999999995</v>
      </c>
      <c r="F41" s="45">
        <f>PERCENTILE(F4:F31,0.8)</f>
        <v>153</v>
      </c>
      <c r="G41" s="45">
        <f>PERCENTILE(G4:G31,0.8)</f>
        <v>245</v>
      </c>
      <c r="H41" s="45">
        <f>PERCENTILE(H4:H31,0.8)</f>
        <v>54.800000000000004</v>
      </c>
      <c r="I41" s="46">
        <f>PERCENTILE(I4:I31,0.2)</f>
        <v>18.28</v>
      </c>
      <c r="J41" s="46">
        <f>PERCENTILE(J4:J31,0.2)</f>
        <v>16.52</v>
      </c>
      <c r="K41" s="46">
        <f>PERCENTILE(K4:K31,0.2)</f>
        <v>305.60000000000002</v>
      </c>
      <c r="L41" s="46">
        <f>PERCENTILE(L4:L31,0.2)</f>
        <v>265.8</v>
      </c>
      <c r="M41" s="45">
        <f>PERCENTILE(M4:M31,0.8)</f>
        <v>100.4</v>
      </c>
      <c r="N41" s="45">
        <f>PERCENTILE(N4:N31,0.8)</f>
        <v>7.2000000000000011</v>
      </c>
      <c r="O41" s="45">
        <f>PERCENTILE(O4:O31,0.8)</f>
        <v>87.320000000000036</v>
      </c>
      <c r="P41" s="45">
        <f>PERCENTILE(P4:P31,0.8)</f>
        <v>14</v>
      </c>
      <c r="Q41" s="45">
        <f>PERCENTILE(Q4:Q31,0.8)</f>
        <v>13.600000000000001</v>
      </c>
      <c r="R41" s="46">
        <f>PERCENTILE(R4:R31,0.2)</f>
        <v>-2.8</v>
      </c>
      <c r="S41" s="46">
        <f>PERCENTILE(S4:S31,0.2)</f>
        <v>11.9</v>
      </c>
      <c r="T41" s="45">
        <f>PERCENTILE(T4:T31,0.8)</f>
        <v>39.6</v>
      </c>
      <c r="U41" s="46">
        <f>PERCENTILE(U4:U31,0.2)</f>
        <v>61</v>
      </c>
      <c r="V41" s="46">
        <f>PERCENTILE(V4:V31,0.2)</f>
        <v>2</v>
      </c>
      <c r="W41" s="45">
        <f>PERCENTILE(W4:W31,0.8)</f>
        <v>32.868000000000009</v>
      </c>
      <c r="X41" s="45">
        <f>PERCENTILE(X4:X31,0.8)</f>
        <v>154.6</v>
      </c>
      <c r="Y41" s="45">
        <f>PERCENTILE(Y4:Y31,0.8)</f>
        <v>442</v>
      </c>
    </row>
    <row r="42" spans="1:25" ht="15.75" thickBot="1" x14ac:dyDescent="0.3">
      <c r="A42" s="43"/>
      <c r="B42" s="47">
        <v>90</v>
      </c>
      <c r="C42" s="53"/>
      <c r="D42" s="48">
        <f>PERCENTILE(D4:D31,0.9)</f>
        <v>529.70000000000005</v>
      </c>
      <c r="E42" s="48">
        <f>PERCENTILE(E4:E31,0.9)</f>
        <v>534.70000000000005</v>
      </c>
      <c r="F42" s="48">
        <f>PERCENTILE(F4:F31,0.9)</f>
        <v>156.5</v>
      </c>
      <c r="G42" s="48">
        <f>PERCENTILE(G4:G31,0.9)</f>
        <v>254.2</v>
      </c>
      <c r="H42" s="48">
        <f>PERCENTILE(H4:H31,0.9)</f>
        <v>61.5</v>
      </c>
      <c r="I42" s="49">
        <f>PERCENTILE(I4:I31,0.1)</f>
        <v>17.510000000000002</v>
      </c>
      <c r="J42" s="49">
        <f>PERCENTILE(J4:J31,0.1)</f>
        <v>15.4</v>
      </c>
      <c r="K42" s="49">
        <f>PERCENTILE(K4:K31,0.1)</f>
        <v>303.7</v>
      </c>
      <c r="L42" s="49">
        <f>PERCENTILE(L4:L31,0.1)</f>
        <v>257.3</v>
      </c>
      <c r="M42" s="48">
        <f>PERCENTILE(M4:M31,0.9)</f>
        <v>103.8</v>
      </c>
      <c r="N42" s="48">
        <f>PERCENTILE(N4:N31,0.9)</f>
        <v>11.599999999999998</v>
      </c>
      <c r="O42" s="48">
        <f>PERCENTILE(O4:O31,0.9)</f>
        <v>123.11</v>
      </c>
      <c r="P42" s="48">
        <f>PERCENTILE(P4:P31,0.9)</f>
        <v>17.599999999999998</v>
      </c>
      <c r="Q42" s="48">
        <f>PERCENTILE(Q4:Q31,0.9)</f>
        <v>14.3</v>
      </c>
      <c r="R42" s="49">
        <f>PERCENTILE(R4:R31,0.1)</f>
        <v>-3</v>
      </c>
      <c r="S42" s="49">
        <f>PERCENTILE(S4:S31,0.1)</f>
        <v>11.290000000000001</v>
      </c>
      <c r="T42" s="48">
        <f>PERCENTILE(T4:T31,0.9)</f>
        <v>41.15</v>
      </c>
      <c r="U42" s="49">
        <f>PERCENTILE(U4:U31,0.1)</f>
        <v>60.5</v>
      </c>
      <c r="V42" s="49">
        <f>PERCENTILE(V4:V31,0.1)</f>
        <v>1.7000000000000002</v>
      </c>
      <c r="W42" s="48">
        <f>PERCENTILE(W4:W31,0.9)</f>
        <v>90.976000000000056</v>
      </c>
      <c r="X42" s="48">
        <f>PERCENTILE(X4:X31,0.9)</f>
        <v>159.5</v>
      </c>
      <c r="Y42" s="48">
        <f>PERCENTILE(Y4:Y31,0.9)</f>
        <v>453</v>
      </c>
    </row>
    <row r="43" spans="1:25" ht="15.75" thickTop="1" x14ac:dyDescent="0.25"/>
  </sheetData>
  <mergeCells count="16">
    <mergeCell ref="R2:R3"/>
    <mergeCell ref="T2:T3"/>
    <mergeCell ref="V2:V3"/>
    <mergeCell ref="X2:X3"/>
    <mergeCell ref="A1:A3"/>
    <mergeCell ref="D1:E1"/>
    <mergeCell ref="I1:J1"/>
    <mergeCell ref="K1:L1"/>
    <mergeCell ref="P1:Q1"/>
    <mergeCell ref="B2:B3"/>
    <mergeCell ref="G2:G3"/>
    <mergeCell ref="H2:H3"/>
    <mergeCell ref="M2:M3"/>
    <mergeCell ref="N2:N3"/>
    <mergeCell ref="O2:O3"/>
    <mergeCell ref="C2:C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Vespa</dc:creator>
  <cp:lastModifiedBy>User</cp:lastModifiedBy>
  <dcterms:created xsi:type="dcterms:W3CDTF">2016-12-08T13:46:42Z</dcterms:created>
  <dcterms:modified xsi:type="dcterms:W3CDTF">2017-05-17T08:54:29Z</dcterms:modified>
</cp:coreProperties>
</file>