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3378_muni_cz/Documents/VYUKA/ANTROPOMOTORIKA/2023 jaro/"/>
    </mc:Choice>
  </mc:AlternateContent>
  <xr:revisionPtr revIDLastSave="0" documentId="8_{884F2E45-BF2F-4F9C-B209-F0F965CB24C9}" xr6:coauthVersionLast="36" xr6:coauthVersionMax="36" xr10:uidLastSave="{00000000-0000-0000-0000-000000000000}"/>
  <bookViews>
    <workbookView xWindow="0" yWindow="0" windowWidth="14380" windowHeight="4070" xr2:uid="{7FBC32E5-ABC8-4174-96C0-139B42E095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8" i="1" l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<sst xmlns="http://schemas.openxmlformats.org/spreadsheetml/2006/main" count="179" uniqueCount="81">
  <si>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</si>
  <si>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</si>
  <si>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</si>
  <si>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</si>
  <si>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</si>
  <si>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</si>
  <si>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</si>
  <si>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</si>
  <si>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</si>
  <si>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</si>
  <si>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</si>
  <si>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</si>
  <si>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</si>
  <si>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</si>
  <si>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</si>
  <si>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</si>
  <si>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</si>
  <si>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</si>
  <si>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</si>
  <si>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</si>
  <si>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</si>
  <si>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</si>
  <si>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</si>
  <si>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</si>
  <si>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</si>
  <si>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</si>
  <si>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</si>
  <si>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</si>
  <si>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</si>
  <si>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</si>
  <si>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</si>
  <si>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</si>
  <si>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Bazala, Mirek</t>
  </si>
  <si>
    <t>m</t>
  </si>
  <si>
    <t>×</t>
  </si>
  <si>
    <t>Beránek, Pavel</t>
  </si>
  <si>
    <t>Bernard, Martin</t>
  </si>
  <si>
    <t>Bilovus, Vitalii</t>
  </si>
  <si>
    <t>Bílý, Jiří</t>
  </si>
  <si>
    <t>Bodeček, Adam</t>
  </si>
  <si>
    <t>Bůžek, Tomáš</t>
  </si>
  <si>
    <t>Dočkal, Jakub</t>
  </si>
  <si>
    <t>Dočkal, Jan</t>
  </si>
  <si>
    <t>Dohnal, Ondřej</t>
  </si>
  <si>
    <t>Džavoronok, Matyáš</t>
  </si>
  <si>
    <t>Glänzner, Dominik</t>
  </si>
  <si>
    <t>Hájek, Jan</t>
  </si>
  <si>
    <t>Hausleitner, Gabriel</t>
  </si>
  <si>
    <t>Havlíček, Tomáš</t>
  </si>
  <si>
    <t>Charbaka, Ivan</t>
  </si>
  <si>
    <t>Josefus, Ondřej</t>
  </si>
  <si>
    <t>Kosička, Rudolf</t>
  </si>
  <si>
    <t>Krása, David</t>
  </si>
  <si>
    <t>Luňák, Adam</t>
  </si>
  <si>
    <t>Martinec, Lukáš</t>
  </si>
  <si>
    <t>Mikuš, Martin</t>
  </si>
  <si>
    <t>Milán, Tomáš</t>
  </si>
  <si>
    <t>Mocko, Marek</t>
  </si>
  <si>
    <t>Nantl, Jakub</t>
  </si>
  <si>
    <t>Novotný, Vojtěch</t>
  </si>
  <si>
    <t>Ouřecký, Jan</t>
  </si>
  <si>
    <t>Pagáč, David</t>
  </si>
  <si>
    <t>Sasarák, Filip</t>
  </si>
  <si>
    <t>Slíva, Jakub</t>
  </si>
  <si>
    <t>Stibal, Jakub</t>
  </si>
  <si>
    <t>Studený, Adam</t>
  </si>
  <si>
    <t>Svoboda, David</t>
  </si>
  <si>
    <t>Šafář, Radek</t>
  </si>
  <si>
    <t>Šíma, Nikolas</t>
  </si>
  <si>
    <t>Šubrt, Maik</t>
  </si>
  <si>
    <t>Tilšer, Matouš</t>
  </si>
  <si>
    <t>Toman, Vojtěch</t>
  </si>
  <si>
    <t>Tomančák, Daniel</t>
  </si>
  <si>
    <t>Urban, Lukáš</t>
  </si>
  <si>
    <t>Válek, Vojtěch</t>
  </si>
  <si>
    <t>Vyskočil, Štěpán</t>
  </si>
  <si>
    <t>Žemla, Marek</t>
  </si>
  <si>
    <t>93?</t>
  </si>
  <si>
    <t>Jurečka, Jakub</t>
  </si>
  <si>
    <t>percentil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</si>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</sst>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0" fontId="3" fillId="4" borderId="0" xfId="0" applyFont="1" applyFill="1" applyBorder="1" applyAlignment="1">
      <alignment horizontal="left" wrapText="1"/>
    </xf>
    <xf numFmtId="0" fontId="0" fillId="4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0" borderId="0" xfId="0" applyFont="1"/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2788-03A4-4778-8639-B1D8A21EB9A7}">
  <dimension ref="A1:X59"/>
  <sheetViews>
    <sheetView tabSelected="1" zoomScale="80" zoomScaleNormal="80" workbookViewId="0">
      <pane ySplit="3" topLeftCell="A4" activePane="bottomLeft" state="frozen"/>
      <selection pane="bottomLeft" activeCell="P12" sqref="P12"/>
    </sheetView>
  </sheetViews>
  <sheetFormatPr defaultRowHeight="14.5" x14ac:dyDescent="0.35"/>
  <cols>
    <col min="1" max="1" width="26.1796875" customWidth="1"/>
  </cols>
  <sheetData>
    <row r="1" spans="1:24" ht="43.5" x14ac:dyDescent="0.35">
      <c r="A1" s="27" t="s">
        <v>0</v>
      </c>
      <c r="B1" s="1" t="s">
        <v>1</v>
      </c>
      <c r="C1" s="28" t="s">
        <v>2</v>
      </c>
      <c r="D1" s="28"/>
      <c r="E1" s="1" t="s">
        <v>3</v>
      </c>
      <c r="F1" s="1" t="s">
        <v>4</v>
      </c>
      <c r="G1" s="1" t="s">
        <v>5</v>
      </c>
      <c r="H1" s="28" t="s">
        <v>6</v>
      </c>
      <c r="I1" s="28"/>
      <c r="J1" s="28" t="s">
        <v>7</v>
      </c>
      <c r="K1" s="28"/>
      <c r="L1" s="1" t="s">
        <v>8</v>
      </c>
      <c r="M1" s="1" t="s">
        <v>9</v>
      </c>
      <c r="N1" s="1" t="s">
        <v>10</v>
      </c>
      <c r="O1" s="28" t="s">
        <v>11</v>
      </c>
      <c r="P1" s="28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35">
      <c r="A2" s="27"/>
      <c r="B2" s="26" t="s">
        <v>20</v>
      </c>
      <c r="C2" s="4" t="s">
        <v>21</v>
      </c>
      <c r="D2" s="4" t="s">
        <v>22</v>
      </c>
      <c r="E2" s="4" t="s">
        <v>23</v>
      </c>
      <c r="F2" s="26" t="s">
        <v>24</v>
      </c>
      <c r="G2" s="26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26" t="s">
        <v>27</v>
      </c>
      <c r="M2" s="26" t="s">
        <v>27</v>
      </c>
      <c r="N2" s="26" t="s">
        <v>28</v>
      </c>
      <c r="O2" s="4" t="s">
        <v>21</v>
      </c>
      <c r="P2" s="4" t="s">
        <v>22</v>
      </c>
      <c r="Q2" s="26" t="s">
        <v>24</v>
      </c>
      <c r="R2" s="7" t="s">
        <v>28</v>
      </c>
      <c r="S2" s="26" t="s">
        <v>24</v>
      </c>
      <c r="T2" s="8" t="s">
        <v>29</v>
      </c>
      <c r="U2" s="26" t="s">
        <v>30</v>
      </c>
      <c r="V2" s="7" t="s">
        <v>28</v>
      </c>
      <c r="W2" s="26" t="s">
        <v>27</v>
      </c>
      <c r="X2" s="8" t="s">
        <v>29</v>
      </c>
    </row>
    <row r="3" spans="1:24" x14ac:dyDescent="0.35">
      <c r="A3" s="27"/>
      <c r="B3" s="26"/>
      <c r="C3" s="4" t="s">
        <v>23</v>
      </c>
      <c r="D3" s="4" t="s">
        <v>23</v>
      </c>
      <c r="E3" s="4"/>
      <c r="F3" s="26"/>
      <c r="G3" s="26"/>
      <c r="H3" s="4" t="s">
        <v>24</v>
      </c>
      <c r="I3" s="5" t="s">
        <v>24</v>
      </c>
      <c r="J3" s="6" t="s">
        <v>31</v>
      </c>
      <c r="K3" s="6" t="s">
        <v>31</v>
      </c>
      <c r="L3" s="26"/>
      <c r="M3" s="26"/>
      <c r="N3" s="26"/>
      <c r="O3" s="4" t="s">
        <v>24</v>
      </c>
      <c r="P3" s="4" t="s">
        <v>24</v>
      </c>
      <c r="Q3" s="26"/>
      <c r="R3" s="9"/>
      <c r="S3" s="26"/>
      <c r="T3" s="8"/>
      <c r="U3" s="26"/>
      <c r="V3" s="8"/>
      <c r="W3" s="26"/>
      <c r="X3" s="8"/>
    </row>
    <row r="4" spans="1:24" x14ac:dyDescent="0.35">
      <c r="A4" t="s">
        <v>32</v>
      </c>
      <c r="B4" t="s">
        <v>33</v>
      </c>
      <c r="C4">
        <v>538</v>
      </c>
      <c r="D4">
        <v>559</v>
      </c>
      <c r="E4" s="10">
        <v>1750</v>
      </c>
      <c r="F4" s="10" t="s">
        <v>34</v>
      </c>
      <c r="G4">
        <v>54</v>
      </c>
      <c r="H4">
        <v>19</v>
      </c>
      <c r="I4">
        <v>15.67</v>
      </c>
      <c r="J4">
        <v>281</v>
      </c>
      <c r="K4">
        <v>222</v>
      </c>
      <c r="L4">
        <v>48</v>
      </c>
      <c r="M4">
        <v>22</v>
      </c>
      <c r="N4">
        <v>15.75</v>
      </c>
      <c r="O4">
        <v>5</v>
      </c>
      <c r="P4">
        <v>6</v>
      </c>
      <c r="Q4">
        <v>8</v>
      </c>
      <c r="R4">
        <v>9.1</v>
      </c>
      <c r="S4">
        <v>23</v>
      </c>
      <c r="T4" s="11">
        <v>109</v>
      </c>
      <c r="U4">
        <v>3</v>
      </c>
      <c r="V4">
        <v>35.5</v>
      </c>
      <c r="W4">
        <v>138</v>
      </c>
      <c r="X4">
        <v>450</v>
      </c>
    </row>
    <row r="5" spans="1:24" x14ac:dyDescent="0.35">
      <c r="A5" t="s">
        <v>35</v>
      </c>
      <c r="B5" t="s">
        <v>33</v>
      </c>
      <c r="C5">
        <v>66</v>
      </c>
      <c r="D5">
        <v>74.400000000000006</v>
      </c>
      <c r="E5">
        <v>1850</v>
      </c>
      <c r="F5">
        <v>245</v>
      </c>
      <c r="G5">
        <v>66</v>
      </c>
      <c r="H5">
        <v>21.3</v>
      </c>
      <c r="I5">
        <v>17.8</v>
      </c>
      <c r="J5">
        <v>283</v>
      </c>
      <c r="K5">
        <v>226</v>
      </c>
      <c r="L5">
        <v>44</v>
      </c>
      <c r="M5">
        <v>4</v>
      </c>
      <c r="N5">
        <v>12.9</v>
      </c>
      <c r="O5">
        <v>-12</v>
      </c>
      <c r="P5">
        <v>6</v>
      </c>
      <c r="Q5">
        <v>4</v>
      </c>
      <c r="R5">
        <v>13.6</v>
      </c>
      <c r="S5">
        <v>19</v>
      </c>
      <c r="T5" s="11" t="s">
        <v>34</v>
      </c>
      <c r="U5">
        <v>5</v>
      </c>
      <c r="V5">
        <v>11.6</v>
      </c>
      <c r="W5">
        <v>95</v>
      </c>
      <c r="X5">
        <v>420</v>
      </c>
    </row>
    <row r="6" spans="1:24" x14ac:dyDescent="0.35">
      <c r="A6" t="s">
        <v>36</v>
      </c>
      <c r="B6" t="s">
        <v>33</v>
      </c>
      <c r="C6">
        <v>535</v>
      </c>
      <c r="D6">
        <v>597</v>
      </c>
      <c r="E6">
        <v>2500</v>
      </c>
      <c r="F6">
        <v>250</v>
      </c>
      <c r="G6">
        <v>55</v>
      </c>
      <c r="H6">
        <v>17.3</v>
      </c>
      <c r="I6">
        <v>18</v>
      </c>
      <c r="J6">
        <v>273</v>
      </c>
      <c r="K6">
        <v>237</v>
      </c>
      <c r="L6">
        <v>56</v>
      </c>
      <c r="M6">
        <v>7</v>
      </c>
      <c r="N6">
        <v>2.2000000000000002</v>
      </c>
      <c r="O6">
        <v>-4</v>
      </c>
      <c r="P6">
        <v>-1</v>
      </c>
      <c r="Q6">
        <v>9.5</v>
      </c>
      <c r="R6">
        <v>10</v>
      </c>
      <c r="S6">
        <v>22</v>
      </c>
      <c r="T6" s="11" t="s">
        <v>34</v>
      </c>
      <c r="U6">
        <v>10</v>
      </c>
      <c r="V6">
        <v>48</v>
      </c>
      <c r="W6">
        <v>125</v>
      </c>
      <c r="X6">
        <v>405</v>
      </c>
    </row>
    <row r="7" spans="1:24" x14ac:dyDescent="0.35">
      <c r="A7" t="s">
        <v>37</v>
      </c>
      <c r="B7" t="s">
        <v>33</v>
      </c>
      <c r="C7">
        <v>571</v>
      </c>
      <c r="D7">
        <v>480</v>
      </c>
      <c r="E7">
        <v>1650</v>
      </c>
      <c r="F7" s="10">
        <v>132</v>
      </c>
      <c r="G7" s="10">
        <v>37</v>
      </c>
      <c r="H7">
        <v>24.6</v>
      </c>
      <c r="I7">
        <v>19.399999999999999</v>
      </c>
      <c r="J7">
        <v>291</v>
      </c>
      <c r="K7">
        <v>229</v>
      </c>
      <c r="L7">
        <v>44</v>
      </c>
      <c r="M7">
        <v>5</v>
      </c>
      <c r="N7">
        <v>6.75</v>
      </c>
      <c r="O7">
        <v>12</v>
      </c>
      <c r="P7">
        <v>9.5</v>
      </c>
      <c r="Q7">
        <v>5</v>
      </c>
      <c r="R7">
        <v>12.17</v>
      </c>
      <c r="S7">
        <v>18</v>
      </c>
      <c r="T7" s="11">
        <v>61</v>
      </c>
      <c r="U7">
        <v>1</v>
      </c>
      <c r="V7">
        <v>23</v>
      </c>
      <c r="W7">
        <v>80</v>
      </c>
      <c r="X7">
        <v>330</v>
      </c>
    </row>
    <row r="8" spans="1:24" x14ac:dyDescent="0.35">
      <c r="A8" t="s">
        <v>38</v>
      </c>
      <c r="B8" t="s">
        <v>33</v>
      </c>
      <c r="C8">
        <v>510</v>
      </c>
      <c r="D8">
        <v>542</v>
      </c>
      <c r="E8">
        <v>1670</v>
      </c>
      <c r="F8">
        <v>232</v>
      </c>
      <c r="G8">
        <v>55</v>
      </c>
      <c r="H8">
        <v>19.3</v>
      </c>
      <c r="I8">
        <v>18</v>
      </c>
      <c r="J8">
        <v>293</v>
      </c>
      <c r="K8">
        <v>224</v>
      </c>
      <c r="L8">
        <v>52</v>
      </c>
      <c r="M8">
        <v>19</v>
      </c>
      <c r="N8">
        <v>31</v>
      </c>
      <c r="O8">
        <v>8</v>
      </c>
      <c r="P8">
        <v>8</v>
      </c>
      <c r="Q8">
        <v>5</v>
      </c>
      <c r="R8">
        <v>11</v>
      </c>
      <c r="S8">
        <v>28</v>
      </c>
      <c r="T8" s="11" t="s">
        <v>34</v>
      </c>
    </row>
    <row r="9" spans="1:24" x14ac:dyDescent="0.35">
      <c r="A9" t="s">
        <v>39</v>
      </c>
      <c r="B9" t="s">
        <v>33</v>
      </c>
      <c r="C9">
        <v>478</v>
      </c>
      <c r="D9">
        <v>523</v>
      </c>
      <c r="E9">
        <v>1300</v>
      </c>
      <c r="F9">
        <v>213</v>
      </c>
      <c r="G9">
        <v>43</v>
      </c>
      <c r="H9">
        <v>24</v>
      </c>
      <c r="I9">
        <v>18.3</v>
      </c>
      <c r="J9">
        <v>295</v>
      </c>
      <c r="K9">
        <v>266</v>
      </c>
      <c r="L9">
        <v>42</v>
      </c>
      <c r="M9">
        <v>2</v>
      </c>
      <c r="N9">
        <v>10</v>
      </c>
      <c r="O9">
        <v>6</v>
      </c>
      <c r="P9">
        <v>2</v>
      </c>
      <c r="Q9">
        <v>6</v>
      </c>
      <c r="R9" s="11" t="s">
        <v>34</v>
      </c>
      <c r="S9">
        <v>11</v>
      </c>
      <c r="T9" s="11" t="s">
        <v>34</v>
      </c>
      <c r="U9">
        <v>6</v>
      </c>
      <c r="V9" s="11">
        <v>4</v>
      </c>
      <c r="W9">
        <v>90</v>
      </c>
      <c r="X9" s="11">
        <v>340</v>
      </c>
    </row>
    <row r="10" spans="1:24" x14ac:dyDescent="0.35">
      <c r="A10" t="s">
        <v>40</v>
      </c>
      <c r="B10" t="s">
        <v>33</v>
      </c>
      <c r="C10">
        <v>400</v>
      </c>
      <c r="D10">
        <v>424</v>
      </c>
      <c r="E10">
        <v>1850</v>
      </c>
      <c r="F10">
        <v>215</v>
      </c>
      <c r="G10">
        <v>65</v>
      </c>
      <c r="H10">
        <v>17.600000000000001</v>
      </c>
      <c r="I10">
        <v>17.600000000000001</v>
      </c>
      <c r="J10">
        <v>283</v>
      </c>
      <c r="K10">
        <v>238</v>
      </c>
      <c r="L10">
        <v>52</v>
      </c>
      <c r="M10">
        <v>18</v>
      </c>
      <c r="N10">
        <v>2.9</v>
      </c>
      <c r="O10">
        <v>13</v>
      </c>
      <c r="P10">
        <v>15</v>
      </c>
      <c r="Q10">
        <v>10</v>
      </c>
      <c r="R10">
        <v>14</v>
      </c>
      <c r="S10">
        <v>36</v>
      </c>
      <c r="T10" s="11">
        <v>70</v>
      </c>
      <c r="U10">
        <v>1</v>
      </c>
      <c r="V10">
        <v>10</v>
      </c>
      <c r="W10">
        <v>145</v>
      </c>
      <c r="X10">
        <v>540</v>
      </c>
    </row>
    <row r="11" spans="1:24" x14ac:dyDescent="0.35">
      <c r="A11" t="s">
        <v>41</v>
      </c>
      <c r="B11" t="s">
        <v>33</v>
      </c>
      <c r="C11">
        <v>465</v>
      </c>
      <c r="D11">
        <v>432</v>
      </c>
      <c r="E11">
        <v>1450</v>
      </c>
      <c r="F11">
        <v>245</v>
      </c>
      <c r="G11">
        <v>65</v>
      </c>
      <c r="H11">
        <v>18.3</v>
      </c>
      <c r="I11">
        <v>16.3</v>
      </c>
      <c r="J11">
        <v>287</v>
      </c>
      <c r="K11">
        <v>237</v>
      </c>
      <c r="L11">
        <v>54</v>
      </c>
      <c r="M11">
        <v>7</v>
      </c>
      <c r="N11">
        <v>8.1999999999999993</v>
      </c>
      <c r="O11">
        <v>8</v>
      </c>
      <c r="P11">
        <v>8.5</v>
      </c>
      <c r="Q11">
        <v>4</v>
      </c>
      <c r="R11">
        <v>9.57</v>
      </c>
      <c r="S11">
        <v>29</v>
      </c>
      <c r="T11" s="11">
        <v>79</v>
      </c>
      <c r="U11">
        <v>2</v>
      </c>
      <c r="V11">
        <v>22</v>
      </c>
      <c r="W11">
        <v>90</v>
      </c>
      <c r="X11">
        <v>550</v>
      </c>
    </row>
    <row r="12" spans="1:24" x14ac:dyDescent="0.35">
      <c r="A12" t="s">
        <v>42</v>
      </c>
      <c r="B12" t="s">
        <v>33</v>
      </c>
      <c r="C12">
        <v>560</v>
      </c>
      <c r="D12">
        <v>555</v>
      </c>
      <c r="E12">
        <v>1670</v>
      </c>
      <c r="F12">
        <v>272</v>
      </c>
      <c r="G12">
        <v>70</v>
      </c>
      <c r="H12">
        <v>17.600000000000001</v>
      </c>
      <c r="I12">
        <v>19</v>
      </c>
      <c r="J12">
        <v>275</v>
      </c>
      <c r="K12">
        <v>258</v>
      </c>
      <c r="L12">
        <v>52</v>
      </c>
      <c r="M12">
        <v>7</v>
      </c>
      <c r="N12">
        <v>10.8</v>
      </c>
      <c r="O12">
        <v>10</v>
      </c>
      <c r="P12">
        <v>10</v>
      </c>
      <c r="Q12">
        <v>7.3</v>
      </c>
      <c r="R12">
        <v>9.16</v>
      </c>
      <c r="S12">
        <v>29</v>
      </c>
      <c r="T12" s="11">
        <v>81</v>
      </c>
      <c r="U12">
        <v>7</v>
      </c>
      <c r="V12">
        <v>5</v>
      </c>
      <c r="W12">
        <v>140</v>
      </c>
      <c r="X12">
        <v>580</v>
      </c>
    </row>
    <row r="13" spans="1:24" x14ac:dyDescent="0.35">
      <c r="A13" t="s">
        <v>43</v>
      </c>
      <c r="B13" t="s">
        <v>33</v>
      </c>
      <c r="C13">
        <v>435</v>
      </c>
      <c r="D13">
        <v>439</v>
      </c>
      <c r="E13">
        <v>1450</v>
      </c>
      <c r="F13">
        <v>225</v>
      </c>
      <c r="G13">
        <v>55</v>
      </c>
      <c r="H13">
        <v>17.3</v>
      </c>
      <c r="I13">
        <v>17.3</v>
      </c>
      <c r="J13">
        <v>286</v>
      </c>
      <c r="K13">
        <v>216</v>
      </c>
      <c r="L13">
        <v>48</v>
      </c>
      <c r="M13">
        <v>3</v>
      </c>
      <c r="N13">
        <v>5.2</v>
      </c>
      <c r="O13">
        <v>-9</v>
      </c>
      <c r="P13">
        <v>-19</v>
      </c>
      <c r="Q13" s="11" t="s">
        <v>34</v>
      </c>
      <c r="R13">
        <v>11.6</v>
      </c>
      <c r="S13">
        <v>26</v>
      </c>
      <c r="T13" s="11" t="s">
        <v>34</v>
      </c>
      <c r="U13">
        <v>6</v>
      </c>
      <c r="V13">
        <v>5.45</v>
      </c>
      <c r="W13">
        <v>90</v>
      </c>
      <c r="X13">
        <v>390</v>
      </c>
    </row>
    <row r="14" spans="1:24" x14ac:dyDescent="0.35">
      <c r="A14" t="s">
        <v>44</v>
      </c>
      <c r="B14" t="s">
        <v>33</v>
      </c>
      <c r="C14">
        <v>376</v>
      </c>
      <c r="D14">
        <v>476</v>
      </c>
      <c r="E14">
        <v>1550</v>
      </c>
      <c r="F14">
        <v>265</v>
      </c>
      <c r="G14">
        <v>60</v>
      </c>
      <c r="H14">
        <v>19</v>
      </c>
      <c r="I14">
        <v>14.7</v>
      </c>
      <c r="J14">
        <v>303</v>
      </c>
      <c r="K14">
        <v>286</v>
      </c>
      <c r="L14">
        <v>40</v>
      </c>
      <c r="M14">
        <v>4</v>
      </c>
      <c r="N14">
        <v>19.649999999999999</v>
      </c>
      <c r="O14">
        <v>43</v>
      </c>
      <c r="P14">
        <v>40</v>
      </c>
      <c r="Q14">
        <v>3.5</v>
      </c>
      <c r="R14">
        <v>12.11</v>
      </c>
      <c r="S14">
        <v>24</v>
      </c>
      <c r="T14" s="11">
        <v>72</v>
      </c>
      <c r="U14">
        <v>3</v>
      </c>
      <c r="V14">
        <v>12.6</v>
      </c>
      <c r="W14">
        <v>105</v>
      </c>
      <c r="X14">
        <v>410</v>
      </c>
    </row>
    <row r="15" spans="1:24" x14ac:dyDescent="0.35">
      <c r="A15" t="s">
        <v>45</v>
      </c>
      <c r="B15" t="s">
        <v>33</v>
      </c>
      <c r="C15">
        <v>366</v>
      </c>
      <c r="D15">
        <v>369</v>
      </c>
      <c r="E15">
        <v>1200</v>
      </c>
      <c r="F15">
        <v>220</v>
      </c>
      <c r="G15">
        <v>35</v>
      </c>
      <c r="H15">
        <v>20.3</v>
      </c>
      <c r="I15">
        <v>19.3</v>
      </c>
      <c r="J15">
        <v>271</v>
      </c>
      <c r="K15">
        <v>256</v>
      </c>
      <c r="L15">
        <v>45</v>
      </c>
      <c r="M15">
        <v>3</v>
      </c>
      <c r="N15">
        <v>5</v>
      </c>
      <c r="O15">
        <v>-15</v>
      </c>
      <c r="P15">
        <v>-18</v>
      </c>
      <c r="Q15">
        <v>8</v>
      </c>
      <c r="R15">
        <v>17.5</v>
      </c>
      <c r="S15">
        <v>34</v>
      </c>
      <c r="T15" s="11">
        <v>81</v>
      </c>
      <c r="U15">
        <v>2</v>
      </c>
      <c r="V15">
        <v>16</v>
      </c>
      <c r="W15">
        <v>105</v>
      </c>
      <c r="X15">
        <v>360</v>
      </c>
    </row>
    <row r="16" spans="1:24" x14ac:dyDescent="0.35">
      <c r="A16" t="s">
        <v>46</v>
      </c>
      <c r="B16" t="s">
        <v>33</v>
      </c>
      <c r="C16">
        <v>614</v>
      </c>
      <c r="D16">
        <v>562</v>
      </c>
      <c r="E16">
        <v>1450</v>
      </c>
      <c r="F16">
        <v>255</v>
      </c>
      <c r="G16">
        <v>70</v>
      </c>
      <c r="H16">
        <v>17.3</v>
      </c>
      <c r="I16">
        <v>15.3</v>
      </c>
      <c r="J16">
        <v>262</v>
      </c>
      <c r="K16">
        <v>232</v>
      </c>
      <c r="L16">
        <v>52</v>
      </c>
      <c r="M16">
        <v>12</v>
      </c>
      <c r="N16">
        <v>10</v>
      </c>
      <c r="O16">
        <v>10</v>
      </c>
      <c r="P16">
        <v>13</v>
      </c>
      <c r="Q16">
        <v>5</v>
      </c>
      <c r="R16">
        <v>8</v>
      </c>
      <c r="S16">
        <v>2</v>
      </c>
      <c r="T16" s="11" t="s">
        <v>34</v>
      </c>
      <c r="U16">
        <v>1</v>
      </c>
      <c r="V16">
        <v>59</v>
      </c>
      <c r="W16">
        <v>145</v>
      </c>
      <c r="X16">
        <v>580</v>
      </c>
    </row>
    <row r="17" spans="1:24" x14ac:dyDescent="0.35">
      <c r="A17" t="s">
        <v>47</v>
      </c>
      <c r="B17" t="s">
        <v>33</v>
      </c>
      <c r="C17">
        <v>493</v>
      </c>
      <c r="D17">
        <v>531</v>
      </c>
      <c r="E17">
        <v>1300</v>
      </c>
      <c r="F17">
        <v>243</v>
      </c>
      <c r="G17">
        <v>50</v>
      </c>
      <c r="H17">
        <v>20.6</v>
      </c>
      <c r="I17">
        <v>18</v>
      </c>
      <c r="J17">
        <v>299</v>
      </c>
      <c r="K17">
        <v>255</v>
      </c>
      <c r="L17">
        <v>57</v>
      </c>
      <c r="M17">
        <v>3</v>
      </c>
      <c r="N17">
        <v>12.15</v>
      </c>
      <c r="O17">
        <v>3</v>
      </c>
      <c r="P17">
        <v>4</v>
      </c>
      <c r="Q17">
        <v>4</v>
      </c>
      <c r="R17">
        <v>10.7</v>
      </c>
      <c r="S17">
        <v>32</v>
      </c>
      <c r="T17" s="11">
        <v>70</v>
      </c>
      <c r="U17">
        <v>1</v>
      </c>
      <c r="V17">
        <v>23.5</v>
      </c>
      <c r="W17">
        <v>125</v>
      </c>
      <c r="X17">
        <v>360</v>
      </c>
    </row>
    <row r="18" spans="1:24" x14ac:dyDescent="0.35">
      <c r="A18" t="s">
        <v>48</v>
      </c>
      <c r="B18" t="s">
        <v>33</v>
      </c>
      <c r="C18">
        <v>532</v>
      </c>
      <c r="D18">
        <v>462</v>
      </c>
      <c r="E18">
        <v>1800</v>
      </c>
      <c r="F18">
        <v>230</v>
      </c>
      <c r="G18">
        <v>49</v>
      </c>
      <c r="H18">
        <v>13.3</v>
      </c>
      <c r="I18">
        <v>18.3</v>
      </c>
      <c r="J18">
        <v>295</v>
      </c>
      <c r="K18">
        <v>249</v>
      </c>
      <c r="L18">
        <v>47</v>
      </c>
      <c r="M18">
        <v>1</v>
      </c>
      <c r="N18">
        <v>3.97</v>
      </c>
      <c r="O18">
        <v>-21</v>
      </c>
      <c r="P18">
        <v>-5</v>
      </c>
      <c r="Q18">
        <v>4</v>
      </c>
      <c r="R18">
        <v>12.58</v>
      </c>
      <c r="S18">
        <v>29</v>
      </c>
      <c r="T18" s="11" t="s">
        <v>34</v>
      </c>
      <c r="U18">
        <v>1</v>
      </c>
      <c r="V18">
        <v>7</v>
      </c>
      <c r="W18">
        <v>120</v>
      </c>
      <c r="X18">
        <v>360</v>
      </c>
    </row>
    <row r="19" spans="1:24" x14ac:dyDescent="0.35">
      <c r="A19" t="s">
        <v>49</v>
      </c>
      <c r="B19" t="s">
        <v>33</v>
      </c>
      <c r="C19">
        <v>621</v>
      </c>
      <c r="D19">
        <v>621</v>
      </c>
      <c r="E19">
        <v>2250</v>
      </c>
      <c r="F19">
        <v>265</v>
      </c>
      <c r="G19">
        <v>69</v>
      </c>
      <c r="H19">
        <v>30</v>
      </c>
      <c r="I19">
        <v>23</v>
      </c>
      <c r="J19">
        <v>273</v>
      </c>
      <c r="K19">
        <v>241</v>
      </c>
      <c r="L19">
        <v>58</v>
      </c>
      <c r="M19">
        <v>4</v>
      </c>
      <c r="N19">
        <v>5.5</v>
      </c>
      <c r="O19">
        <v>18</v>
      </c>
      <c r="P19">
        <v>19</v>
      </c>
      <c r="Q19">
        <v>7</v>
      </c>
      <c r="R19">
        <v>9</v>
      </c>
      <c r="S19">
        <v>37</v>
      </c>
      <c r="T19" s="11">
        <v>80</v>
      </c>
      <c r="U19">
        <v>4</v>
      </c>
      <c r="V19">
        <v>16.7</v>
      </c>
      <c r="W19">
        <v>111</v>
      </c>
      <c r="X19">
        <v>570</v>
      </c>
    </row>
    <row r="20" spans="1:24" x14ac:dyDescent="0.35">
      <c r="A20" t="s">
        <v>50</v>
      </c>
      <c r="B20" t="s">
        <v>33</v>
      </c>
      <c r="C20">
        <v>529</v>
      </c>
      <c r="D20">
        <v>492</v>
      </c>
      <c r="E20">
        <v>1300</v>
      </c>
      <c r="F20">
        <v>238</v>
      </c>
      <c r="G20">
        <v>43</v>
      </c>
      <c r="H20">
        <v>21</v>
      </c>
      <c r="I20">
        <v>27.67</v>
      </c>
      <c r="J20">
        <v>298</v>
      </c>
      <c r="K20">
        <v>237</v>
      </c>
      <c r="L20">
        <v>50</v>
      </c>
      <c r="M20">
        <v>4</v>
      </c>
      <c r="N20">
        <v>4.83</v>
      </c>
      <c r="O20">
        <v>-3</v>
      </c>
      <c r="P20">
        <v>13</v>
      </c>
      <c r="Q20">
        <v>4</v>
      </c>
      <c r="R20">
        <v>11.16</v>
      </c>
      <c r="S20">
        <v>18.5</v>
      </c>
      <c r="T20" s="11" t="s">
        <v>34</v>
      </c>
      <c r="U20">
        <v>2</v>
      </c>
      <c r="V20">
        <v>14</v>
      </c>
      <c r="W20">
        <v>103</v>
      </c>
      <c r="X20">
        <v>360</v>
      </c>
    </row>
    <row r="21" spans="1:24" x14ac:dyDescent="0.35">
      <c r="A21" t="s">
        <v>51</v>
      </c>
      <c r="B21" t="s">
        <v>33</v>
      </c>
      <c r="C21">
        <v>510</v>
      </c>
      <c r="D21">
        <v>546</v>
      </c>
      <c r="E21">
        <v>2200</v>
      </c>
      <c r="F21">
        <v>258</v>
      </c>
      <c r="G21">
        <v>57</v>
      </c>
      <c r="H21">
        <v>16.7</v>
      </c>
      <c r="I21">
        <v>15</v>
      </c>
      <c r="J21">
        <v>306</v>
      </c>
      <c r="K21">
        <v>274</v>
      </c>
      <c r="L21">
        <v>45</v>
      </c>
      <c r="M21">
        <v>9</v>
      </c>
      <c r="N21">
        <v>5.63</v>
      </c>
      <c r="O21">
        <v>32</v>
      </c>
      <c r="P21">
        <v>31</v>
      </c>
      <c r="Q21">
        <v>2</v>
      </c>
      <c r="R21">
        <v>12.52</v>
      </c>
      <c r="S21">
        <v>43</v>
      </c>
      <c r="T21" s="11">
        <v>29</v>
      </c>
      <c r="U21">
        <v>10</v>
      </c>
      <c r="V21">
        <v>35.54</v>
      </c>
      <c r="W21">
        <v>105</v>
      </c>
      <c r="X21">
        <v>360</v>
      </c>
    </row>
    <row r="22" spans="1:24" x14ac:dyDescent="0.35">
      <c r="A22" t="s">
        <v>52</v>
      </c>
      <c r="B22" t="s">
        <v>33</v>
      </c>
      <c r="C22">
        <v>420</v>
      </c>
      <c r="D22">
        <v>445</v>
      </c>
      <c r="E22">
        <v>1625</v>
      </c>
      <c r="F22">
        <v>218</v>
      </c>
      <c r="G22" t="s">
        <v>80</v>
      </c>
      <c r="H22">
        <v>13</v>
      </c>
      <c r="I22">
        <v>15.7</v>
      </c>
      <c r="J22">
        <v>283</v>
      </c>
      <c r="K22">
        <v>223</v>
      </c>
      <c r="L22">
        <v>52</v>
      </c>
      <c r="M22">
        <v>3</v>
      </c>
      <c r="N22">
        <v>8.5</v>
      </c>
      <c r="O22">
        <v>9</v>
      </c>
      <c r="P22">
        <v>12</v>
      </c>
      <c r="Q22">
        <v>-6</v>
      </c>
      <c r="R22">
        <v>10.8</v>
      </c>
      <c r="S22">
        <v>21</v>
      </c>
      <c r="T22" s="11" t="s">
        <v>34</v>
      </c>
      <c r="U22">
        <v>2</v>
      </c>
      <c r="V22">
        <v>10.199999999999999</v>
      </c>
      <c r="W22">
        <v>105</v>
      </c>
      <c r="X22">
        <v>420</v>
      </c>
    </row>
    <row r="23" spans="1:24" x14ac:dyDescent="0.35">
      <c r="A23" t="s">
        <v>53</v>
      </c>
      <c r="B23" t="s">
        <v>33</v>
      </c>
      <c r="C23">
        <v>505</v>
      </c>
      <c r="D23">
        <v>592</v>
      </c>
      <c r="E23">
        <v>2000</v>
      </c>
      <c r="F23">
        <v>279</v>
      </c>
      <c r="G23" t="s">
        <v>80</v>
      </c>
      <c r="H23">
        <v>21.3</v>
      </c>
      <c r="I23">
        <v>20</v>
      </c>
      <c r="J23">
        <v>316</v>
      </c>
      <c r="K23">
        <v>247</v>
      </c>
      <c r="L23">
        <v>52</v>
      </c>
      <c r="M23">
        <v>10</v>
      </c>
      <c r="N23">
        <v>58.5</v>
      </c>
      <c r="O23">
        <v>4</v>
      </c>
      <c r="P23">
        <v>5</v>
      </c>
      <c r="Q23">
        <v>6.5</v>
      </c>
      <c r="R23">
        <v>11.3</v>
      </c>
      <c r="S23">
        <v>38</v>
      </c>
      <c r="T23" s="11" t="s">
        <v>34</v>
      </c>
      <c r="U23">
        <v>1</v>
      </c>
      <c r="V23">
        <v>60</v>
      </c>
      <c r="W23">
        <v>160</v>
      </c>
      <c r="X23">
        <v>710</v>
      </c>
    </row>
    <row r="24" spans="1:24" x14ac:dyDescent="0.35">
      <c r="A24" t="s">
        <v>54</v>
      </c>
      <c r="B24" t="s">
        <v>33</v>
      </c>
      <c r="C24">
        <v>334</v>
      </c>
      <c r="D24">
        <v>346</v>
      </c>
      <c r="E24">
        <v>1200</v>
      </c>
      <c r="F24">
        <v>230</v>
      </c>
      <c r="G24">
        <v>51</v>
      </c>
      <c r="H24">
        <v>15</v>
      </c>
      <c r="I24">
        <v>14.7</v>
      </c>
      <c r="J24">
        <v>287</v>
      </c>
      <c r="K24">
        <v>246</v>
      </c>
      <c r="L24">
        <v>50</v>
      </c>
      <c r="M24">
        <v>4</v>
      </c>
      <c r="N24">
        <v>26</v>
      </c>
      <c r="O24">
        <v>4</v>
      </c>
      <c r="P24">
        <v>13</v>
      </c>
      <c r="Q24">
        <v>-6</v>
      </c>
      <c r="R24">
        <v>9.9</v>
      </c>
      <c r="S24">
        <v>34</v>
      </c>
      <c r="T24" s="11">
        <v>78</v>
      </c>
      <c r="U24">
        <v>4</v>
      </c>
      <c r="V24">
        <v>8.4</v>
      </c>
      <c r="W24">
        <v>95</v>
      </c>
      <c r="X24">
        <v>470</v>
      </c>
    </row>
    <row r="25" spans="1:24" x14ac:dyDescent="0.35">
      <c r="A25" t="s">
        <v>55</v>
      </c>
      <c r="B25" t="s">
        <v>33</v>
      </c>
      <c r="C25">
        <v>493</v>
      </c>
      <c r="D25">
        <v>553</v>
      </c>
      <c r="E25">
        <v>1450</v>
      </c>
      <c r="F25">
        <v>255</v>
      </c>
      <c r="G25">
        <v>59</v>
      </c>
      <c r="H25">
        <v>19</v>
      </c>
      <c r="I25">
        <v>18.7</v>
      </c>
      <c r="J25">
        <v>301</v>
      </c>
      <c r="K25">
        <v>266</v>
      </c>
      <c r="L25">
        <v>52</v>
      </c>
      <c r="M25">
        <v>15</v>
      </c>
      <c r="N25">
        <v>60</v>
      </c>
      <c r="O25">
        <v>-4.5</v>
      </c>
      <c r="P25">
        <v>2</v>
      </c>
      <c r="Q25">
        <v>2.5</v>
      </c>
      <c r="R25">
        <v>9.65</v>
      </c>
      <c r="S25">
        <v>31</v>
      </c>
      <c r="T25" s="11" t="s">
        <v>34</v>
      </c>
      <c r="U25">
        <v>2</v>
      </c>
      <c r="V25" s="12">
        <v>41.5</v>
      </c>
      <c r="W25">
        <v>130</v>
      </c>
      <c r="X25">
        <v>420</v>
      </c>
    </row>
    <row r="26" spans="1:24" x14ac:dyDescent="0.35">
      <c r="A26" t="s">
        <v>56</v>
      </c>
      <c r="B26" t="s">
        <v>33</v>
      </c>
      <c r="C26">
        <v>372</v>
      </c>
      <c r="D26">
        <v>428</v>
      </c>
      <c r="E26">
        <v>1250</v>
      </c>
      <c r="F26">
        <v>212</v>
      </c>
      <c r="G26">
        <v>54</v>
      </c>
      <c r="H26">
        <v>47</v>
      </c>
      <c r="I26">
        <v>34.6</v>
      </c>
      <c r="J26">
        <v>348</v>
      </c>
      <c r="K26">
        <v>271</v>
      </c>
      <c r="L26">
        <v>35</v>
      </c>
      <c r="M26">
        <v>4</v>
      </c>
      <c r="N26">
        <v>12.92</v>
      </c>
      <c r="O26">
        <v>4</v>
      </c>
      <c r="P26">
        <v>14</v>
      </c>
      <c r="Q26">
        <v>3</v>
      </c>
      <c r="R26">
        <v>16.5</v>
      </c>
      <c r="S26">
        <v>11</v>
      </c>
      <c r="T26" s="11">
        <v>82</v>
      </c>
      <c r="U26">
        <v>2</v>
      </c>
      <c r="V26">
        <v>18.72</v>
      </c>
      <c r="W26">
        <v>93</v>
      </c>
      <c r="X26">
        <v>380</v>
      </c>
    </row>
    <row r="27" spans="1:24" x14ac:dyDescent="0.35">
      <c r="A27" t="s">
        <v>57</v>
      </c>
      <c r="B27" t="s">
        <v>33</v>
      </c>
      <c r="C27">
        <v>467</v>
      </c>
      <c r="D27">
        <v>484</v>
      </c>
      <c r="E27">
        <v>1800</v>
      </c>
      <c r="F27">
        <v>250</v>
      </c>
      <c r="G27">
        <v>53</v>
      </c>
      <c r="H27">
        <v>15.6</v>
      </c>
      <c r="I27">
        <v>11.3</v>
      </c>
      <c r="J27">
        <v>265</v>
      </c>
      <c r="K27">
        <v>231</v>
      </c>
      <c r="L27">
        <v>47</v>
      </c>
      <c r="M27">
        <v>1</v>
      </c>
      <c r="N27">
        <v>10.15</v>
      </c>
      <c r="O27">
        <v>-10</v>
      </c>
      <c r="P27">
        <v>2</v>
      </c>
      <c r="Q27">
        <v>2</v>
      </c>
      <c r="R27">
        <v>10.15</v>
      </c>
      <c r="S27">
        <v>39</v>
      </c>
      <c r="T27" s="11">
        <v>65</v>
      </c>
      <c r="U27">
        <v>7</v>
      </c>
      <c r="V27">
        <v>28</v>
      </c>
      <c r="W27">
        <v>125</v>
      </c>
      <c r="X27">
        <v>360</v>
      </c>
    </row>
    <row r="28" spans="1:24" x14ac:dyDescent="0.35">
      <c r="A28" t="s">
        <v>58</v>
      </c>
      <c r="B28" t="s">
        <v>33</v>
      </c>
      <c r="T28" s="11" t="s">
        <v>34</v>
      </c>
    </row>
    <row r="29" spans="1:24" x14ac:dyDescent="0.35">
      <c r="A29" t="s">
        <v>59</v>
      </c>
      <c r="B29" t="s">
        <v>33</v>
      </c>
      <c r="C29">
        <v>374</v>
      </c>
      <c r="D29">
        <v>348</v>
      </c>
      <c r="E29">
        <v>1050</v>
      </c>
      <c r="F29">
        <v>215</v>
      </c>
      <c r="G29">
        <v>49</v>
      </c>
      <c r="H29">
        <v>12.3</v>
      </c>
      <c r="I29">
        <v>23.3</v>
      </c>
      <c r="J29">
        <v>280</v>
      </c>
      <c r="K29">
        <v>243</v>
      </c>
      <c r="L29">
        <v>51</v>
      </c>
      <c r="M29">
        <v>8</v>
      </c>
      <c r="N29">
        <v>47</v>
      </c>
      <c r="O29">
        <v>26</v>
      </c>
      <c r="P29">
        <v>28</v>
      </c>
      <c r="Q29">
        <v>3</v>
      </c>
      <c r="R29">
        <v>11</v>
      </c>
      <c r="S29">
        <v>17</v>
      </c>
      <c r="T29" s="11">
        <v>91</v>
      </c>
      <c r="U29">
        <v>2</v>
      </c>
      <c r="V29">
        <v>19</v>
      </c>
      <c r="W29">
        <v>115</v>
      </c>
      <c r="X29">
        <v>400</v>
      </c>
    </row>
    <row r="30" spans="1:24" x14ac:dyDescent="0.35">
      <c r="A30" t="s">
        <v>60</v>
      </c>
      <c r="B30" t="s">
        <v>33</v>
      </c>
      <c r="T30" s="11" t="s">
        <v>34</v>
      </c>
    </row>
    <row r="31" spans="1:24" x14ac:dyDescent="0.35">
      <c r="A31" t="s">
        <v>61</v>
      </c>
      <c r="B31" t="s">
        <v>33</v>
      </c>
      <c r="C31">
        <v>660</v>
      </c>
      <c r="D31">
        <v>597</v>
      </c>
      <c r="E31">
        <v>1870</v>
      </c>
      <c r="F31">
        <v>217</v>
      </c>
      <c r="G31">
        <v>57</v>
      </c>
      <c r="H31">
        <v>23.3</v>
      </c>
      <c r="I31">
        <v>25.3</v>
      </c>
      <c r="J31">
        <v>275</v>
      </c>
      <c r="K31">
        <v>259</v>
      </c>
      <c r="L31">
        <v>46</v>
      </c>
      <c r="M31">
        <v>2</v>
      </c>
      <c r="N31">
        <v>3.5</v>
      </c>
      <c r="O31">
        <v>5</v>
      </c>
      <c r="P31">
        <v>-19</v>
      </c>
      <c r="Q31">
        <v>6</v>
      </c>
      <c r="R31">
        <v>10</v>
      </c>
      <c r="S31">
        <v>10</v>
      </c>
      <c r="T31" s="11" t="s">
        <v>34</v>
      </c>
      <c r="U31">
        <v>1</v>
      </c>
      <c r="V31">
        <v>32.5</v>
      </c>
      <c r="W31">
        <v>90</v>
      </c>
      <c r="X31">
        <v>350</v>
      </c>
    </row>
    <row r="32" spans="1:24" x14ac:dyDescent="0.35">
      <c r="A32" t="s">
        <v>62</v>
      </c>
      <c r="B32" t="s">
        <v>33</v>
      </c>
      <c r="C32">
        <v>427</v>
      </c>
      <c r="D32">
        <v>406</v>
      </c>
      <c r="E32">
        <v>1500</v>
      </c>
      <c r="F32">
        <v>240</v>
      </c>
      <c r="G32">
        <v>55</v>
      </c>
      <c r="H32">
        <v>18.7</v>
      </c>
      <c r="I32">
        <v>16.7</v>
      </c>
      <c r="J32">
        <v>289</v>
      </c>
      <c r="K32">
        <v>289</v>
      </c>
      <c r="L32">
        <v>52</v>
      </c>
      <c r="M32">
        <v>1</v>
      </c>
      <c r="N32">
        <v>7.5</v>
      </c>
      <c r="O32">
        <v>-40</v>
      </c>
      <c r="P32">
        <v>5</v>
      </c>
      <c r="Q32">
        <v>2</v>
      </c>
      <c r="R32">
        <v>13.3</v>
      </c>
      <c r="S32">
        <v>28</v>
      </c>
      <c r="T32" s="11" t="s">
        <v>34</v>
      </c>
      <c r="U32">
        <v>1</v>
      </c>
      <c r="V32">
        <v>7</v>
      </c>
      <c r="W32">
        <v>113</v>
      </c>
      <c r="X32">
        <v>450</v>
      </c>
    </row>
    <row r="33" spans="1:24" x14ac:dyDescent="0.35">
      <c r="A33" t="s">
        <v>63</v>
      </c>
      <c r="B33" t="s">
        <v>33</v>
      </c>
      <c r="C33">
        <v>430</v>
      </c>
      <c r="D33">
        <v>479</v>
      </c>
      <c r="E33">
        <v>1650</v>
      </c>
      <c r="F33">
        <v>245</v>
      </c>
      <c r="G33">
        <v>62</v>
      </c>
      <c r="H33">
        <v>20.6</v>
      </c>
      <c r="I33">
        <v>18.3</v>
      </c>
      <c r="J33">
        <v>305</v>
      </c>
      <c r="K33">
        <v>268</v>
      </c>
      <c r="L33">
        <v>52</v>
      </c>
      <c r="M33">
        <v>5</v>
      </c>
      <c r="N33">
        <v>5</v>
      </c>
      <c r="O33">
        <v>5</v>
      </c>
      <c r="P33">
        <v>11</v>
      </c>
      <c r="Q33">
        <v>6</v>
      </c>
      <c r="R33">
        <v>10</v>
      </c>
      <c r="S33">
        <v>15</v>
      </c>
      <c r="T33" s="11" t="s">
        <v>34</v>
      </c>
      <c r="U33">
        <v>9</v>
      </c>
      <c r="V33">
        <v>18</v>
      </c>
      <c r="W33">
        <v>109</v>
      </c>
      <c r="X33">
        <v>410</v>
      </c>
    </row>
    <row r="34" spans="1:24" x14ac:dyDescent="0.35">
      <c r="A34" t="s">
        <v>64</v>
      </c>
      <c r="B34" t="s">
        <v>33</v>
      </c>
      <c r="C34">
        <v>370</v>
      </c>
      <c r="D34" t="s">
        <v>80</v>
      </c>
      <c r="E34" t="s">
        <v>80</v>
      </c>
      <c r="F34">
        <v>185</v>
      </c>
      <c r="G34" t="s">
        <v>80</v>
      </c>
      <c r="H34" s="11" t="s">
        <v>34</v>
      </c>
      <c r="I34">
        <v>20</v>
      </c>
      <c r="J34">
        <v>293</v>
      </c>
      <c r="K34">
        <v>239</v>
      </c>
      <c r="L34">
        <v>34</v>
      </c>
      <c r="M34">
        <v>4</v>
      </c>
      <c r="N34">
        <v>7.6</v>
      </c>
      <c r="O34" s="11" t="s">
        <v>34</v>
      </c>
      <c r="P34" s="11" t="s">
        <v>34</v>
      </c>
      <c r="Q34" s="11">
        <v>5</v>
      </c>
      <c r="R34" s="11" t="s">
        <v>34</v>
      </c>
      <c r="S34">
        <v>28</v>
      </c>
      <c r="T34" s="11" t="s">
        <v>34</v>
      </c>
      <c r="U34">
        <v>3</v>
      </c>
      <c r="V34">
        <v>8.6</v>
      </c>
      <c r="W34">
        <v>102</v>
      </c>
      <c r="X34">
        <v>340</v>
      </c>
    </row>
    <row r="35" spans="1:24" x14ac:dyDescent="0.35">
      <c r="A35" t="s">
        <v>65</v>
      </c>
      <c r="B35" t="s">
        <v>33</v>
      </c>
      <c r="C35">
        <v>545</v>
      </c>
      <c r="D35">
        <v>563</v>
      </c>
      <c r="E35">
        <v>1750</v>
      </c>
      <c r="F35">
        <v>231</v>
      </c>
      <c r="G35">
        <v>55</v>
      </c>
      <c r="H35">
        <v>17</v>
      </c>
      <c r="I35">
        <v>18</v>
      </c>
      <c r="J35">
        <v>261</v>
      </c>
      <c r="K35">
        <v>193</v>
      </c>
      <c r="L35">
        <v>40</v>
      </c>
      <c r="M35">
        <v>4</v>
      </c>
      <c r="N35">
        <v>1.75</v>
      </c>
      <c r="O35">
        <v>-31</v>
      </c>
      <c r="P35">
        <v>-26</v>
      </c>
      <c r="Q35">
        <v>9</v>
      </c>
      <c r="R35" s="11" t="s">
        <v>34</v>
      </c>
      <c r="S35">
        <v>25</v>
      </c>
      <c r="T35" s="11" t="s">
        <v>34</v>
      </c>
      <c r="U35">
        <v>6</v>
      </c>
      <c r="V35" s="11">
        <v>5</v>
      </c>
      <c r="W35">
        <v>85</v>
      </c>
      <c r="X35" s="11">
        <v>360</v>
      </c>
    </row>
    <row r="36" spans="1:24" x14ac:dyDescent="0.35">
      <c r="A36" t="s">
        <v>66</v>
      </c>
      <c r="B36" t="s">
        <v>33</v>
      </c>
      <c r="C36">
        <v>510</v>
      </c>
      <c r="D36">
        <v>499</v>
      </c>
      <c r="E36">
        <v>1800</v>
      </c>
      <c r="F36">
        <v>215</v>
      </c>
      <c r="G36">
        <v>48</v>
      </c>
      <c r="H36">
        <v>24</v>
      </c>
      <c r="I36">
        <v>24.6</v>
      </c>
      <c r="J36">
        <v>268</v>
      </c>
      <c r="K36">
        <v>232</v>
      </c>
      <c r="L36">
        <v>36</v>
      </c>
      <c r="M36">
        <v>2</v>
      </c>
      <c r="N36">
        <v>2.83</v>
      </c>
      <c r="O36">
        <v>9</v>
      </c>
      <c r="P36">
        <v>10</v>
      </c>
      <c r="Q36">
        <v>1</v>
      </c>
      <c r="R36">
        <v>12.86</v>
      </c>
      <c r="S36">
        <v>20</v>
      </c>
      <c r="T36" s="11" t="s">
        <v>34</v>
      </c>
      <c r="U36">
        <v>5</v>
      </c>
      <c r="V36">
        <v>3.75</v>
      </c>
      <c r="W36">
        <v>70</v>
      </c>
      <c r="X36">
        <v>390</v>
      </c>
    </row>
    <row r="37" spans="1:24" x14ac:dyDescent="0.35">
      <c r="A37" t="s">
        <v>67</v>
      </c>
      <c r="B37" t="s">
        <v>33</v>
      </c>
      <c r="C37">
        <v>602</v>
      </c>
      <c r="D37">
        <v>684</v>
      </c>
      <c r="E37">
        <v>1770</v>
      </c>
      <c r="F37">
        <v>263</v>
      </c>
      <c r="G37">
        <v>63</v>
      </c>
      <c r="H37">
        <v>24</v>
      </c>
      <c r="I37">
        <v>18</v>
      </c>
      <c r="J37">
        <v>312</v>
      </c>
      <c r="K37">
        <v>264</v>
      </c>
      <c r="L37">
        <v>47</v>
      </c>
      <c r="M37">
        <v>4</v>
      </c>
      <c r="N37">
        <v>16</v>
      </c>
      <c r="O37">
        <v>4</v>
      </c>
      <c r="P37">
        <v>6</v>
      </c>
      <c r="Q37">
        <v>7</v>
      </c>
      <c r="R37">
        <v>10.5</v>
      </c>
      <c r="S37">
        <v>34</v>
      </c>
      <c r="T37" s="11">
        <v>71.5</v>
      </c>
      <c r="U37">
        <v>3</v>
      </c>
      <c r="V37">
        <v>3.5</v>
      </c>
      <c r="W37">
        <v>125</v>
      </c>
      <c r="X37">
        <v>500</v>
      </c>
    </row>
    <row r="38" spans="1:24" x14ac:dyDescent="0.35">
      <c r="A38" t="s">
        <v>68</v>
      </c>
      <c r="B38" t="s">
        <v>33</v>
      </c>
      <c r="C38">
        <v>430</v>
      </c>
      <c r="D38">
        <v>510</v>
      </c>
      <c r="E38">
        <v>1530</v>
      </c>
      <c r="F38">
        <v>225</v>
      </c>
      <c r="G38">
        <v>50</v>
      </c>
      <c r="H38">
        <v>14.3</v>
      </c>
      <c r="I38">
        <v>40</v>
      </c>
      <c r="J38">
        <v>271</v>
      </c>
      <c r="K38">
        <v>237</v>
      </c>
      <c r="L38">
        <v>56</v>
      </c>
      <c r="M38">
        <v>3</v>
      </c>
      <c r="N38">
        <v>7</v>
      </c>
      <c r="O38">
        <v>-6</v>
      </c>
      <c r="P38">
        <v>-10</v>
      </c>
      <c r="Q38">
        <v>5</v>
      </c>
      <c r="R38">
        <v>10</v>
      </c>
      <c r="S38">
        <v>4</v>
      </c>
      <c r="T38" s="11" t="s">
        <v>34</v>
      </c>
      <c r="U38">
        <v>5</v>
      </c>
      <c r="V38">
        <v>8.32</v>
      </c>
      <c r="W38">
        <v>1</v>
      </c>
      <c r="X38">
        <v>360</v>
      </c>
    </row>
    <row r="39" spans="1:24" x14ac:dyDescent="0.35">
      <c r="A39" t="s">
        <v>69</v>
      </c>
      <c r="B39" t="s">
        <v>33</v>
      </c>
      <c r="C39">
        <v>439</v>
      </c>
      <c r="D39">
        <v>488</v>
      </c>
      <c r="E39">
        <v>1400</v>
      </c>
      <c r="F39">
        <v>220</v>
      </c>
      <c r="G39">
        <v>55</v>
      </c>
      <c r="H39">
        <v>21.6</v>
      </c>
      <c r="I39">
        <v>18.3</v>
      </c>
      <c r="J39">
        <v>293</v>
      </c>
      <c r="K39">
        <v>243</v>
      </c>
      <c r="L39">
        <v>52</v>
      </c>
      <c r="M39">
        <v>1</v>
      </c>
      <c r="N39">
        <v>31</v>
      </c>
      <c r="O39">
        <v>10</v>
      </c>
      <c r="P39">
        <v>6</v>
      </c>
      <c r="Q39">
        <v>4.5</v>
      </c>
      <c r="R39">
        <v>11.4</v>
      </c>
      <c r="S39">
        <v>32</v>
      </c>
      <c r="T39" s="11" t="s">
        <v>34</v>
      </c>
      <c r="U39">
        <v>3</v>
      </c>
      <c r="V39">
        <v>15</v>
      </c>
      <c r="W39">
        <v>105</v>
      </c>
      <c r="X39">
        <v>360</v>
      </c>
    </row>
    <row r="40" spans="1:24" x14ac:dyDescent="0.35">
      <c r="A40" t="s">
        <v>70</v>
      </c>
      <c r="B40" t="s">
        <v>33</v>
      </c>
      <c r="C40">
        <v>490</v>
      </c>
      <c r="D40">
        <v>507</v>
      </c>
      <c r="E40">
        <v>1750</v>
      </c>
      <c r="F40">
        <v>220</v>
      </c>
      <c r="G40">
        <v>53</v>
      </c>
      <c r="H40">
        <v>22.67</v>
      </c>
      <c r="I40">
        <v>21.67</v>
      </c>
      <c r="J40">
        <v>282</v>
      </c>
      <c r="K40">
        <v>223</v>
      </c>
      <c r="L40">
        <v>49</v>
      </c>
      <c r="M40">
        <v>5</v>
      </c>
      <c r="N40">
        <v>11</v>
      </c>
      <c r="O40">
        <v>6</v>
      </c>
      <c r="P40">
        <v>0</v>
      </c>
      <c r="Q40">
        <v>-3</v>
      </c>
      <c r="R40">
        <v>11.6</v>
      </c>
      <c r="S40">
        <v>20</v>
      </c>
      <c r="T40" s="11" t="s">
        <v>34</v>
      </c>
      <c r="U40">
        <v>5</v>
      </c>
      <c r="V40">
        <v>4.3</v>
      </c>
      <c r="W40">
        <v>70</v>
      </c>
      <c r="X40">
        <v>360</v>
      </c>
    </row>
    <row r="41" spans="1:24" x14ac:dyDescent="0.35">
      <c r="A41" t="s">
        <v>71</v>
      </c>
      <c r="B41" t="s">
        <v>33</v>
      </c>
      <c r="C41">
        <v>535</v>
      </c>
      <c r="D41">
        <v>500</v>
      </c>
      <c r="E41">
        <v>1600</v>
      </c>
      <c r="F41">
        <v>260</v>
      </c>
      <c r="G41">
        <v>53</v>
      </c>
      <c r="H41">
        <v>18.600000000000001</v>
      </c>
      <c r="I41">
        <v>20.3</v>
      </c>
      <c r="J41">
        <v>263</v>
      </c>
      <c r="K41">
        <v>243</v>
      </c>
      <c r="L41">
        <v>50</v>
      </c>
      <c r="T41" s="11" t="s">
        <v>34</v>
      </c>
      <c r="U41">
        <v>2</v>
      </c>
      <c r="V41">
        <v>25</v>
      </c>
      <c r="W41">
        <v>155</v>
      </c>
      <c r="X41">
        <v>540</v>
      </c>
    </row>
    <row r="42" spans="1:24" x14ac:dyDescent="0.35">
      <c r="A42" t="s">
        <v>72</v>
      </c>
      <c r="B42" t="s">
        <v>33</v>
      </c>
      <c r="C42">
        <v>443</v>
      </c>
      <c r="D42">
        <v>531</v>
      </c>
      <c r="E42">
        <v>2050</v>
      </c>
      <c r="F42">
        <v>240</v>
      </c>
      <c r="G42">
        <v>55</v>
      </c>
      <c r="H42">
        <v>19</v>
      </c>
      <c r="I42">
        <v>14</v>
      </c>
      <c r="J42">
        <v>268</v>
      </c>
      <c r="K42">
        <v>216</v>
      </c>
      <c r="L42">
        <v>47</v>
      </c>
      <c r="M42">
        <v>2</v>
      </c>
      <c r="N42">
        <v>3.95</v>
      </c>
      <c r="O42">
        <v>6</v>
      </c>
      <c r="P42">
        <v>6</v>
      </c>
      <c r="Q42">
        <v>0</v>
      </c>
      <c r="R42">
        <v>10.1</v>
      </c>
      <c r="S42">
        <v>33</v>
      </c>
      <c r="T42" s="11">
        <v>82</v>
      </c>
      <c r="U42">
        <v>2</v>
      </c>
      <c r="V42">
        <v>10.5</v>
      </c>
      <c r="W42">
        <v>120</v>
      </c>
      <c r="X42">
        <v>540</v>
      </c>
    </row>
    <row r="43" spans="1:24" x14ac:dyDescent="0.35">
      <c r="A43" t="s">
        <v>73</v>
      </c>
      <c r="B43" t="s">
        <v>33</v>
      </c>
      <c r="C43">
        <v>393</v>
      </c>
      <c r="D43">
        <v>528</v>
      </c>
      <c r="E43">
        <v>1350</v>
      </c>
      <c r="F43">
        <v>220</v>
      </c>
      <c r="G43">
        <v>45</v>
      </c>
      <c r="H43">
        <v>17.7</v>
      </c>
      <c r="I43">
        <v>14</v>
      </c>
      <c r="J43">
        <v>356</v>
      </c>
      <c r="K43">
        <v>245</v>
      </c>
      <c r="L43">
        <v>47</v>
      </c>
      <c r="M43">
        <v>4</v>
      </c>
      <c r="N43">
        <v>10.5</v>
      </c>
      <c r="O43">
        <v>-14</v>
      </c>
      <c r="P43">
        <v>-9</v>
      </c>
      <c r="Q43">
        <v>-9</v>
      </c>
      <c r="R43">
        <v>15.4</v>
      </c>
      <c r="S43">
        <v>24</v>
      </c>
      <c r="T43" s="11" t="s">
        <v>34</v>
      </c>
      <c r="U43">
        <v>5</v>
      </c>
      <c r="V43">
        <v>3.83</v>
      </c>
      <c r="W43">
        <v>93</v>
      </c>
      <c r="X43">
        <v>370</v>
      </c>
    </row>
    <row r="44" spans="1:24" x14ac:dyDescent="0.35">
      <c r="A44" t="s">
        <v>74</v>
      </c>
      <c r="B44" t="s">
        <v>33</v>
      </c>
      <c r="C44">
        <v>470</v>
      </c>
      <c r="D44">
        <v>473</v>
      </c>
      <c r="E44">
        <v>1550</v>
      </c>
      <c r="F44">
        <v>216</v>
      </c>
      <c r="G44">
        <v>42</v>
      </c>
      <c r="H44">
        <v>17.7</v>
      </c>
      <c r="I44">
        <v>14</v>
      </c>
      <c r="J44">
        <v>285</v>
      </c>
      <c r="K44">
        <v>227</v>
      </c>
      <c r="L44">
        <v>46</v>
      </c>
      <c r="M44">
        <v>5</v>
      </c>
      <c r="N44">
        <v>11.27</v>
      </c>
      <c r="O44">
        <v>3</v>
      </c>
      <c r="P44">
        <v>-10</v>
      </c>
      <c r="Q44">
        <v>1.5</v>
      </c>
      <c r="R44">
        <v>12</v>
      </c>
      <c r="S44">
        <v>26</v>
      </c>
      <c r="T44" s="11" t="s">
        <v>34</v>
      </c>
      <c r="U44">
        <v>4</v>
      </c>
      <c r="V44">
        <v>13.38</v>
      </c>
      <c r="W44">
        <v>95</v>
      </c>
      <c r="X44">
        <v>370</v>
      </c>
    </row>
    <row r="45" spans="1:24" x14ac:dyDescent="0.35">
      <c r="A45" t="s">
        <v>75</v>
      </c>
      <c r="B45" t="s">
        <v>33</v>
      </c>
      <c r="C45">
        <v>445</v>
      </c>
      <c r="D45">
        <v>452</v>
      </c>
      <c r="E45">
        <v>1500</v>
      </c>
      <c r="F45">
        <v>222</v>
      </c>
      <c r="G45">
        <v>49</v>
      </c>
      <c r="H45">
        <v>19</v>
      </c>
      <c r="I45">
        <v>20</v>
      </c>
      <c r="J45">
        <v>305</v>
      </c>
      <c r="K45">
        <v>275</v>
      </c>
      <c r="L45">
        <v>53</v>
      </c>
      <c r="M45">
        <v>7</v>
      </c>
      <c r="N45">
        <v>37</v>
      </c>
      <c r="O45">
        <v>7</v>
      </c>
      <c r="P45">
        <v>12</v>
      </c>
      <c r="Q45">
        <v>7</v>
      </c>
      <c r="R45">
        <v>10</v>
      </c>
      <c r="S45">
        <v>9</v>
      </c>
      <c r="T45" s="11">
        <v>1</v>
      </c>
      <c r="U45">
        <v>5</v>
      </c>
      <c r="V45">
        <v>13</v>
      </c>
      <c r="W45">
        <v>90</v>
      </c>
      <c r="X45">
        <v>420</v>
      </c>
    </row>
    <row r="46" spans="1:24" x14ac:dyDescent="0.35">
      <c r="A46" t="s">
        <v>76</v>
      </c>
      <c r="B46" t="s">
        <v>33</v>
      </c>
      <c r="C46">
        <v>446</v>
      </c>
      <c r="D46">
        <v>490</v>
      </c>
      <c r="E46">
        <v>1300</v>
      </c>
      <c r="F46">
        <v>236</v>
      </c>
      <c r="G46">
        <v>45</v>
      </c>
      <c r="H46">
        <v>22.33</v>
      </c>
      <c r="I46">
        <v>23.67</v>
      </c>
      <c r="J46">
        <v>313</v>
      </c>
      <c r="K46">
        <v>254</v>
      </c>
      <c r="L46">
        <v>39</v>
      </c>
      <c r="M46">
        <v>7</v>
      </c>
      <c r="N46">
        <v>12.5</v>
      </c>
      <c r="O46">
        <v>16</v>
      </c>
      <c r="P46">
        <v>6</v>
      </c>
      <c r="Q46">
        <v>3.5</v>
      </c>
      <c r="R46">
        <v>12</v>
      </c>
      <c r="S46">
        <v>17</v>
      </c>
      <c r="T46" s="13" t="s">
        <v>77</v>
      </c>
      <c r="U46">
        <v>17</v>
      </c>
      <c r="V46">
        <v>12</v>
      </c>
      <c r="W46">
        <v>68</v>
      </c>
      <c r="X46">
        <v>400</v>
      </c>
    </row>
    <row r="47" spans="1:24" x14ac:dyDescent="0.35">
      <c r="A47" s="14" t="s">
        <v>78</v>
      </c>
      <c r="B47" s="14" t="s">
        <v>33</v>
      </c>
      <c r="C47" s="14">
        <v>620</v>
      </c>
      <c r="D47" s="14">
        <v>611</v>
      </c>
      <c r="E47" s="14">
        <v>1850</v>
      </c>
      <c r="F47" s="14">
        <v>285</v>
      </c>
      <c r="G47" s="14">
        <v>74</v>
      </c>
      <c r="H47" s="14">
        <v>18.600000000000001</v>
      </c>
      <c r="I47" s="14">
        <v>19.3</v>
      </c>
      <c r="J47" s="14">
        <v>287</v>
      </c>
      <c r="K47" s="14">
        <v>241</v>
      </c>
      <c r="L47" s="14">
        <v>60</v>
      </c>
      <c r="M47" s="14">
        <v>7</v>
      </c>
      <c r="N47" s="14">
        <v>60</v>
      </c>
      <c r="O47" s="14">
        <v>-10</v>
      </c>
      <c r="P47" s="14">
        <v>0.5</v>
      </c>
      <c r="Q47" s="14">
        <v>16.3</v>
      </c>
      <c r="R47" s="14">
        <v>14.49</v>
      </c>
      <c r="S47" s="14">
        <v>19</v>
      </c>
      <c r="T47" s="14">
        <v>114</v>
      </c>
      <c r="U47" s="14">
        <v>4</v>
      </c>
      <c r="V47" s="14">
        <v>48</v>
      </c>
      <c r="W47" s="14">
        <v>155</v>
      </c>
      <c r="X47" s="14">
        <v>460</v>
      </c>
    </row>
    <row r="49" spans="1:24" ht="15" thickBot="1" x14ac:dyDescent="0.4"/>
    <row r="50" spans="1:24" ht="15" thickTop="1" x14ac:dyDescent="0.35">
      <c r="A50" s="15" t="s">
        <v>79</v>
      </c>
      <c r="B50" s="16">
        <v>10</v>
      </c>
      <c r="C50" s="17">
        <f>PERCENTILE(C4:C47,0.1)</f>
        <v>372.2</v>
      </c>
      <c r="D50" s="17">
        <f>PERCENTILE(D4:D47,0.1)</f>
        <v>406</v>
      </c>
      <c r="E50" s="17">
        <f>PERCENTILE(E4:E47,0.1)</f>
        <v>1300</v>
      </c>
      <c r="F50" s="17">
        <f>PERCENTILE(F4:F47,0.1)</f>
        <v>215</v>
      </c>
      <c r="G50" s="17">
        <f>PERCENTILE(G4:G47,0.1)</f>
        <v>43</v>
      </c>
      <c r="H50" s="18">
        <f>PERCENTILE(H4:H47,0.9)</f>
        <v>24</v>
      </c>
      <c r="I50" s="18">
        <f>PERCENTILE(I4:I47,0.9)</f>
        <v>24.507000000000001</v>
      </c>
      <c r="J50" s="18">
        <f>PERCENTILE(J4:J47,0.9)</f>
        <v>311.39999999999998</v>
      </c>
      <c r="K50" s="18">
        <f>PERCENTILE(K4:K47,0.9)</f>
        <v>270.7</v>
      </c>
      <c r="L50" s="17">
        <f>PERCENTILE(L4:L47,0.1)</f>
        <v>40</v>
      </c>
      <c r="M50" s="17">
        <f>PERCENTILE(M4:M47,0.1)</f>
        <v>2</v>
      </c>
      <c r="N50" s="17">
        <f>PERCENTILE(N4:N47,0.1)</f>
        <v>3.5</v>
      </c>
      <c r="O50" s="17">
        <f>PERCENTILE(O4:O47,0.1)</f>
        <v>-14.1</v>
      </c>
      <c r="P50" s="17">
        <f>PERCENTILE(P4:P47,0.1)</f>
        <v>-10.799999999999997</v>
      </c>
      <c r="Q50" s="18">
        <f>PERCENTILE(Q4:Q47,0.9)</f>
        <v>8.1000000000000014</v>
      </c>
      <c r="R50" s="18">
        <f>PERCENTILE(R4:R47,0.9)</f>
        <v>14.147000000000002</v>
      </c>
      <c r="S50" s="17">
        <f>PERCENTILE(S4:S47,0.1)</f>
        <v>11</v>
      </c>
      <c r="T50" s="18">
        <f>PERCENTILE(T4:T47,0.9)</f>
        <v>96.4</v>
      </c>
      <c r="U50" s="18">
        <f>PERCENTILE(U4:U47,0.9)</f>
        <v>7</v>
      </c>
      <c r="V50" s="17">
        <f>PERCENTILE(V4:V47,0.1)</f>
        <v>4.3</v>
      </c>
      <c r="W50" s="17">
        <f>PERCENTILE(W4:W47,0.1)</f>
        <v>80</v>
      </c>
      <c r="X50" s="17">
        <f>PERCENTILE(X4:X47,0.1)</f>
        <v>360</v>
      </c>
    </row>
    <row r="51" spans="1:24" x14ac:dyDescent="0.35">
      <c r="A51" s="19"/>
      <c r="B51" s="20">
        <v>20</v>
      </c>
      <c r="C51" s="21">
        <f>PERCENTILE(C4:C47,0.2)</f>
        <v>404</v>
      </c>
      <c r="D51" s="21">
        <f>PERCENTILE(D4:D47,0.2)</f>
        <v>439</v>
      </c>
      <c r="E51" s="21">
        <f>PERCENTILE(E4:E47,0.2)</f>
        <v>1350</v>
      </c>
      <c r="F51" s="21">
        <f>PERCENTILE(F4:F47,0.2)</f>
        <v>217</v>
      </c>
      <c r="G51" s="21">
        <f>PERCENTILE(G4:G47,0.2)</f>
        <v>48.6</v>
      </c>
      <c r="H51" s="22">
        <f>PERCENTILE(H4:H47,0.8)</f>
        <v>22.33</v>
      </c>
      <c r="I51" s="22">
        <f>PERCENTILE(I4:I47,0.8)</f>
        <v>21.396000000000008</v>
      </c>
      <c r="J51" s="22">
        <f>PERCENTILE(J4:J47,0.8)</f>
        <v>302.60000000000002</v>
      </c>
      <c r="K51" s="22">
        <f>PERCENTILE(K4:K47,0.8)</f>
        <v>263</v>
      </c>
      <c r="L51" s="21">
        <f>PERCENTILE(L4:L47,0.2)</f>
        <v>44.2</v>
      </c>
      <c r="M51" s="21">
        <f>PERCENTILE(M4:M47,0.2)</f>
        <v>3</v>
      </c>
      <c r="N51" s="21">
        <f>PERCENTILE(N4:N47,0.2)</f>
        <v>5</v>
      </c>
      <c r="O51" s="21">
        <f>PERCENTILE(O4:O47,0.2)</f>
        <v>-9.1999999999999993</v>
      </c>
      <c r="P51" s="21">
        <f>PERCENTILE(P4:P47,0.2)</f>
        <v>-1.7999999999999972</v>
      </c>
      <c r="Q51" s="22">
        <f>PERCENTILE(Q4:Q47,0.8)</f>
        <v>7</v>
      </c>
      <c r="R51" s="22">
        <f>PERCENTILE(R4:R47,0.8)</f>
        <v>12.747999999999999</v>
      </c>
      <c r="S51" s="21">
        <f>PERCENTILE(S4:S47,0.2)</f>
        <v>17</v>
      </c>
      <c r="T51" s="22">
        <f>PERCENTILE(T4:T47,0.8)</f>
        <v>82</v>
      </c>
      <c r="U51" s="22">
        <f>PERCENTILE(U4:U47,0.8)</f>
        <v>6</v>
      </c>
      <c r="V51" s="21">
        <f>PERCENTILE(V4:V47,0.2)</f>
        <v>7</v>
      </c>
      <c r="W51" s="21">
        <f>PERCENTILE(W4:W47,0.2)</f>
        <v>90</v>
      </c>
      <c r="X51" s="21">
        <f>PERCENTILE(X4:X47,0.2)</f>
        <v>360</v>
      </c>
    </row>
    <row r="52" spans="1:24" x14ac:dyDescent="0.35">
      <c r="A52" s="19"/>
      <c r="B52" s="20">
        <v>30</v>
      </c>
      <c r="C52" s="21">
        <f>PERCENTILE(C30:C47,0.3)</f>
        <v>437.2</v>
      </c>
      <c r="D52" s="21">
        <f>PERCENTILE(D30:D47,0.3)</f>
        <v>489</v>
      </c>
      <c r="E52" s="21">
        <f>PERCENTILE(E30:E47,0.3)</f>
        <v>1515</v>
      </c>
      <c r="F52" s="21">
        <f>PERCENTILE(F30:F47,0.3)</f>
        <v>220</v>
      </c>
      <c r="G52" s="21">
        <f>PERCENTILE(G30:G47,0.3)</f>
        <v>49.5</v>
      </c>
      <c r="H52" s="22">
        <f>PERCENTILE(H4:H47,0.7)</f>
        <v>21</v>
      </c>
      <c r="I52" s="22">
        <f>PERCENTILE(I4:I47,0.7)</f>
        <v>19.82</v>
      </c>
      <c r="J52" s="22">
        <f>PERCENTILE(J4:J47,0.7)</f>
        <v>295</v>
      </c>
      <c r="K52" s="22">
        <f>PERCENTILE(K4:K47,0.7)</f>
        <v>254.7</v>
      </c>
      <c r="L52" s="21">
        <f>PERCENTILE(L30:L47,0.3)</f>
        <v>46</v>
      </c>
      <c r="M52" s="21">
        <f>PERCENTILE(M30:M47,0.3)</f>
        <v>2.5</v>
      </c>
      <c r="N52" s="21">
        <f>PERCENTILE(N30:N47,0.3)</f>
        <v>6</v>
      </c>
      <c r="O52" s="21">
        <f>PERCENTILE(O30:O47,0.3)</f>
        <v>-4.1999999999999984</v>
      </c>
      <c r="P52" s="21">
        <f>PERCENTILE(P30:P47,0.3)</f>
        <v>-7.1999999999999984</v>
      </c>
      <c r="Q52" s="22">
        <f>PERCENTILE(Q4:Q47,0.7)</f>
        <v>6</v>
      </c>
      <c r="R52" s="22">
        <f>PERCENTILE(R4:R47,0.7)</f>
        <v>12.099</v>
      </c>
      <c r="S52" s="21">
        <f>PERCENTILE(S30:S47,0.3)</f>
        <v>18</v>
      </c>
      <c r="T52" s="22">
        <f>PERCENTILE(T4:T47,0.7)</f>
        <v>81</v>
      </c>
      <c r="U52" s="22">
        <f>PERCENTILE(U4:U47,0.7)</f>
        <v>5</v>
      </c>
      <c r="V52" s="21">
        <f>PERCENTILE(V30:V47,0.3)</f>
        <v>6.6</v>
      </c>
      <c r="W52" s="21">
        <f>PERCENTILE(W30:W47,0.3)</f>
        <v>89</v>
      </c>
      <c r="X52" s="21">
        <f>PERCENTILE(X30:X47,0.3)</f>
        <v>360</v>
      </c>
    </row>
    <row r="53" spans="1:24" x14ac:dyDescent="0.35">
      <c r="A53" s="19"/>
      <c r="B53" s="20">
        <v>40</v>
      </c>
      <c r="C53" s="21">
        <f>PERCENTILE(C4:C47,0.4)</f>
        <v>445.4</v>
      </c>
      <c r="D53" s="21">
        <f>PERCENTILE(D4:D47,0.4)</f>
        <v>484</v>
      </c>
      <c r="E53" s="21">
        <f>PERCENTILE(E4:E47,0.4)</f>
        <v>1530</v>
      </c>
      <c r="F53" s="21">
        <f>PERCENTILE(F4:F47,0.4)</f>
        <v>225</v>
      </c>
      <c r="G53" s="21">
        <f>PERCENTILE(G4:G47,0.4)</f>
        <v>53</v>
      </c>
      <c r="H53" s="22">
        <f>PERCENTILE(H4:H47,0.6)</f>
        <v>19.3</v>
      </c>
      <c r="I53" s="22">
        <f>PERCENTILE(I4:I47,0.6)</f>
        <v>18.88</v>
      </c>
      <c r="J53" s="22">
        <f>PERCENTILE(J4:J47,0.6)</f>
        <v>292.2</v>
      </c>
      <c r="K53" s="22">
        <f>PERCENTILE(K4:K47,0.6)</f>
        <v>245.6</v>
      </c>
      <c r="L53" s="21">
        <f>PERCENTILE(L4:L47,0.4)</f>
        <v>47</v>
      </c>
      <c r="M53" s="21">
        <f>PERCENTILE(M4:M47,0.4)</f>
        <v>4</v>
      </c>
      <c r="N53" s="21">
        <f>PERCENTILE(N4:N47,0.4)</f>
        <v>7.6</v>
      </c>
      <c r="O53" s="21">
        <f>PERCENTILE(O4:O47,0.4)</f>
        <v>4</v>
      </c>
      <c r="P53" s="21">
        <f>PERCENTILE(P4:P47,0.4)</f>
        <v>5</v>
      </c>
      <c r="Q53" s="22">
        <f>PERCENTILE(Q4:Q47,0.6)</f>
        <v>5</v>
      </c>
      <c r="R53" s="22">
        <f>PERCENTILE(R4:R47,0.6)</f>
        <v>11.6</v>
      </c>
      <c r="S53" s="21">
        <f>PERCENTILE(S4:S47,0.4)</f>
        <v>22</v>
      </c>
      <c r="T53" s="22">
        <f>PERCENTILE(T4:T47,0.6)</f>
        <v>80.2</v>
      </c>
      <c r="U53" s="22">
        <f>PERCENTILE(U4:U47,0.6)</f>
        <v>4</v>
      </c>
      <c r="V53" s="21">
        <f>PERCENTILE(V4:V47,0.4)</f>
        <v>11.6</v>
      </c>
      <c r="W53" s="21">
        <f>PERCENTILE(W4:W47,0.4)</f>
        <v>102</v>
      </c>
      <c r="X53" s="21">
        <f>PERCENTILE(X4:X47,0.4)</f>
        <v>380</v>
      </c>
    </row>
    <row r="54" spans="1:24" x14ac:dyDescent="0.35">
      <c r="A54" s="19"/>
      <c r="B54" s="20">
        <v>50</v>
      </c>
      <c r="C54" s="21">
        <f>PERCENTILE(C4:C47,0.5)</f>
        <v>474</v>
      </c>
      <c r="D54" s="21">
        <f>PERCENTILE(D4:D47,0.5)</f>
        <v>499</v>
      </c>
      <c r="E54" s="21">
        <f>PERCENTILE(E4:E47,0.5)</f>
        <v>1625</v>
      </c>
      <c r="F54" s="21">
        <f>PERCENTILE(F4:F47,0.5)</f>
        <v>232</v>
      </c>
      <c r="G54" s="21">
        <f>PERCENTILE(G4:G47,0.5)</f>
        <v>55</v>
      </c>
      <c r="H54" s="22">
        <f>PERCENTILE(H30:H47,0.5)</f>
        <v>19</v>
      </c>
      <c r="I54" s="22">
        <f>PERCENTILE(I30:I47,0.5)</f>
        <v>19.3</v>
      </c>
      <c r="J54" s="22">
        <f>PERCENTILE(J30:J47,0.5)</f>
        <v>287</v>
      </c>
      <c r="K54" s="22">
        <f>PERCENTILE(K30:K47,0.5)</f>
        <v>243</v>
      </c>
      <c r="L54" s="21">
        <f>PERCENTILE(L4:L47,0.5)</f>
        <v>49.5</v>
      </c>
      <c r="M54" s="21">
        <f>PERCENTILE(M4:M47,0.5)</f>
        <v>4</v>
      </c>
      <c r="N54" s="21">
        <f>PERCENTILE(N4:N47,0.5)</f>
        <v>10</v>
      </c>
      <c r="O54" s="21">
        <f>PERCENTILE(O4:O47,0.5)</f>
        <v>5</v>
      </c>
      <c r="P54" s="21">
        <f>PERCENTILE(P4:P47,0.5)</f>
        <v>6</v>
      </c>
      <c r="Q54" s="22">
        <f>PERCENTILE(Q30:Q47,0.5)</f>
        <v>4.75</v>
      </c>
      <c r="R54" s="22">
        <f>PERCENTILE(R30:R47,0.5)</f>
        <v>11.5</v>
      </c>
      <c r="S54" s="21">
        <f>PERCENTILE(S4:S47,0.5)</f>
        <v>25</v>
      </c>
      <c r="T54" s="22">
        <f>PERCENTILE(T30:T47,0.5)</f>
        <v>76.75</v>
      </c>
      <c r="U54" s="22">
        <f>PERCENTILE(U30:U47,0.5)</f>
        <v>4</v>
      </c>
      <c r="V54" s="21">
        <f>PERCENTILE(V4:V47,0.5)</f>
        <v>13.38</v>
      </c>
      <c r="W54" s="21">
        <f>PERCENTILE(W4:W47,0.5)</f>
        <v>105</v>
      </c>
      <c r="X54" s="21">
        <f>PERCENTILE(X4:X47,0.5)</f>
        <v>400</v>
      </c>
    </row>
    <row r="55" spans="1:24" x14ac:dyDescent="0.35">
      <c r="A55" s="19"/>
      <c r="B55" s="20">
        <v>60</v>
      </c>
      <c r="C55" s="21">
        <f>PERCENTILE(C30:C47,0.6)</f>
        <v>482</v>
      </c>
      <c r="D55" s="21">
        <f>PERCENTILE(D30:D47,0.6)</f>
        <v>510</v>
      </c>
      <c r="E55" s="21">
        <f>PERCENTILE(E30:E47,0.6)</f>
        <v>1750</v>
      </c>
      <c r="F55" s="21">
        <f>PERCENTILE(F30:F47,0.6)</f>
        <v>234</v>
      </c>
      <c r="G55" s="21">
        <f>PERCENTILE(G30:G47,0.6)</f>
        <v>55</v>
      </c>
      <c r="H55" s="22">
        <f>PERCENTILE(H4:H47,0.4)</f>
        <v>18.600000000000001</v>
      </c>
      <c r="I55" s="22">
        <f>PERCENTILE(I4:I47,0.4)</f>
        <v>18</v>
      </c>
      <c r="J55" s="22">
        <f>PERCENTILE(J4:J47,0.4)</f>
        <v>283</v>
      </c>
      <c r="K55" s="22">
        <f>PERCENTILE(K4:K47,0.4)</f>
        <v>237.4</v>
      </c>
      <c r="L55" s="21">
        <f>PERCENTILE(L30:L47,0.6)</f>
        <v>49.6</v>
      </c>
      <c r="M55" s="21">
        <f>PERCENTILE(M30:M47,0.6)</f>
        <v>4</v>
      </c>
      <c r="N55" s="21">
        <f>PERCENTILE(N30:N47,0.6)</f>
        <v>11</v>
      </c>
      <c r="O55" s="21">
        <f>PERCENTILE(O30:O47,0.6)</f>
        <v>5.4</v>
      </c>
      <c r="P55" s="21">
        <f>PERCENTILE(P30:P47,0.6)</f>
        <v>6</v>
      </c>
      <c r="Q55" s="22">
        <f>PERCENTILE(Q4:Q47,0.4)</f>
        <v>4</v>
      </c>
      <c r="R55" s="22">
        <f>PERCENTILE(R4:R47,0.4)</f>
        <v>10.66</v>
      </c>
      <c r="S55" s="21">
        <f>PERCENTILE(S30:S47,0.6)</f>
        <v>25</v>
      </c>
      <c r="T55" s="22">
        <f>PERCENTILE(T4:T47,0.4)</f>
        <v>71.900000000000006</v>
      </c>
      <c r="U55" s="22">
        <f>PERCENTILE(U4:U47,0.4)</f>
        <v>2</v>
      </c>
      <c r="V55" s="21">
        <f>PERCENTILE(V30:V47,0.6)</f>
        <v>12.6</v>
      </c>
      <c r="W55" s="21">
        <f>PERCENTILE(W30:W47,0.6)</f>
        <v>103.8</v>
      </c>
      <c r="X55" s="21">
        <f>PERCENTILE(X30:X47,0.6)</f>
        <v>406</v>
      </c>
    </row>
    <row r="56" spans="1:24" x14ac:dyDescent="0.35">
      <c r="A56" s="19"/>
      <c r="B56" s="20">
        <v>70</v>
      </c>
      <c r="C56" s="21">
        <f>PERCENTILE(C4:C47,0.7)</f>
        <v>523.29999999999995</v>
      </c>
      <c r="D56" s="21">
        <f>PERCENTILE(D4:D47,0.7)</f>
        <v>542</v>
      </c>
      <c r="E56" s="21">
        <f>PERCENTILE(E4:E47,0.7)</f>
        <v>1770</v>
      </c>
      <c r="F56" s="21">
        <f>PERCENTILE(F4:F47,0.7)</f>
        <v>245</v>
      </c>
      <c r="G56" s="21">
        <f>PERCENTILE(G4:G47,0.7)</f>
        <v>57</v>
      </c>
      <c r="H56" s="22">
        <f>PERCENTILE(H4:H47,0.3)</f>
        <v>17.600000000000001</v>
      </c>
      <c r="I56" s="22">
        <f>PERCENTILE(I4:I47,0.3)</f>
        <v>17.39</v>
      </c>
      <c r="J56" s="22">
        <f>PERCENTILE(J4:J47,0.3)</f>
        <v>280.3</v>
      </c>
      <c r="K56" s="22">
        <f>PERCENTILE(K4:K47,0.3)</f>
        <v>233.5</v>
      </c>
      <c r="L56" s="21">
        <f>PERCENTILE(L4:L47,0.7)</f>
        <v>52</v>
      </c>
      <c r="M56" s="21">
        <f>PERCENTILE(M4:M47,0.7)</f>
        <v>7</v>
      </c>
      <c r="N56" s="21">
        <f>PERCENTILE(N4:N47,0.7)</f>
        <v>12.9</v>
      </c>
      <c r="O56" s="21">
        <f>PERCENTILE(O4:O47,0.7)</f>
        <v>8.2999999999999972</v>
      </c>
      <c r="P56" s="21">
        <f>PERCENTILE(P4:P47,0.7)</f>
        <v>10.299999999999997</v>
      </c>
      <c r="Q56" s="22">
        <f>PERCENTILE(Q4:Q47,0.3)</f>
        <v>3</v>
      </c>
      <c r="R56" s="22">
        <f>PERCENTILE(R4:R47,0.3)</f>
        <v>10.01</v>
      </c>
      <c r="S56" s="21">
        <f>PERCENTILE(S4:S47,0.7)</f>
        <v>29</v>
      </c>
      <c r="T56" s="22">
        <f>PERCENTILE(T4:T47,0.3)</f>
        <v>70.150000000000006</v>
      </c>
      <c r="U56" s="22">
        <f>PERCENTILE(U4:U47,0.3)</f>
        <v>2</v>
      </c>
      <c r="V56" s="21">
        <f>PERCENTILE(V4:V47,0.7)</f>
        <v>22</v>
      </c>
      <c r="W56" s="21">
        <f>PERCENTILE(W4:W47,0.7)</f>
        <v>120</v>
      </c>
      <c r="X56" s="21">
        <f>PERCENTILE(X4:X47,0.7)</f>
        <v>450</v>
      </c>
    </row>
    <row r="57" spans="1:24" x14ac:dyDescent="0.35">
      <c r="A57" s="19"/>
      <c r="B57" s="20">
        <v>80</v>
      </c>
      <c r="C57" s="21">
        <f>PERCENTILE(C4:C47,0.8)</f>
        <v>537.4</v>
      </c>
      <c r="D57" s="21">
        <f>PERCENTILE(D4:D47,0.8)</f>
        <v>559</v>
      </c>
      <c r="E57" s="21">
        <f>PERCENTILE(E4:E47,0.8)</f>
        <v>1850</v>
      </c>
      <c r="F57" s="21">
        <f>PERCENTILE(F4:F47,0.8)</f>
        <v>255</v>
      </c>
      <c r="G57" s="21">
        <f>PERCENTILE(G4:G47,0.8)</f>
        <v>62.400000000000006</v>
      </c>
      <c r="H57" s="22">
        <f>PERCENTILE(H4:H47,0.2)</f>
        <v>17.3</v>
      </c>
      <c r="I57" s="22">
        <f>PERCENTILE(I4:I47,0.2)</f>
        <v>15.676</v>
      </c>
      <c r="J57" s="22">
        <f>PERCENTILE(J4:J47,0.2)</f>
        <v>273</v>
      </c>
      <c r="K57" s="22">
        <f>PERCENTILE(K4:K47,0.2)</f>
        <v>227.4</v>
      </c>
      <c r="L57" s="21">
        <f>PERCENTILE(L4:L47,0.8)</f>
        <v>52</v>
      </c>
      <c r="M57" s="21">
        <f>PERCENTILE(M4:M47,0.8)</f>
        <v>7</v>
      </c>
      <c r="N57" s="21">
        <f>PERCENTILE(N4:N47,0.8)</f>
        <v>19.649999999999999</v>
      </c>
      <c r="O57" s="21">
        <f>PERCENTILE(O4:O47,0.8)</f>
        <v>10</v>
      </c>
      <c r="P57" s="21">
        <f>PERCENTILE(P4:P47,0.8)</f>
        <v>13</v>
      </c>
      <c r="Q57" s="22">
        <f>PERCENTILE(Q4:Q47,0.2)</f>
        <v>2</v>
      </c>
      <c r="R57" s="22">
        <f>PERCENTILE(R4:R47,0.2)</f>
        <v>10</v>
      </c>
      <c r="S57" s="21">
        <f>PERCENTILE(S4:S47,0.8)</f>
        <v>33</v>
      </c>
      <c r="T57" s="22">
        <f>PERCENTILE(T4:T47,0.2)</f>
        <v>67</v>
      </c>
      <c r="U57" s="22">
        <f>PERCENTILE(U4:U47,0.2)</f>
        <v>2</v>
      </c>
      <c r="V57" s="21">
        <f>PERCENTILE(V4:V47,0.8)</f>
        <v>28</v>
      </c>
      <c r="W57" s="21">
        <f>PERCENTILE(W4:W47,0.8)</f>
        <v>125</v>
      </c>
      <c r="X57" s="21">
        <f>PERCENTILE(X4:X47,0.8)</f>
        <v>500</v>
      </c>
    </row>
    <row r="58" spans="1:24" ht="15" thickBot="1" x14ac:dyDescent="0.4">
      <c r="A58" s="19"/>
      <c r="B58" s="23">
        <v>90</v>
      </c>
      <c r="C58" s="24">
        <f>PERCENTILE(C4:C47,0.9)</f>
        <v>598.9</v>
      </c>
      <c r="D58" s="24">
        <f>PERCENTILE(D4:D47,0.9)</f>
        <v>597</v>
      </c>
      <c r="E58" s="24">
        <f>PERCENTILE(E4:E47,0.9)</f>
        <v>2000</v>
      </c>
      <c r="F58" s="24">
        <f>PERCENTILE(F4:F47,0.9)</f>
        <v>265</v>
      </c>
      <c r="G58" s="24">
        <f>PERCENTILE(G4:G47,0.9)</f>
        <v>66.600000000000009</v>
      </c>
      <c r="H58" s="25">
        <f>PERCENTILE(H4:H47,0.1)</f>
        <v>15</v>
      </c>
      <c r="I58" s="25">
        <f>PERCENTILE(I4:I47,0.1)</f>
        <v>14.7</v>
      </c>
      <c r="J58" s="25">
        <f>PERCENTILE(J4:J47,0.1)</f>
        <v>268</v>
      </c>
      <c r="K58" s="25">
        <f>PERCENTILE(K4:K47,0.1)</f>
        <v>223</v>
      </c>
      <c r="L58" s="24">
        <f>PERCENTILE(L4:L47,0.9)</f>
        <v>55.8</v>
      </c>
      <c r="M58" s="24">
        <f>PERCENTILE(M4:M47,0.9)</f>
        <v>12</v>
      </c>
      <c r="N58" s="24">
        <f>PERCENTILE(N4:N47,0.9)</f>
        <v>37</v>
      </c>
      <c r="O58" s="24">
        <f>PERCENTILE(O4:O47,0.9)</f>
        <v>16.200000000000003</v>
      </c>
      <c r="P58" s="24">
        <f>PERCENTILE(P4:P47,0.9)</f>
        <v>15.400000000000006</v>
      </c>
      <c r="Q58" s="25">
        <f>PERCENTILE(Q4:Q47,0.1)</f>
        <v>-0.29999999999999893</v>
      </c>
      <c r="R58" s="25">
        <f>PERCENTILE(R4:R47,0.1)</f>
        <v>9.447000000000001</v>
      </c>
      <c r="S58" s="24">
        <f>PERCENTILE(S4:S47,0.9)</f>
        <v>36</v>
      </c>
      <c r="T58" s="25">
        <f>PERCENTILE(T4:T47,0.1)</f>
        <v>51.400000000000006</v>
      </c>
      <c r="U58" s="25">
        <f>PERCENTILE(U4:U47,0.1)</f>
        <v>1</v>
      </c>
      <c r="V58" s="24">
        <f>PERCENTILE(V4:V47,0.9)</f>
        <v>41.5</v>
      </c>
      <c r="W58" s="24">
        <f>PERCENTILE(W4:W47,0.9)</f>
        <v>145</v>
      </c>
      <c r="X58" s="24">
        <f>PERCENTILE(X4:X47,0.9)</f>
        <v>550</v>
      </c>
    </row>
    <row r="59" spans="1:24" ht="15" thickTop="1" x14ac:dyDescent="0.35"/>
  </sheetData>
  <mergeCells count="15"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  <mergeCell ref="Q2:Q3"/>
    <mergeCell ref="S2:S3"/>
    <mergeCell ref="U2:U3"/>
    <mergeCell ref="W2:W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3" ma:contentTypeDescription="Vytvoří nový dokument" ma:contentTypeScope="" ma:versionID="92dea02dd61f62abc582acdbabd03c7f">
  <xsd:schema xmlns:xsd="http://www.w3.org/2001/XMLSchema" xmlns:xs="http://www.w3.org/2001/XMLSchema" xmlns:p="http://schemas.microsoft.com/office/2006/metadata/properties" xmlns:ns3="f8bd5197-ca98-470a-a354-5d86ab0c0fbf" xmlns:ns4="b55b1952-e9cd-4de0-b532-dee136ee42d5" targetNamespace="http://schemas.microsoft.com/office/2006/metadata/properties" ma:root="true" ma:fieldsID="e9f4bb5ec35144b2e9136fbf86dc818e" ns3:_="" ns4:_="">
    <xsd:import namespace="f8bd5197-ca98-470a-a354-5d86ab0c0fbf"/>
    <xsd:import namespace="b55b1952-e9cd-4de0-b532-dee136ee42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5D00E-8CCB-4C43-83BF-8EFBE13B447D}">
  <ds:schemaRefs>
    <ds:schemaRef ds:uri="http://schemas.microsoft.com/office/2006/documentManagement/types"/>
    <ds:schemaRef ds:uri="f8bd5197-ca98-470a-a354-5d86ab0c0fbf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b55b1952-e9cd-4de0-b532-dee136ee42d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7977D6-72B5-43DC-965B-AD9DC2AD2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5896E1-F6B8-4AE3-B3DA-4D04F83D7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d5197-ca98-470a-a354-5d86ab0c0fbf"/>
    <ds:schemaRef ds:uri="b55b1952-e9cd-4de0-b532-dee136ee4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Tomáš Vespalec</cp:lastModifiedBy>
  <dcterms:created xsi:type="dcterms:W3CDTF">2023-05-02T06:29:34Z</dcterms:created>
  <dcterms:modified xsi:type="dcterms:W3CDTF">2023-05-15T10:45:18Z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