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43378_muni_cz/Documents/VYUKA/ANTROPOMOTORIKA/2023 jaro/"/>
    </mc:Choice>
  </mc:AlternateContent>
  <xr:revisionPtr revIDLastSave="21" documentId="8_{40B5C568-D7DE-46B7-91A1-C223BF9B1BE8}" xr6:coauthVersionLast="36" xr6:coauthVersionMax="36" xr10:uidLastSave="{1C7C8199-8B81-4CC0-9557-04D7A5E455EC}"/>
  <bookViews>
    <workbookView xWindow="0" yWindow="0" windowWidth="14380" windowHeight="4070" xr2:uid="{A17EE2EF-1415-47F4-AE09-698BB6B5B79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4" i="1" l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<sst xmlns="http://schemas.openxmlformats.org/spreadsheetml/2006/main" count="167" uniqueCount="77">
  <si>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</si>
  <si>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</si>
  <si>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</si>
  <si>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</si>
  <si>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</si>
  <si>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</si>
  <si>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</si>
  <si>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</si>
  <si>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</si>
  <si>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</si>
  <si>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</si>
  <si>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</si>
  <si>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</si>
  <si>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</si>
  <si>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</si>
  <si>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</si>
  <si>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</si>
  <si>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</si>
  <si>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</si>
  <si>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</si>
  <si>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</si>
  <si>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</si>
  <si>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</si>
  <si>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</si>
  <si>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</si>
  <si>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</si>
  <si>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</si>
  <si>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</si>
  <si>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</si>
  <si>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</si>
  <si>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</si>
  <si>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</si>
  <si>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Barnoky, Emma</t>
  </si>
  <si>
    <t>z</t>
  </si>
  <si>
    <t>Bauerová, Kateřina</t>
  </si>
  <si>
    <t>Bernardová, Lenka</t>
  </si>
  <si>
    <t>Břínková, Michaela</t>
  </si>
  <si>
    <t>×</t>
  </si>
  <si>
    <t>Čeloudová, Pavla</t>
  </si>
  <si>
    <t>Dvořáková, Nicolle</t>
  </si>
  <si>
    <t>Hamříková, Klára</t>
  </si>
  <si>
    <t>Hánová, Adéla</t>
  </si>
  <si>
    <t>Hlavatová, Barbora</t>
  </si>
  <si>
    <t>Hofmanová, Eliška</t>
  </si>
  <si>
    <t>Hrubá, Veronika</t>
  </si>
  <si>
    <t>Chludová, Eva</t>
  </si>
  <si>
    <t>Iglárová, Tamara</t>
  </si>
  <si>
    <t>Košíková, Denisa</t>
  </si>
  <si>
    <t>Krejčiříková, Klára</t>
  </si>
  <si>
    <t>Lenská, Věra</t>
  </si>
  <si>
    <t>Lyková, Kristýna</t>
  </si>
  <si>
    <t>Olexová, Viktorie</t>
  </si>
  <si>
    <t>Otevřelová, Tereza</t>
  </si>
  <si>
    <t>Partlová, Magdalena</t>
  </si>
  <si>
    <t>Paštiková, Valentýna</t>
  </si>
  <si>
    <t>Patíková, Štěpánka</t>
  </si>
  <si>
    <t>Paulů, Klára</t>
  </si>
  <si>
    <t>Pavlíková, Denisa</t>
  </si>
  <si>
    <t>Petříková, Lucie</t>
  </si>
  <si>
    <t>Polová, Nikola</t>
  </si>
  <si>
    <t>Prusenovská, Markéta</t>
  </si>
  <si>
    <t>Rosenkrancová, Monika</t>
  </si>
  <si>
    <t>Schweizer, Sara Maria</t>
  </si>
  <si>
    <t>Slavíková, Lenka</t>
  </si>
  <si>
    <t>Sonnková, Valentýna</t>
  </si>
  <si>
    <t>Steffanová, Terezie</t>
  </si>
  <si>
    <t>Svobodová, Ester</t>
  </si>
  <si>
    <t>Šmerdová, Veronika</t>
  </si>
  <si>
    <t>Štěpánková, Denisa</t>
  </si>
  <si>
    <t>Štorková, Aneta</t>
  </si>
  <si>
    <t>Toboličová, Natálie</t>
  </si>
  <si>
    <t>Valová, Tereza</t>
  </si>
  <si>
    <t>Veselá, Barbora</t>
  </si>
  <si>
    <t>Zajíčková, Ivana</t>
  </si>
  <si>
    <t>Jelínková, Klára</t>
  </si>
  <si>
    <t>percentil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</si>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</sst>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3" fillId="4" borderId="0" xfId="0" applyFont="1" applyFill="1" applyBorder="1" applyAlignment="1">
      <alignment horizontal="left" wrapText="1"/>
    </xf>
    <xf numFmtId="0" fontId="0" fillId="4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4" fillId="0" borderId="0" xfId="0" applyFont="1"/>
    <xf numFmtId="0" fontId="0" fillId="4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DF1A-A733-4A10-BEF8-428BC96CFC35}">
  <dimension ref="A1:X55"/>
  <sheetViews>
    <sheetView tabSelected="1" zoomScale="79" zoomScaleNormal="80" workbookViewId="0">
      <pane ySplit="3" topLeftCell="A4" activePane="bottomLeft" state="frozen"/>
      <selection pane="bottomLeft" activeCell="V9" sqref="V9"/>
    </sheetView>
  </sheetViews>
  <sheetFormatPr defaultRowHeight="14.5" x14ac:dyDescent="0.35"/>
  <cols>
    <col min="1" max="1" width="24.453125" customWidth="1"/>
  </cols>
  <sheetData>
    <row r="1" spans="1:24" ht="43.5" x14ac:dyDescent="0.35">
      <c r="A1" s="23" t="s">
        <v>0</v>
      </c>
      <c r="B1" s="1" t="s">
        <v>1</v>
      </c>
      <c r="C1" s="24" t="s">
        <v>2</v>
      </c>
      <c r="D1" s="24"/>
      <c r="E1" s="1" t="s">
        <v>3</v>
      </c>
      <c r="F1" s="1" t="s">
        <v>4</v>
      </c>
      <c r="G1" s="1" t="s">
        <v>5</v>
      </c>
      <c r="H1" s="24" t="s">
        <v>6</v>
      </c>
      <c r="I1" s="24"/>
      <c r="J1" s="24" t="s">
        <v>7</v>
      </c>
      <c r="K1" s="24"/>
      <c r="L1" s="1" t="s">
        <v>8</v>
      </c>
      <c r="M1" s="1" t="s">
        <v>9</v>
      </c>
      <c r="N1" s="1" t="s">
        <v>10</v>
      </c>
      <c r="O1" s="24" t="s">
        <v>11</v>
      </c>
      <c r="P1" s="24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35">
      <c r="A2" s="23"/>
      <c r="B2" s="22" t="s">
        <v>20</v>
      </c>
      <c r="C2" s="4" t="s">
        <v>21</v>
      </c>
      <c r="D2" s="4" t="s">
        <v>22</v>
      </c>
      <c r="E2" s="4" t="s">
        <v>23</v>
      </c>
      <c r="F2" s="22" t="s">
        <v>24</v>
      </c>
      <c r="G2" s="22" t="s">
        <v>24</v>
      </c>
      <c r="H2" s="4" t="s">
        <v>22</v>
      </c>
      <c r="I2" s="5" t="s">
        <v>21</v>
      </c>
      <c r="J2" s="6" t="s">
        <v>25</v>
      </c>
      <c r="K2" s="6" t="s">
        <v>26</v>
      </c>
      <c r="L2" s="22" t="s">
        <v>27</v>
      </c>
      <c r="M2" s="22" t="s">
        <v>27</v>
      </c>
      <c r="N2" s="22" t="s">
        <v>28</v>
      </c>
      <c r="O2" s="4" t="s">
        <v>21</v>
      </c>
      <c r="P2" s="4" t="s">
        <v>22</v>
      </c>
      <c r="Q2" s="22" t="s">
        <v>24</v>
      </c>
      <c r="R2" s="7" t="s">
        <v>28</v>
      </c>
      <c r="S2" s="22" t="s">
        <v>24</v>
      </c>
      <c r="T2" s="8" t="s">
        <v>29</v>
      </c>
      <c r="U2" s="22" t="s">
        <v>30</v>
      </c>
      <c r="V2" s="7" t="s">
        <v>28</v>
      </c>
      <c r="W2" s="22" t="s">
        <v>27</v>
      </c>
      <c r="X2" s="8" t="s">
        <v>29</v>
      </c>
    </row>
    <row r="3" spans="1:24" x14ac:dyDescent="0.35">
      <c r="A3" s="23"/>
      <c r="B3" s="22"/>
      <c r="C3" s="4" t="s">
        <v>23</v>
      </c>
      <c r="D3" s="4" t="s">
        <v>23</v>
      </c>
      <c r="E3" s="4"/>
      <c r="F3" s="22"/>
      <c r="G3" s="22"/>
      <c r="H3" s="4" t="s">
        <v>24</v>
      </c>
      <c r="I3" s="5" t="s">
        <v>24</v>
      </c>
      <c r="J3" s="6" t="s">
        <v>31</v>
      </c>
      <c r="K3" s="6" t="s">
        <v>31</v>
      </c>
      <c r="L3" s="22"/>
      <c r="M3" s="22"/>
      <c r="N3" s="22"/>
      <c r="O3" s="4" t="s">
        <v>24</v>
      </c>
      <c r="P3" s="4" t="s">
        <v>24</v>
      </c>
      <c r="Q3" s="22"/>
      <c r="R3" s="9"/>
      <c r="S3" s="22"/>
      <c r="T3" s="8"/>
      <c r="U3" s="22"/>
      <c r="V3" s="8"/>
      <c r="W3" s="22"/>
      <c r="X3" s="8"/>
    </row>
    <row r="4" spans="1:24" x14ac:dyDescent="0.35">
      <c r="A4" t="s">
        <v>32</v>
      </c>
      <c r="B4" t="s">
        <v>33</v>
      </c>
      <c r="C4">
        <v>375</v>
      </c>
      <c r="D4">
        <v>369</v>
      </c>
      <c r="E4">
        <v>800</v>
      </c>
      <c r="F4">
        <v>181</v>
      </c>
      <c r="G4">
        <v>34</v>
      </c>
      <c r="H4">
        <v>15.7</v>
      </c>
      <c r="I4">
        <v>15.7</v>
      </c>
      <c r="J4">
        <v>260</v>
      </c>
      <c r="K4">
        <v>216</v>
      </c>
      <c r="L4">
        <v>43</v>
      </c>
      <c r="M4">
        <v>2</v>
      </c>
      <c r="N4">
        <v>2.4300000000000002</v>
      </c>
      <c r="O4">
        <v>-1</v>
      </c>
      <c r="P4">
        <v>4</v>
      </c>
      <c r="Q4">
        <v>1.5</v>
      </c>
      <c r="R4">
        <v>13.14</v>
      </c>
      <c r="S4">
        <v>20</v>
      </c>
      <c r="T4" s="10">
        <v>87</v>
      </c>
      <c r="U4">
        <v>3</v>
      </c>
      <c r="V4">
        <v>60</v>
      </c>
      <c r="W4">
        <v>95</v>
      </c>
      <c r="X4">
        <v>370</v>
      </c>
    </row>
    <row r="5" spans="1:24" x14ac:dyDescent="0.35">
      <c r="A5" t="s">
        <v>34</v>
      </c>
      <c r="B5" t="s">
        <v>33</v>
      </c>
      <c r="C5">
        <v>281</v>
      </c>
      <c r="D5">
        <v>340</v>
      </c>
      <c r="E5">
        <v>1000</v>
      </c>
      <c r="F5">
        <v>160</v>
      </c>
      <c r="G5">
        <v>34</v>
      </c>
      <c r="H5">
        <v>18.3</v>
      </c>
      <c r="I5">
        <v>17.7</v>
      </c>
      <c r="J5">
        <v>287</v>
      </c>
      <c r="K5">
        <v>246</v>
      </c>
      <c r="L5">
        <v>47</v>
      </c>
      <c r="M5">
        <v>2</v>
      </c>
      <c r="N5">
        <v>4.2</v>
      </c>
      <c r="O5">
        <v>10</v>
      </c>
      <c r="P5">
        <v>10</v>
      </c>
      <c r="Q5">
        <v>17</v>
      </c>
      <c r="R5">
        <v>16.079999999999998</v>
      </c>
      <c r="S5">
        <v>22</v>
      </c>
      <c r="T5" s="10">
        <v>81</v>
      </c>
      <c r="U5">
        <v>6</v>
      </c>
      <c r="V5">
        <v>28.5</v>
      </c>
      <c r="W5">
        <v>70</v>
      </c>
      <c r="X5">
        <v>360</v>
      </c>
    </row>
    <row r="6" spans="1:24" x14ac:dyDescent="0.35">
      <c r="A6" t="s">
        <v>35</v>
      </c>
      <c r="B6" t="s">
        <v>33</v>
      </c>
      <c r="C6">
        <v>318</v>
      </c>
      <c r="D6">
        <v>308</v>
      </c>
      <c r="E6">
        <v>1010</v>
      </c>
      <c r="F6">
        <v>192</v>
      </c>
      <c r="G6">
        <v>37</v>
      </c>
      <c r="H6">
        <v>12.3</v>
      </c>
      <c r="I6">
        <v>13.6</v>
      </c>
      <c r="J6">
        <v>301</v>
      </c>
      <c r="K6">
        <v>230</v>
      </c>
      <c r="L6">
        <v>42</v>
      </c>
      <c r="M6">
        <v>3</v>
      </c>
      <c r="N6">
        <v>12.9</v>
      </c>
      <c r="O6">
        <v>-18</v>
      </c>
      <c r="P6">
        <v>-13</v>
      </c>
      <c r="Q6">
        <v>5</v>
      </c>
      <c r="R6">
        <v>20</v>
      </c>
      <c r="S6">
        <v>26</v>
      </c>
      <c r="T6" s="10">
        <v>91.5</v>
      </c>
      <c r="U6">
        <v>4</v>
      </c>
      <c r="V6">
        <v>35</v>
      </c>
      <c r="W6">
        <v>85</v>
      </c>
      <c r="X6">
        <v>430</v>
      </c>
    </row>
    <row r="7" spans="1:24" x14ac:dyDescent="0.35">
      <c r="A7" t="s">
        <v>36</v>
      </c>
      <c r="B7" t="s">
        <v>33</v>
      </c>
      <c r="C7">
        <v>230</v>
      </c>
      <c r="D7">
        <v>387</v>
      </c>
      <c r="E7">
        <v>1070</v>
      </c>
      <c r="F7">
        <v>205</v>
      </c>
      <c r="G7">
        <v>51</v>
      </c>
      <c r="H7">
        <v>21</v>
      </c>
      <c r="I7">
        <v>18</v>
      </c>
      <c r="J7">
        <v>283</v>
      </c>
      <c r="K7">
        <v>330</v>
      </c>
      <c r="L7">
        <v>42</v>
      </c>
      <c r="M7">
        <v>2</v>
      </c>
      <c r="N7">
        <v>26</v>
      </c>
      <c r="O7">
        <v>0</v>
      </c>
      <c r="P7">
        <v>6</v>
      </c>
      <c r="Q7">
        <v>4</v>
      </c>
      <c r="R7">
        <v>9.5</v>
      </c>
      <c r="S7">
        <v>21</v>
      </c>
      <c r="T7" s="10" t="s">
        <v>37</v>
      </c>
      <c r="U7">
        <v>8</v>
      </c>
      <c r="V7">
        <v>8</v>
      </c>
      <c r="W7">
        <v>75</v>
      </c>
      <c r="X7">
        <v>310</v>
      </c>
    </row>
    <row r="8" spans="1:24" x14ac:dyDescent="0.35">
      <c r="A8" t="s">
        <v>38</v>
      </c>
      <c r="B8" t="s">
        <v>33</v>
      </c>
      <c r="C8">
        <v>396</v>
      </c>
      <c r="D8">
        <v>364</v>
      </c>
      <c r="E8">
        <v>1010</v>
      </c>
      <c r="F8">
        <v>194</v>
      </c>
      <c r="G8">
        <v>45</v>
      </c>
      <c r="H8">
        <v>18</v>
      </c>
      <c r="I8">
        <v>16.600000000000001</v>
      </c>
      <c r="J8">
        <v>299</v>
      </c>
      <c r="K8">
        <v>234</v>
      </c>
      <c r="L8">
        <v>44</v>
      </c>
      <c r="M8">
        <v>3</v>
      </c>
      <c r="N8">
        <v>2.75</v>
      </c>
      <c r="O8">
        <v>12.5</v>
      </c>
      <c r="P8">
        <v>10.5</v>
      </c>
      <c r="Q8">
        <v>8</v>
      </c>
      <c r="R8">
        <v>10</v>
      </c>
      <c r="S8">
        <v>38</v>
      </c>
      <c r="T8" s="10">
        <v>57</v>
      </c>
      <c r="U8">
        <v>3</v>
      </c>
      <c r="V8">
        <v>10</v>
      </c>
      <c r="W8">
        <v>115</v>
      </c>
      <c r="X8">
        <v>360</v>
      </c>
    </row>
    <row r="9" spans="1:24" x14ac:dyDescent="0.35">
      <c r="A9" t="s">
        <v>39</v>
      </c>
      <c r="B9" t="s">
        <v>33</v>
      </c>
      <c r="C9">
        <v>311</v>
      </c>
      <c r="D9">
        <v>312</v>
      </c>
      <c r="E9">
        <v>900</v>
      </c>
      <c r="F9">
        <v>177</v>
      </c>
      <c r="G9">
        <v>33</v>
      </c>
      <c r="H9">
        <v>13.6</v>
      </c>
      <c r="I9">
        <v>19.600000000000001</v>
      </c>
      <c r="J9">
        <v>330</v>
      </c>
      <c r="K9">
        <v>233</v>
      </c>
      <c r="L9">
        <v>40</v>
      </c>
      <c r="M9">
        <v>3</v>
      </c>
      <c r="N9">
        <v>5.65</v>
      </c>
      <c r="O9">
        <v>9</v>
      </c>
      <c r="P9">
        <v>11</v>
      </c>
      <c r="Q9">
        <v>4.5</v>
      </c>
      <c r="R9">
        <v>11</v>
      </c>
      <c r="S9">
        <v>38</v>
      </c>
      <c r="T9" s="10">
        <v>75</v>
      </c>
      <c r="U9">
        <v>1</v>
      </c>
      <c r="V9">
        <v>15.05</v>
      </c>
      <c r="W9">
        <v>94</v>
      </c>
      <c r="X9">
        <v>380</v>
      </c>
    </row>
    <row r="10" spans="1:24" x14ac:dyDescent="0.35">
      <c r="A10" t="s">
        <v>40</v>
      </c>
      <c r="B10" t="s">
        <v>33</v>
      </c>
      <c r="C10">
        <v>316</v>
      </c>
      <c r="D10">
        <v>430</v>
      </c>
      <c r="E10">
        <v>900</v>
      </c>
      <c r="F10">
        <v>202</v>
      </c>
      <c r="G10">
        <v>38</v>
      </c>
      <c r="H10">
        <v>17.3</v>
      </c>
      <c r="I10">
        <v>14</v>
      </c>
      <c r="J10">
        <v>309</v>
      </c>
      <c r="K10">
        <v>245</v>
      </c>
      <c r="L10">
        <v>47</v>
      </c>
      <c r="M10">
        <v>1</v>
      </c>
      <c r="N10">
        <v>5</v>
      </c>
      <c r="O10">
        <v>-3</v>
      </c>
      <c r="P10">
        <v>5.5</v>
      </c>
      <c r="Q10">
        <v>7</v>
      </c>
      <c r="R10">
        <v>11.12</v>
      </c>
      <c r="S10">
        <v>25</v>
      </c>
      <c r="T10" s="10" t="s">
        <v>37</v>
      </c>
      <c r="U10">
        <v>3</v>
      </c>
      <c r="V10">
        <v>10.45</v>
      </c>
      <c r="W10">
        <v>100</v>
      </c>
      <c r="X10">
        <v>430</v>
      </c>
    </row>
    <row r="11" spans="1:24" x14ac:dyDescent="0.35">
      <c r="A11" t="s">
        <v>41</v>
      </c>
      <c r="B11" t="s">
        <v>33</v>
      </c>
      <c r="C11">
        <v>312</v>
      </c>
      <c r="D11">
        <v>382</v>
      </c>
      <c r="E11" s="10" t="s">
        <v>37</v>
      </c>
      <c r="F11" s="10" t="s">
        <v>37</v>
      </c>
      <c r="G11" s="10" t="s">
        <v>37</v>
      </c>
      <c r="H11">
        <v>14</v>
      </c>
      <c r="I11">
        <v>16</v>
      </c>
      <c r="J11">
        <v>291</v>
      </c>
      <c r="K11">
        <v>280</v>
      </c>
      <c r="L11">
        <v>48</v>
      </c>
      <c r="M11">
        <v>1</v>
      </c>
      <c r="N11">
        <v>2.8</v>
      </c>
      <c r="O11">
        <v>20</v>
      </c>
      <c r="P11">
        <v>19</v>
      </c>
      <c r="Q11" s="10" t="s">
        <v>37</v>
      </c>
      <c r="R11" s="10">
        <v>14.47</v>
      </c>
      <c r="S11">
        <v>39</v>
      </c>
      <c r="T11" s="10">
        <v>73</v>
      </c>
      <c r="U11" s="10">
        <v>4</v>
      </c>
      <c r="V11" s="10">
        <v>13.81</v>
      </c>
      <c r="W11" s="10" t="s">
        <v>37</v>
      </c>
      <c r="X11" s="10" t="s">
        <v>37</v>
      </c>
    </row>
    <row r="12" spans="1:24" x14ac:dyDescent="0.35">
      <c r="A12" t="s">
        <v>42</v>
      </c>
      <c r="B12" t="s">
        <v>33</v>
      </c>
      <c r="C12">
        <v>330</v>
      </c>
      <c r="D12">
        <v>361</v>
      </c>
      <c r="E12">
        <v>910</v>
      </c>
      <c r="F12">
        <v>194</v>
      </c>
      <c r="G12">
        <v>42</v>
      </c>
      <c r="H12">
        <v>16.3</v>
      </c>
      <c r="I12">
        <v>13.6</v>
      </c>
      <c r="J12">
        <v>281</v>
      </c>
      <c r="K12">
        <v>239</v>
      </c>
      <c r="L12">
        <v>48</v>
      </c>
      <c r="M12">
        <v>3</v>
      </c>
      <c r="N12">
        <v>13.5</v>
      </c>
      <c r="O12">
        <v>9.5</v>
      </c>
      <c r="P12">
        <v>7</v>
      </c>
      <c r="Q12">
        <v>0.5</v>
      </c>
      <c r="R12">
        <v>10.199999999999999</v>
      </c>
      <c r="S12">
        <v>30.5</v>
      </c>
      <c r="T12" s="10">
        <v>70</v>
      </c>
      <c r="U12">
        <v>7</v>
      </c>
      <c r="V12">
        <v>25</v>
      </c>
      <c r="W12">
        <v>70</v>
      </c>
      <c r="X12">
        <v>360</v>
      </c>
    </row>
    <row r="13" spans="1:24" x14ac:dyDescent="0.35">
      <c r="A13" t="s">
        <v>43</v>
      </c>
      <c r="B13" t="s">
        <v>33</v>
      </c>
      <c r="C13">
        <v>330</v>
      </c>
      <c r="D13">
        <v>381</v>
      </c>
      <c r="E13">
        <v>1200</v>
      </c>
      <c r="F13">
        <v>197</v>
      </c>
      <c r="G13">
        <v>46</v>
      </c>
      <c r="H13">
        <v>19.7</v>
      </c>
      <c r="I13">
        <v>20.7</v>
      </c>
      <c r="J13">
        <v>289</v>
      </c>
      <c r="K13">
        <v>239</v>
      </c>
      <c r="L13">
        <v>46</v>
      </c>
      <c r="M13">
        <v>2</v>
      </c>
      <c r="N13">
        <v>9.9499999999999993</v>
      </c>
      <c r="O13">
        <v>-13</v>
      </c>
      <c r="P13">
        <v>2</v>
      </c>
      <c r="Q13">
        <v>2</v>
      </c>
      <c r="R13">
        <v>13.29</v>
      </c>
      <c r="S13">
        <v>20</v>
      </c>
      <c r="T13" s="10">
        <v>92</v>
      </c>
      <c r="U13">
        <v>3</v>
      </c>
      <c r="V13">
        <v>60</v>
      </c>
      <c r="W13">
        <v>85</v>
      </c>
      <c r="X13">
        <v>370</v>
      </c>
    </row>
    <row r="14" spans="1:24" x14ac:dyDescent="0.35">
      <c r="A14" t="s">
        <v>44</v>
      </c>
      <c r="B14" t="s">
        <v>33</v>
      </c>
      <c r="C14">
        <v>247</v>
      </c>
      <c r="D14">
        <v>275</v>
      </c>
      <c r="E14">
        <v>650</v>
      </c>
      <c r="F14">
        <v>173</v>
      </c>
      <c r="G14">
        <v>33</v>
      </c>
      <c r="H14">
        <v>32.6</v>
      </c>
      <c r="I14">
        <v>39.6</v>
      </c>
      <c r="J14">
        <v>330</v>
      </c>
      <c r="K14">
        <v>216</v>
      </c>
      <c r="L14">
        <v>40</v>
      </c>
      <c r="M14">
        <v>3</v>
      </c>
      <c r="N14">
        <v>4.5</v>
      </c>
      <c r="O14">
        <v>11</v>
      </c>
      <c r="P14">
        <v>8</v>
      </c>
      <c r="Q14">
        <v>8</v>
      </c>
      <c r="R14">
        <v>12</v>
      </c>
      <c r="S14">
        <v>38</v>
      </c>
      <c r="T14" s="10">
        <v>70.5</v>
      </c>
      <c r="U14">
        <v>2</v>
      </c>
      <c r="V14">
        <v>10.175000000000001</v>
      </c>
      <c r="W14">
        <v>80</v>
      </c>
      <c r="X14">
        <v>360</v>
      </c>
    </row>
    <row r="15" spans="1:24" x14ac:dyDescent="0.35">
      <c r="A15" t="s">
        <v>45</v>
      </c>
      <c r="B15" t="s">
        <v>33</v>
      </c>
      <c r="C15">
        <v>281</v>
      </c>
      <c r="D15">
        <v>315</v>
      </c>
      <c r="E15">
        <v>900</v>
      </c>
      <c r="F15">
        <v>186</v>
      </c>
      <c r="G15">
        <v>40</v>
      </c>
      <c r="H15">
        <v>12</v>
      </c>
      <c r="I15">
        <v>11</v>
      </c>
      <c r="J15">
        <v>270</v>
      </c>
      <c r="K15">
        <v>230</v>
      </c>
      <c r="L15">
        <v>50</v>
      </c>
      <c r="M15" s="10" t="s">
        <v>37</v>
      </c>
      <c r="N15">
        <v>3.45</v>
      </c>
      <c r="O15">
        <v>-12</v>
      </c>
      <c r="P15">
        <v>4</v>
      </c>
      <c r="Q15" s="10" t="s">
        <v>37</v>
      </c>
      <c r="R15" s="10" t="s">
        <v>37</v>
      </c>
      <c r="S15" s="10">
        <v>30</v>
      </c>
      <c r="T15" s="10">
        <v>100</v>
      </c>
      <c r="U15" s="10">
        <v>1</v>
      </c>
      <c r="V15" s="10" t="s">
        <v>37</v>
      </c>
      <c r="W15" s="10" t="s">
        <v>37</v>
      </c>
      <c r="X15" s="10" t="s">
        <v>37</v>
      </c>
    </row>
    <row r="16" spans="1:24" x14ac:dyDescent="0.35">
      <c r="A16" t="s">
        <v>46</v>
      </c>
      <c r="B16" t="s">
        <v>33</v>
      </c>
      <c r="C16">
        <v>260</v>
      </c>
      <c r="D16">
        <v>381</v>
      </c>
      <c r="E16">
        <v>1200</v>
      </c>
      <c r="F16">
        <v>220</v>
      </c>
      <c r="G16">
        <v>57</v>
      </c>
      <c r="H16">
        <v>14</v>
      </c>
      <c r="I16">
        <v>13.3</v>
      </c>
      <c r="J16">
        <v>262</v>
      </c>
      <c r="K16">
        <v>221</v>
      </c>
      <c r="L16">
        <v>44</v>
      </c>
      <c r="M16">
        <v>4</v>
      </c>
      <c r="N16">
        <v>13</v>
      </c>
      <c r="O16">
        <v>12</v>
      </c>
      <c r="P16">
        <v>16</v>
      </c>
      <c r="Q16">
        <v>1</v>
      </c>
      <c r="R16">
        <v>10</v>
      </c>
      <c r="S16">
        <v>31</v>
      </c>
      <c r="T16" s="10">
        <v>78</v>
      </c>
      <c r="U16">
        <v>7</v>
      </c>
      <c r="V16">
        <v>60</v>
      </c>
      <c r="W16">
        <v>105</v>
      </c>
      <c r="X16">
        <v>780</v>
      </c>
    </row>
    <row r="17" spans="1:24" x14ac:dyDescent="0.35">
      <c r="A17" t="s">
        <v>47</v>
      </c>
      <c r="B17" t="s">
        <v>33</v>
      </c>
      <c r="C17">
        <v>343</v>
      </c>
      <c r="D17">
        <v>375</v>
      </c>
      <c r="E17">
        <v>1120</v>
      </c>
      <c r="F17">
        <v>186</v>
      </c>
      <c r="G17">
        <v>46</v>
      </c>
      <c r="H17">
        <v>16</v>
      </c>
      <c r="I17">
        <v>14.7</v>
      </c>
      <c r="J17">
        <v>287</v>
      </c>
      <c r="K17">
        <v>245</v>
      </c>
      <c r="L17">
        <v>50</v>
      </c>
      <c r="M17">
        <v>14</v>
      </c>
      <c r="N17">
        <v>6</v>
      </c>
      <c r="O17">
        <v>13.5</v>
      </c>
      <c r="P17">
        <v>18</v>
      </c>
      <c r="Q17">
        <v>3.5</v>
      </c>
      <c r="R17">
        <v>10</v>
      </c>
      <c r="S17">
        <v>33</v>
      </c>
      <c r="T17" s="10">
        <v>74</v>
      </c>
      <c r="U17">
        <v>3</v>
      </c>
      <c r="V17">
        <v>60</v>
      </c>
      <c r="W17">
        <v>100</v>
      </c>
      <c r="X17">
        <v>450</v>
      </c>
    </row>
    <row r="18" spans="1:24" x14ac:dyDescent="0.35">
      <c r="A18" t="s">
        <v>48</v>
      </c>
      <c r="B18" t="s">
        <v>33</v>
      </c>
      <c r="C18">
        <v>380</v>
      </c>
      <c r="D18">
        <v>384</v>
      </c>
      <c r="E18">
        <v>1030</v>
      </c>
      <c r="F18">
        <v>236</v>
      </c>
      <c r="G18">
        <v>48</v>
      </c>
      <c r="H18">
        <v>20</v>
      </c>
      <c r="I18">
        <v>11.6</v>
      </c>
      <c r="J18">
        <v>228</v>
      </c>
      <c r="K18">
        <v>234</v>
      </c>
      <c r="L18">
        <v>44</v>
      </c>
      <c r="M18">
        <v>25</v>
      </c>
      <c r="N18">
        <v>17.5</v>
      </c>
      <c r="O18">
        <v>6</v>
      </c>
      <c r="P18">
        <v>8</v>
      </c>
      <c r="Q18">
        <v>0.9</v>
      </c>
      <c r="R18">
        <v>10.76</v>
      </c>
      <c r="S18">
        <v>34.5</v>
      </c>
      <c r="T18" s="10">
        <v>94</v>
      </c>
      <c r="U18">
        <v>3</v>
      </c>
      <c r="V18">
        <v>30</v>
      </c>
      <c r="W18">
        <v>135</v>
      </c>
      <c r="X18">
        <v>400</v>
      </c>
    </row>
    <row r="19" spans="1:24" x14ac:dyDescent="0.35">
      <c r="A19" t="s">
        <v>49</v>
      </c>
      <c r="B19" t="s">
        <v>33</v>
      </c>
      <c r="C19">
        <v>283</v>
      </c>
      <c r="D19">
        <v>319</v>
      </c>
      <c r="E19">
        <v>980</v>
      </c>
      <c r="F19">
        <v>215</v>
      </c>
      <c r="G19">
        <v>48</v>
      </c>
      <c r="H19">
        <v>16</v>
      </c>
      <c r="I19">
        <v>11</v>
      </c>
      <c r="J19">
        <v>299</v>
      </c>
      <c r="K19">
        <v>220</v>
      </c>
      <c r="L19">
        <v>48</v>
      </c>
      <c r="M19">
        <v>2</v>
      </c>
      <c r="N19">
        <v>9</v>
      </c>
      <c r="O19">
        <v>-1</v>
      </c>
      <c r="P19">
        <v>5.5</v>
      </c>
      <c r="Q19">
        <v>2</v>
      </c>
      <c r="R19">
        <v>9.9</v>
      </c>
      <c r="S19">
        <v>34</v>
      </c>
      <c r="T19" s="10" t="s">
        <v>37</v>
      </c>
      <c r="U19">
        <v>3</v>
      </c>
      <c r="V19">
        <v>5.75</v>
      </c>
      <c r="W19">
        <v>100</v>
      </c>
      <c r="X19">
        <v>490</v>
      </c>
    </row>
    <row r="20" spans="1:24" x14ac:dyDescent="0.35">
      <c r="A20" t="s">
        <v>50</v>
      </c>
      <c r="B20" t="s">
        <v>33</v>
      </c>
      <c r="C20">
        <v>234</v>
      </c>
      <c r="D20">
        <v>251</v>
      </c>
      <c r="E20">
        <v>700</v>
      </c>
      <c r="F20">
        <v>170</v>
      </c>
      <c r="G20">
        <v>34</v>
      </c>
      <c r="H20">
        <v>16.600000000000001</v>
      </c>
      <c r="I20">
        <v>10.6</v>
      </c>
      <c r="J20">
        <v>311</v>
      </c>
      <c r="K20">
        <v>266</v>
      </c>
      <c r="L20">
        <v>46</v>
      </c>
      <c r="M20">
        <v>1</v>
      </c>
      <c r="N20">
        <v>2.4</v>
      </c>
      <c r="O20">
        <v>5</v>
      </c>
      <c r="P20">
        <v>9</v>
      </c>
      <c r="Q20">
        <v>3</v>
      </c>
      <c r="R20">
        <v>10.99</v>
      </c>
      <c r="S20">
        <v>24</v>
      </c>
      <c r="T20" s="10" t="s">
        <v>37</v>
      </c>
      <c r="U20">
        <v>4</v>
      </c>
      <c r="V20">
        <v>5</v>
      </c>
      <c r="W20">
        <v>90</v>
      </c>
      <c r="X20">
        <v>360</v>
      </c>
    </row>
    <row r="21" spans="1:24" x14ac:dyDescent="0.35">
      <c r="A21" t="s">
        <v>51</v>
      </c>
      <c r="B21" t="s">
        <v>33</v>
      </c>
      <c r="C21">
        <v>303</v>
      </c>
      <c r="D21">
        <v>344</v>
      </c>
      <c r="E21">
        <v>1000</v>
      </c>
      <c r="F21">
        <v>215</v>
      </c>
      <c r="G21">
        <v>48</v>
      </c>
      <c r="H21">
        <v>16.600000000000001</v>
      </c>
      <c r="I21">
        <v>16</v>
      </c>
      <c r="J21">
        <v>304</v>
      </c>
      <c r="K21">
        <v>258</v>
      </c>
      <c r="L21">
        <v>48</v>
      </c>
      <c r="M21">
        <v>31</v>
      </c>
      <c r="N21">
        <v>6</v>
      </c>
      <c r="O21">
        <v>1</v>
      </c>
      <c r="P21">
        <v>8</v>
      </c>
      <c r="Q21">
        <v>4.5</v>
      </c>
      <c r="R21">
        <v>8.5</v>
      </c>
      <c r="S21">
        <v>46</v>
      </c>
      <c r="T21" s="10">
        <v>64</v>
      </c>
      <c r="U21">
        <v>4</v>
      </c>
      <c r="V21">
        <v>21.5</v>
      </c>
      <c r="W21">
        <v>105</v>
      </c>
      <c r="X21">
        <v>570</v>
      </c>
    </row>
    <row r="22" spans="1:24" x14ac:dyDescent="0.35">
      <c r="A22" t="s">
        <v>52</v>
      </c>
      <c r="B22" t="s">
        <v>33</v>
      </c>
      <c r="C22">
        <v>230</v>
      </c>
      <c r="D22">
        <v>280</v>
      </c>
      <c r="E22">
        <v>750</v>
      </c>
      <c r="F22">
        <v>210</v>
      </c>
      <c r="G22">
        <v>47</v>
      </c>
      <c r="H22">
        <v>9.6</v>
      </c>
      <c r="I22">
        <v>9</v>
      </c>
      <c r="J22">
        <v>312</v>
      </c>
      <c r="K22">
        <v>264</v>
      </c>
      <c r="L22">
        <v>43</v>
      </c>
      <c r="M22">
        <v>2</v>
      </c>
      <c r="N22">
        <v>2.44</v>
      </c>
      <c r="O22">
        <v>-7</v>
      </c>
      <c r="P22">
        <v>4</v>
      </c>
      <c r="Q22">
        <v>2</v>
      </c>
      <c r="R22">
        <v>11.24</v>
      </c>
      <c r="S22">
        <v>33</v>
      </c>
      <c r="T22" s="10">
        <v>70</v>
      </c>
      <c r="U22">
        <v>2</v>
      </c>
      <c r="V22">
        <v>17</v>
      </c>
      <c r="W22">
        <v>95</v>
      </c>
      <c r="X22">
        <v>650</v>
      </c>
    </row>
    <row r="23" spans="1:24" x14ac:dyDescent="0.35">
      <c r="A23" t="s">
        <v>53</v>
      </c>
      <c r="B23" t="s">
        <v>33</v>
      </c>
      <c r="C23">
        <v>290</v>
      </c>
      <c r="D23">
        <v>288</v>
      </c>
      <c r="E23">
        <v>750</v>
      </c>
      <c r="F23">
        <v>178</v>
      </c>
      <c r="G23">
        <v>36</v>
      </c>
      <c r="H23">
        <v>18.7</v>
      </c>
      <c r="I23">
        <v>20</v>
      </c>
      <c r="J23">
        <v>303</v>
      </c>
      <c r="K23">
        <v>268</v>
      </c>
      <c r="L23">
        <v>38</v>
      </c>
      <c r="M23">
        <v>2</v>
      </c>
      <c r="N23">
        <v>9.85</v>
      </c>
      <c r="O23">
        <v>11</v>
      </c>
      <c r="P23">
        <v>13.5</v>
      </c>
      <c r="Q23">
        <v>2</v>
      </c>
      <c r="R23">
        <v>16.88</v>
      </c>
      <c r="S23">
        <v>37</v>
      </c>
      <c r="T23" s="10">
        <v>73</v>
      </c>
      <c r="U23">
        <v>7</v>
      </c>
      <c r="V23">
        <v>4</v>
      </c>
      <c r="W23">
        <v>73</v>
      </c>
      <c r="X23">
        <v>370</v>
      </c>
    </row>
    <row r="24" spans="1:24" x14ac:dyDescent="0.35">
      <c r="A24" t="s">
        <v>54</v>
      </c>
      <c r="B24" t="s">
        <v>33</v>
      </c>
      <c r="C24">
        <v>325</v>
      </c>
      <c r="D24">
        <v>344</v>
      </c>
      <c r="E24">
        <v>650</v>
      </c>
      <c r="F24">
        <v>160</v>
      </c>
      <c r="G24">
        <v>32</v>
      </c>
      <c r="H24">
        <v>22</v>
      </c>
      <c r="I24">
        <v>19.600000000000001</v>
      </c>
      <c r="J24">
        <v>330</v>
      </c>
      <c r="K24">
        <v>252</v>
      </c>
      <c r="L24">
        <v>42</v>
      </c>
      <c r="M24">
        <v>2</v>
      </c>
      <c r="N24">
        <v>1.6</v>
      </c>
      <c r="O24">
        <v>0</v>
      </c>
      <c r="P24">
        <v>7</v>
      </c>
      <c r="Q24">
        <v>3</v>
      </c>
      <c r="R24">
        <v>11.5</v>
      </c>
      <c r="S24">
        <v>22</v>
      </c>
      <c r="T24" s="10">
        <v>68</v>
      </c>
      <c r="U24">
        <v>2</v>
      </c>
      <c r="V24">
        <v>5</v>
      </c>
      <c r="W24">
        <v>85</v>
      </c>
      <c r="X24">
        <v>360</v>
      </c>
    </row>
    <row r="25" spans="1:24" x14ac:dyDescent="0.35">
      <c r="A25" t="s">
        <v>55</v>
      </c>
      <c r="B25" t="s">
        <v>33</v>
      </c>
      <c r="C25">
        <v>228</v>
      </c>
      <c r="D25">
        <v>279</v>
      </c>
      <c r="E25">
        <v>800</v>
      </c>
      <c r="F25">
        <v>192</v>
      </c>
      <c r="G25">
        <v>37</v>
      </c>
      <c r="H25">
        <v>22</v>
      </c>
      <c r="I25">
        <v>19.7</v>
      </c>
      <c r="J25">
        <v>301</v>
      </c>
      <c r="K25">
        <v>252</v>
      </c>
      <c r="L25">
        <v>40</v>
      </c>
      <c r="M25">
        <v>4</v>
      </c>
      <c r="N25">
        <v>5.5</v>
      </c>
      <c r="O25">
        <v>7.5</v>
      </c>
      <c r="P25">
        <v>13</v>
      </c>
      <c r="Q25">
        <v>1.5</v>
      </c>
      <c r="R25">
        <v>13</v>
      </c>
      <c r="S25">
        <v>23</v>
      </c>
      <c r="T25" s="10">
        <v>68</v>
      </c>
      <c r="U25">
        <v>3</v>
      </c>
      <c r="V25">
        <v>7.6</v>
      </c>
      <c r="W25">
        <v>90</v>
      </c>
      <c r="X25">
        <v>380</v>
      </c>
    </row>
    <row r="26" spans="1:24" x14ac:dyDescent="0.35">
      <c r="A26" t="s">
        <v>56</v>
      </c>
      <c r="B26" t="s">
        <v>33</v>
      </c>
      <c r="C26">
        <v>359</v>
      </c>
      <c r="D26">
        <v>387</v>
      </c>
      <c r="E26">
        <v>950</v>
      </c>
      <c r="F26">
        <v>165</v>
      </c>
      <c r="G26">
        <v>35</v>
      </c>
      <c r="H26">
        <v>22.6</v>
      </c>
      <c r="I26">
        <v>23.6</v>
      </c>
      <c r="J26">
        <v>311</v>
      </c>
      <c r="K26">
        <v>266</v>
      </c>
      <c r="L26">
        <v>46</v>
      </c>
      <c r="M26">
        <v>3</v>
      </c>
      <c r="N26">
        <v>3.4</v>
      </c>
      <c r="O26">
        <v>3</v>
      </c>
      <c r="P26">
        <v>2</v>
      </c>
      <c r="Q26">
        <v>1</v>
      </c>
      <c r="R26">
        <v>13.4</v>
      </c>
      <c r="S26">
        <v>33</v>
      </c>
      <c r="T26" s="10">
        <v>71</v>
      </c>
      <c r="U26">
        <v>5</v>
      </c>
      <c r="V26">
        <v>52.5</v>
      </c>
      <c r="W26">
        <v>83</v>
      </c>
      <c r="X26">
        <v>380</v>
      </c>
    </row>
    <row r="27" spans="1:24" x14ac:dyDescent="0.35">
      <c r="A27" t="s">
        <v>57</v>
      </c>
      <c r="B27" t="s">
        <v>33</v>
      </c>
      <c r="C27">
        <v>343</v>
      </c>
      <c r="D27">
        <v>431</v>
      </c>
      <c r="E27">
        <v>850</v>
      </c>
      <c r="F27" s="10" t="s">
        <v>37</v>
      </c>
      <c r="G27" s="10" t="s">
        <v>37</v>
      </c>
      <c r="H27">
        <v>20</v>
      </c>
      <c r="I27">
        <v>14</v>
      </c>
      <c r="J27">
        <v>283</v>
      </c>
      <c r="K27">
        <v>266</v>
      </c>
      <c r="L27">
        <v>51</v>
      </c>
      <c r="M27">
        <v>2</v>
      </c>
      <c r="N27">
        <v>42.1</v>
      </c>
      <c r="O27">
        <v>2</v>
      </c>
      <c r="P27">
        <v>6</v>
      </c>
      <c r="Q27">
        <v>13</v>
      </c>
      <c r="R27" s="10" t="s">
        <v>37</v>
      </c>
      <c r="S27">
        <v>40</v>
      </c>
      <c r="T27" s="10">
        <v>85</v>
      </c>
      <c r="U27">
        <v>2</v>
      </c>
      <c r="V27" s="10">
        <v>7.64</v>
      </c>
      <c r="W27" s="10" t="s">
        <v>37</v>
      </c>
      <c r="X27" s="10" t="s">
        <v>37</v>
      </c>
    </row>
    <row r="28" spans="1:24" x14ac:dyDescent="0.35">
      <c r="A28" t="s">
        <v>58</v>
      </c>
      <c r="B28" t="s">
        <v>33</v>
      </c>
      <c r="C28">
        <v>285</v>
      </c>
      <c r="D28">
        <v>296</v>
      </c>
      <c r="E28">
        <v>950</v>
      </c>
      <c r="F28">
        <v>210</v>
      </c>
      <c r="G28">
        <v>45</v>
      </c>
      <c r="H28">
        <v>17.3</v>
      </c>
      <c r="I28">
        <v>12.6</v>
      </c>
      <c r="J28">
        <v>271</v>
      </c>
      <c r="K28">
        <v>258</v>
      </c>
      <c r="L28">
        <v>43</v>
      </c>
      <c r="M28">
        <v>3</v>
      </c>
      <c r="N28">
        <v>2.75</v>
      </c>
      <c r="O28">
        <v>2</v>
      </c>
      <c r="P28">
        <v>2.5</v>
      </c>
      <c r="Q28">
        <v>4</v>
      </c>
      <c r="R28">
        <v>11.12</v>
      </c>
      <c r="S28">
        <v>30</v>
      </c>
      <c r="T28" s="10">
        <v>94</v>
      </c>
      <c r="U28">
        <v>3</v>
      </c>
      <c r="V28">
        <v>12.45</v>
      </c>
      <c r="W28">
        <v>100</v>
      </c>
      <c r="X28">
        <v>460</v>
      </c>
    </row>
    <row r="29" spans="1:24" x14ac:dyDescent="0.35">
      <c r="A29" t="s">
        <v>59</v>
      </c>
      <c r="B29" t="s">
        <v>33</v>
      </c>
      <c r="C29">
        <v>373</v>
      </c>
      <c r="D29">
        <v>435</v>
      </c>
      <c r="E29">
        <v>1250</v>
      </c>
      <c r="F29">
        <v>227</v>
      </c>
      <c r="G29">
        <v>47</v>
      </c>
      <c r="H29">
        <v>12</v>
      </c>
      <c r="I29">
        <v>16.3</v>
      </c>
      <c r="J29">
        <v>224</v>
      </c>
      <c r="K29">
        <v>244</v>
      </c>
      <c r="L29">
        <v>46</v>
      </c>
      <c r="M29">
        <v>6</v>
      </c>
      <c r="N29">
        <v>6.76</v>
      </c>
      <c r="O29">
        <v>-16</v>
      </c>
      <c r="P29">
        <v>4</v>
      </c>
      <c r="Q29">
        <v>8</v>
      </c>
      <c r="R29">
        <v>13.77</v>
      </c>
      <c r="S29">
        <v>28</v>
      </c>
      <c r="T29" s="10">
        <v>70</v>
      </c>
      <c r="U29">
        <v>3</v>
      </c>
      <c r="V29">
        <v>12.41</v>
      </c>
      <c r="W29">
        <v>95</v>
      </c>
      <c r="X29">
        <v>450</v>
      </c>
    </row>
    <row r="30" spans="1:24" x14ac:dyDescent="0.35">
      <c r="A30" t="s">
        <v>60</v>
      </c>
      <c r="B30" t="s">
        <v>33</v>
      </c>
      <c r="C30">
        <v>425</v>
      </c>
      <c r="D30">
        <v>438</v>
      </c>
      <c r="E30">
        <v>1250</v>
      </c>
      <c r="F30">
        <v>210</v>
      </c>
      <c r="G30">
        <v>38</v>
      </c>
      <c r="H30">
        <v>14.3</v>
      </c>
      <c r="I30">
        <v>13.3</v>
      </c>
      <c r="J30">
        <v>278</v>
      </c>
      <c r="K30">
        <v>287</v>
      </c>
      <c r="L30">
        <v>44</v>
      </c>
      <c r="M30">
        <v>2</v>
      </c>
      <c r="N30">
        <v>4.45</v>
      </c>
      <c r="O30">
        <v>-8</v>
      </c>
      <c r="P30">
        <v>3</v>
      </c>
      <c r="Q30">
        <v>3.5</v>
      </c>
      <c r="R30">
        <v>10.9</v>
      </c>
      <c r="S30">
        <v>32</v>
      </c>
      <c r="T30" s="10" t="s">
        <v>37</v>
      </c>
      <c r="U30">
        <v>5</v>
      </c>
      <c r="V30">
        <v>4.13</v>
      </c>
      <c r="W30">
        <v>105</v>
      </c>
      <c r="X30">
        <v>405</v>
      </c>
    </row>
    <row r="31" spans="1:24" x14ac:dyDescent="0.35">
      <c r="A31" t="s">
        <v>61</v>
      </c>
      <c r="B31" t="s">
        <v>33</v>
      </c>
      <c r="C31">
        <v>319</v>
      </c>
      <c r="D31">
        <v>400</v>
      </c>
      <c r="E31">
        <v>1090</v>
      </c>
      <c r="F31">
        <v>178</v>
      </c>
      <c r="G31">
        <v>45</v>
      </c>
      <c r="H31">
        <v>18</v>
      </c>
      <c r="I31">
        <v>16</v>
      </c>
      <c r="J31">
        <v>281</v>
      </c>
      <c r="K31">
        <v>270</v>
      </c>
      <c r="L31">
        <v>50</v>
      </c>
      <c r="M31">
        <v>6</v>
      </c>
      <c r="N31">
        <v>5</v>
      </c>
      <c r="O31">
        <v>10</v>
      </c>
      <c r="P31">
        <v>12</v>
      </c>
      <c r="Q31">
        <v>4</v>
      </c>
      <c r="R31">
        <v>9.01</v>
      </c>
      <c r="S31">
        <v>40.5</v>
      </c>
      <c r="T31" s="10">
        <v>68</v>
      </c>
      <c r="U31">
        <v>2</v>
      </c>
      <c r="V31">
        <v>15.75</v>
      </c>
      <c r="W31">
        <v>90</v>
      </c>
      <c r="X31">
        <v>380</v>
      </c>
    </row>
    <row r="32" spans="1:24" x14ac:dyDescent="0.35">
      <c r="A32" t="s">
        <v>62</v>
      </c>
      <c r="B32" t="s">
        <v>33</v>
      </c>
      <c r="C32">
        <v>275</v>
      </c>
      <c r="D32">
        <v>312</v>
      </c>
      <c r="E32">
        <v>940</v>
      </c>
      <c r="F32">
        <v>191</v>
      </c>
      <c r="G32">
        <v>39</v>
      </c>
      <c r="H32">
        <v>10</v>
      </c>
      <c r="I32">
        <v>15.8</v>
      </c>
      <c r="J32">
        <v>246</v>
      </c>
      <c r="K32">
        <v>239</v>
      </c>
      <c r="L32">
        <v>40</v>
      </c>
      <c r="M32">
        <v>5</v>
      </c>
      <c r="N32">
        <v>30.5</v>
      </c>
      <c r="O32">
        <v>11</v>
      </c>
      <c r="P32">
        <v>14.5</v>
      </c>
      <c r="Q32">
        <v>8</v>
      </c>
      <c r="R32">
        <v>9.8000000000000007</v>
      </c>
      <c r="S32">
        <v>21</v>
      </c>
      <c r="T32" s="10">
        <v>86</v>
      </c>
      <c r="U32">
        <v>4</v>
      </c>
      <c r="V32">
        <v>8.5</v>
      </c>
      <c r="W32">
        <v>80</v>
      </c>
      <c r="X32">
        <v>410</v>
      </c>
    </row>
    <row r="33" spans="1:24" x14ac:dyDescent="0.35">
      <c r="A33" t="s">
        <v>63</v>
      </c>
      <c r="B33" t="s">
        <v>33</v>
      </c>
      <c r="C33">
        <v>335</v>
      </c>
      <c r="D33">
        <v>376</v>
      </c>
      <c r="E33">
        <v>750</v>
      </c>
      <c r="F33">
        <v>205</v>
      </c>
      <c r="G33" t="s">
        <v>76</v>
      </c>
      <c r="H33">
        <v>17</v>
      </c>
      <c r="I33">
        <v>15.7</v>
      </c>
      <c r="J33">
        <v>285</v>
      </c>
      <c r="K33">
        <v>228</v>
      </c>
      <c r="L33">
        <v>50</v>
      </c>
      <c r="M33">
        <v>5</v>
      </c>
      <c r="N33">
        <v>29</v>
      </c>
      <c r="O33">
        <v>7</v>
      </c>
      <c r="P33">
        <v>10</v>
      </c>
      <c r="Q33">
        <v>7.5</v>
      </c>
      <c r="R33">
        <v>10</v>
      </c>
      <c r="S33">
        <v>31.5</v>
      </c>
      <c r="T33" s="10">
        <v>91.5</v>
      </c>
      <c r="U33">
        <v>5</v>
      </c>
      <c r="V33">
        <v>5</v>
      </c>
      <c r="W33">
        <v>105</v>
      </c>
      <c r="X33">
        <v>430</v>
      </c>
    </row>
    <row r="34" spans="1:24" x14ac:dyDescent="0.35">
      <c r="A34" t="s">
        <v>64</v>
      </c>
      <c r="B34" t="s">
        <v>33</v>
      </c>
      <c r="C34">
        <v>346</v>
      </c>
      <c r="D34">
        <v>376</v>
      </c>
      <c r="E34">
        <v>955</v>
      </c>
      <c r="F34">
        <v>231</v>
      </c>
      <c r="G34">
        <v>49</v>
      </c>
      <c r="H34">
        <v>17.3</v>
      </c>
      <c r="I34">
        <v>14</v>
      </c>
      <c r="J34">
        <v>316</v>
      </c>
      <c r="K34">
        <v>243</v>
      </c>
      <c r="L34">
        <v>43</v>
      </c>
      <c r="M34">
        <v>2</v>
      </c>
      <c r="N34">
        <v>60</v>
      </c>
      <c r="O34">
        <v>9</v>
      </c>
      <c r="P34">
        <v>12</v>
      </c>
      <c r="Q34">
        <v>3</v>
      </c>
      <c r="R34">
        <v>13.7</v>
      </c>
      <c r="S34">
        <v>33</v>
      </c>
      <c r="T34" s="10" t="s">
        <v>37</v>
      </c>
      <c r="U34">
        <v>3</v>
      </c>
      <c r="V34">
        <v>41.5</v>
      </c>
      <c r="W34">
        <v>110</v>
      </c>
      <c r="X34">
        <v>410</v>
      </c>
    </row>
    <row r="35" spans="1:24" x14ac:dyDescent="0.35">
      <c r="A35" t="s">
        <v>65</v>
      </c>
      <c r="B35" t="s">
        <v>33</v>
      </c>
      <c r="C35">
        <v>303</v>
      </c>
      <c r="D35">
        <v>340</v>
      </c>
      <c r="E35">
        <v>1100</v>
      </c>
      <c r="F35">
        <v>190.5</v>
      </c>
      <c r="G35">
        <v>39</v>
      </c>
      <c r="H35">
        <v>18.3</v>
      </c>
      <c r="I35">
        <v>13</v>
      </c>
      <c r="J35">
        <v>270</v>
      </c>
      <c r="K35">
        <v>246</v>
      </c>
      <c r="L35">
        <v>48</v>
      </c>
      <c r="M35">
        <v>4</v>
      </c>
      <c r="N35">
        <v>9.5</v>
      </c>
      <c r="O35">
        <v>2.5</v>
      </c>
      <c r="P35">
        <v>5</v>
      </c>
      <c r="Q35">
        <v>5</v>
      </c>
      <c r="R35">
        <v>11</v>
      </c>
      <c r="S35">
        <v>26</v>
      </c>
      <c r="T35" s="10">
        <v>81</v>
      </c>
      <c r="U35">
        <v>3</v>
      </c>
      <c r="V35">
        <v>60</v>
      </c>
      <c r="W35">
        <v>110</v>
      </c>
      <c r="X35">
        <v>480</v>
      </c>
    </row>
    <row r="36" spans="1:24" x14ac:dyDescent="0.35">
      <c r="A36" t="s">
        <v>66</v>
      </c>
      <c r="B36" t="s">
        <v>33</v>
      </c>
      <c r="C36">
        <v>32.200000000000003</v>
      </c>
      <c r="D36">
        <v>34.4</v>
      </c>
      <c r="E36">
        <v>1300</v>
      </c>
      <c r="F36" s="10" t="s">
        <v>37</v>
      </c>
      <c r="G36" s="10" t="s">
        <v>37</v>
      </c>
      <c r="H36">
        <v>40</v>
      </c>
      <c r="I36">
        <v>32.6</v>
      </c>
      <c r="J36">
        <v>285</v>
      </c>
      <c r="K36">
        <v>230</v>
      </c>
      <c r="L36">
        <v>41</v>
      </c>
      <c r="M36" s="10" t="s">
        <v>37</v>
      </c>
      <c r="N36">
        <v>5.0750000000000002</v>
      </c>
      <c r="O36">
        <v>-19</v>
      </c>
      <c r="P36">
        <v>-7</v>
      </c>
      <c r="Q36" s="10" t="s">
        <v>37</v>
      </c>
      <c r="R36" s="10" t="s">
        <v>37</v>
      </c>
      <c r="S36">
        <v>45</v>
      </c>
      <c r="T36" s="10">
        <v>82</v>
      </c>
      <c r="U36" s="10">
        <v>1</v>
      </c>
      <c r="V36" s="10">
        <v>10.5</v>
      </c>
      <c r="W36" s="11" t="s">
        <v>37</v>
      </c>
      <c r="X36" s="11" t="s">
        <v>37</v>
      </c>
    </row>
    <row r="37" spans="1:24" x14ac:dyDescent="0.35">
      <c r="A37" t="s">
        <v>67</v>
      </c>
      <c r="B37" t="s">
        <v>33</v>
      </c>
      <c r="C37">
        <v>373</v>
      </c>
      <c r="D37">
        <v>376</v>
      </c>
      <c r="E37">
        <v>1230</v>
      </c>
      <c r="F37">
        <v>212</v>
      </c>
      <c r="G37">
        <v>41</v>
      </c>
      <c r="H37">
        <v>13.3</v>
      </c>
      <c r="I37">
        <v>9.6</v>
      </c>
      <c r="J37">
        <v>236</v>
      </c>
      <c r="K37">
        <v>249</v>
      </c>
      <c r="L37">
        <v>48</v>
      </c>
      <c r="M37">
        <v>2</v>
      </c>
      <c r="N37">
        <v>4.88</v>
      </c>
      <c r="O37">
        <v>10</v>
      </c>
      <c r="P37">
        <v>7</v>
      </c>
      <c r="Q37" s="10">
        <v>3.7</v>
      </c>
      <c r="R37" s="10">
        <v>8.0399999999999991</v>
      </c>
      <c r="S37">
        <v>29</v>
      </c>
      <c r="T37" s="10">
        <v>83</v>
      </c>
      <c r="U37">
        <v>3</v>
      </c>
      <c r="V37">
        <v>23</v>
      </c>
      <c r="W37">
        <v>68</v>
      </c>
      <c r="X37">
        <v>360</v>
      </c>
    </row>
    <row r="38" spans="1:24" x14ac:dyDescent="0.35">
      <c r="A38" t="s">
        <v>68</v>
      </c>
      <c r="B38" t="s">
        <v>33</v>
      </c>
      <c r="C38">
        <v>276</v>
      </c>
      <c r="D38">
        <v>310</v>
      </c>
      <c r="E38" t="s">
        <v>37</v>
      </c>
      <c r="F38">
        <v>168</v>
      </c>
      <c r="G38">
        <v>40</v>
      </c>
      <c r="H38">
        <v>13</v>
      </c>
      <c r="I38">
        <v>12</v>
      </c>
      <c r="J38">
        <v>323</v>
      </c>
      <c r="K38">
        <v>278</v>
      </c>
      <c r="L38">
        <v>53</v>
      </c>
      <c r="M38">
        <v>2</v>
      </c>
      <c r="N38">
        <v>4.0999999999999996</v>
      </c>
      <c r="O38">
        <v>10</v>
      </c>
      <c r="P38">
        <v>5</v>
      </c>
      <c r="Q38">
        <v>2</v>
      </c>
      <c r="R38" s="10">
        <v>14.9</v>
      </c>
      <c r="S38">
        <v>40</v>
      </c>
      <c r="T38" s="10">
        <v>26</v>
      </c>
      <c r="U38">
        <v>1</v>
      </c>
      <c r="V38" s="10">
        <v>13.2</v>
      </c>
      <c r="W38">
        <v>85</v>
      </c>
      <c r="X38" s="10">
        <v>460</v>
      </c>
    </row>
    <row r="39" spans="1:24" x14ac:dyDescent="0.35">
      <c r="A39" t="s">
        <v>69</v>
      </c>
      <c r="B39" t="s">
        <v>33</v>
      </c>
      <c r="C39">
        <v>301</v>
      </c>
      <c r="D39">
        <v>344</v>
      </c>
      <c r="E39">
        <v>800</v>
      </c>
      <c r="F39">
        <v>204</v>
      </c>
      <c r="G39">
        <v>43</v>
      </c>
      <c r="H39">
        <v>19</v>
      </c>
      <c r="I39">
        <v>16.7</v>
      </c>
      <c r="J39">
        <v>270</v>
      </c>
      <c r="K39">
        <v>246</v>
      </c>
      <c r="L39">
        <v>51</v>
      </c>
      <c r="M39">
        <v>5</v>
      </c>
      <c r="N39">
        <v>2.8</v>
      </c>
      <c r="O39">
        <v>8</v>
      </c>
      <c r="P39">
        <v>13</v>
      </c>
      <c r="Q39">
        <v>4</v>
      </c>
      <c r="R39" s="10">
        <v>12</v>
      </c>
      <c r="S39">
        <v>32</v>
      </c>
      <c r="T39" s="10">
        <v>67</v>
      </c>
      <c r="U39">
        <v>1</v>
      </c>
      <c r="V39">
        <v>6.11</v>
      </c>
      <c r="W39">
        <v>90</v>
      </c>
      <c r="X39">
        <v>460</v>
      </c>
    </row>
    <row r="40" spans="1:24" x14ac:dyDescent="0.35">
      <c r="A40" t="s">
        <v>70</v>
      </c>
      <c r="B40" t="s">
        <v>33</v>
      </c>
      <c r="C40">
        <v>401</v>
      </c>
      <c r="D40">
        <v>408</v>
      </c>
      <c r="E40">
        <v>1310</v>
      </c>
      <c r="F40">
        <v>208</v>
      </c>
      <c r="G40">
        <v>44</v>
      </c>
      <c r="H40">
        <v>11.3</v>
      </c>
      <c r="I40">
        <v>10.6</v>
      </c>
      <c r="J40">
        <v>266</v>
      </c>
      <c r="K40">
        <v>233</v>
      </c>
      <c r="L40">
        <v>46</v>
      </c>
      <c r="M40">
        <v>4</v>
      </c>
      <c r="N40">
        <v>5.4</v>
      </c>
      <c r="O40">
        <v>10</v>
      </c>
      <c r="P40">
        <v>9</v>
      </c>
      <c r="Q40">
        <v>2.5</v>
      </c>
      <c r="R40">
        <v>13.25</v>
      </c>
      <c r="S40">
        <v>26</v>
      </c>
      <c r="T40" s="10">
        <v>48</v>
      </c>
      <c r="U40">
        <v>3</v>
      </c>
      <c r="V40">
        <v>24.48</v>
      </c>
      <c r="W40">
        <v>85</v>
      </c>
      <c r="X40">
        <v>360</v>
      </c>
    </row>
    <row r="41" spans="1:24" x14ac:dyDescent="0.35">
      <c r="A41" t="s">
        <v>71</v>
      </c>
      <c r="B41" t="s">
        <v>33</v>
      </c>
      <c r="C41">
        <v>275</v>
      </c>
      <c r="D41">
        <v>354</v>
      </c>
      <c r="E41">
        <v>800</v>
      </c>
      <c r="F41">
        <v>197</v>
      </c>
      <c r="G41">
        <v>37</v>
      </c>
      <c r="H41">
        <v>18</v>
      </c>
      <c r="I41">
        <v>17.3</v>
      </c>
      <c r="J41">
        <v>344</v>
      </c>
      <c r="K41">
        <v>232</v>
      </c>
      <c r="L41">
        <v>51</v>
      </c>
      <c r="M41">
        <v>7</v>
      </c>
      <c r="N41">
        <v>4</v>
      </c>
      <c r="O41">
        <v>5</v>
      </c>
      <c r="P41">
        <v>10</v>
      </c>
      <c r="Q41">
        <v>-6</v>
      </c>
      <c r="R41">
        <v>9.3000000000000007</v>
      </c>
      <c r="S41">
        <v>37</v>
      </c>
      <c r="T41" s="10">
        <v>92</v>
      </c>
      <c r="U41">
        <v>1</v>
      </c>
      <c r="V41">
        <v>9.2200000000000006</v>
      </c>
      <c r="W41">
        <v>90</v>
      </c>
      <c r="X41">
        <v>470</v>
      </c>
    </row>
    <row r="42" spans="1:24" x14ac:dyDescent="0.35">
      <c r="A42" t="s">
        <v>72</v>
      </c>
      <c r="B42" t="s">
        <v>33</v>
      </c>
      <c r="T42" s="10" t="s">
        <v>37</v>
      </c>
    </row>
    <row r="43" spans="1:24" x14ac:dyDescent="0.35">
      <c r="A43" t="s">
        <v>73</v>
      </c>
      <c r="B43" t="s">
        <v>33</v>
      </c>
      <c r="C43">
        <v>32.5</v>
      </c>
      <c r="D43">
        <v>36.6</v>
      </c>
      <c r="E43">
        <v>850</v>
      </c>
      <c r="F43">
        <v>190</v>
      </c>
      <c r="G43">
        <v>45</v>
      </c>
      <c r="H43">
        <v>36.299999999999997</v>
      </c>
      <c r="I43">
        <v>38</v>
      </c>
      <c r="J43">
        <v>284</v>
      </c>
      <c r="K43">
        <v>240</v>
      </c>
      <c r="L43">
        <v>45</v>
      </c>
      <c r="M43">
        <v>3</v>
      </c>
      <c r="N43">
        <v>16.11</v>
      </c>
      <c r="O43">
        <v>5</v>
      </c>
      <c r="P43">
        <v>6</v>
      </c>
      <c r="Q43">
        <v>11</v>
      </c>
      <c r="R43">
        <v>19.2</v>
      </c>
      <c r="S43">
        <v>23</v>
      </c>
      <c r="T43" s="10">
        <v>72</v>
      </c>
      <c r="U43">
        <v>2</v>
      </c>
      <c r="V43">
        <v>30.67</v>
      </c>
      <c r="W43">
        <v>80</v>
      </c>
      <c r="X43">
        <v>380</v>
      </c>
    </row>
    <row r="44" spans="1:24" x14ac:dyDescent="0.35">
      <c r="A44" s="12" t="s">
        <v>74</v>
      </c>
      <c r="B44" s="12" t="s">
        <v>33</v>
      </c>
      <c r="C44" s="12">
        <v>360</v>
      </c>
      <c r="D44" s="12">
        <v>340</v>
      </c>
      <c r="E44" s="12">
        <v>1100</v>
      </c>
      <c r="F44" s="12">
        <v>220</v>
      </c>
      <c r="G44" s="12">
        <v>49</v>
      </c>
      <c r="H44" s="12">
        <v>13</v>
      </c>
      <c r="I44" s="12">
        <v>10</v>
      </c>
      <c r="J44" s="12">
        <v>283</v>
      </c>
      <c r="K44" s="12">
        <v>263</v>
      </c>
      <c r="L44" s="12">
        <v>45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5" thickBot="1" x14ac:dyDescent="0.4"/>
    <row r="46" spans="1:24" ht="15.5" thickTop="1" thickBot="1" x14ac:dyDescent="0.4">
      <c r="A46" s="13" t="s">
        <v>75</v>
      </c>
      <c r="B46" s="14">
        <v>10</v>
      </c>
      <c r="C46" s="15">
        <f>PERCENTILE(C$4:C$44,0.1)</f>
        <v>230</v>
      </c>
      <c r="D46" s="15">
        <f>PERCENTILE(D$4:D$44,0.1)</f>
        <v>278.60000000000002</v>
      </c>
      <c r="E46" s="15">
        <f>PERCENTILE(E$4:E$44,0.1)</f>
        <v>750</v>
      </c>
      <c r="F46" s="15">
        <f>PERCENTILE(F$4:F$44,0.1)</f>
        <v>169.2</v>
      </c>
      <c r="G46" s="15">
        <f>PERCENTILE(G$4:G$44,0.1)</f>
        <v>34</v>
      </c>
      <c r="H46" s="16">
        <f>PERCENTILE(H$4:H$44,0.9)</f>
        <v>22.060000000000002</v>
      </c>
      <c r="I46" s="16">
        <f>PERCENTILE(I$4:I$44,0.9)</f>
        <v>20.990000000000002</v>
      </c>
      <c r="J46" s="16">
        <f>PERCENTILE(J$4:J$44,0.9)</f>
        <v>323.7</v>
      </c>
      <c r="K46" s="16">
        <f>PERCENTILE(K$4:K$44,0.9)</f>
        <v>270.8</v>
      </c>
      <c r="L46" s="15">
        <f>PERCENTILE(L$4:L$44,0.1)</f>
        <v>40</v>
      </c>
      <c r="M46" s="15">
        <f>PERCENTILE(M$4:M$44,0.1)</f>
        <v>2</v>
      </c>
      <c r="N46" s="15">
        <f>PERCENTILE(N$4:N$44,0.1)</f>
        <v>2.6880000000000002</v>
      </c>
      <c r="O46" s="15">
        <f>PERCENTILE(O$4:O$44,0.1)</f>
        <v>-12.2</v>
      </c>
      <c r="P46" s="15">
        <f>PERCENTILE(P$4:P$44,0.1)</f>
        <v>2.4000000000000004</v>
      </c>
      <c r="Q46" s="16">
        <f>PERCENTILE(Q$4:Q$44,0.9)</f>
        <v>8</v>
      </c>
      <c r="R46" s="16">
        <f>PERCENTILE(R$4:R$44,0.9)</f>
        <v>15.489999999999998</v>
      </c>
      <c r="S46" s="15">
        <f>PERCENTILE(S$4:S$44,0.1)</f>
        <v>21.8</v>
      </c>
      <c r="T46" s="16">
        <f>PERCENTILE(T$4:T$44,0.9)</f>
        <v>92</v>
      </c>
      <c r="U46" s="16">
        <f>PERCENTILE(U$4:U$44,0.9)</f>
        <v>6.2000000000000028</v>
      </c>
      <c r="V46" s="15">
        <f>PERCENTILE(V$4:V$44,0.1)</f>
        <v>5</v>
      </c>
      <c r="W46" s="15">
        <f>PERCENTILE(W$4:W$44,0.1)</f>
        <v>73.8</v>
      </c>
      <c r="X46" s="15">
        <f>PERCENTILE(X$4:X$44,0.1)</f>
        <v>360</v>
      </c>
    </row>
    <row r="47" spans="1:24" ht="15.5" thickTop="1" thickBot="1" x14ac:dyDescent="0.4">
      <c r="A47" s="17"/>
      <c r="B47" s="18">
        <v>20</v>
      </c>
      <c r="C47" s="15">
        <f>PERCENTILE(C$4:C$44,0.2)</f>
        <v>272</v>
      </c>
      <c r="D47" s="15">
        <f>PERCENTILE(D$4:D$44,0.2)</f>
        <v>305.60000000000002</v>
      </c>
      <c r="E47" s="15">
        <f>PERCENTILE(E$4:E$44,0.2)</f>
        <v>800</v>
      </c>
      <c r="F47" s="15">
        <f>PERCENTILE(F$4:F$44,0.2)</f>
        <v>178</v>
      </c>
      <c r="G47" s="15">
        <f>PERCENTILE(G$4:G$44,0.2)</f>
        <v>36</v>
      </c>
      <c r="H47" s="19">
        <f>PERCENTILE(H$4:H$44,0.8)</f>
        <v>20</v>
      </c>
      <c r="I47" s="19">
        <f>PERCENTILE(I$4:I$44,0.8)</f>
        <v>19.600000000000001</v>
      </c>
      <c r="J47" s="19">
        <f>PERCENTILE(J$4:J$44,0.8)</f>
        <v>311</v>
      </c>
      <c r="K47" s="19">
        <f>PERCENTILE(K$4:K$44,0.8)</f>
        <v>266</v>
      </c>
      <c r="L47" s="15">
        <f>PERCENTILE(L$4:L$44,0.2)</f>
        <v>42</v>
      </c>
      <c r="M47" s="15">
        <f>PERCENTILE(M$4:M$44,0.2)</f>
        <v>2</v>
      </c>
      <c r="N47" s="15">
        <f>PERCENTILE(N$4:N$44,0.2)</f>
        <v>3.1600000000000006</v>
      </c>
      <c r="O47" s="15">
        <f>PERCENTILE(O$4:O$44,0.2)</f>
        <v>-1.7999999999999972</v>
      </c>
      <c r="P47" s="15">
        <f>PERCENTILE(P$4:P$44,0.2)</f>
        <v>4</v>
      </c>
      <c r="Q47" s="19">
        <f>PERCENTILE(Q$4:Q$44,0.8)</f>
        <v>7.5</v>
      </c>
      <c r="R47" s="19">
        <f>PERCENTILE(R$4:R$44,0.8)</f>
        <v>13.7</v>
      </c>
      <c r="S47" s="15">
        <f>PERCENTILE(S$4:S$44,0.2)</f>
        <v>23.6</v>
      </c>
      <c r="T47" s="19">
        <f>PERCENTILE(T$4:T$44,0.8)</f>
        <v>89.7</v>
      </c>
      <c r="U47" s="19">
        <f>PERCENTILE(U$4:U$44,0.8)</f>
        <v>4.4000000000000021</v>
      </c>
      <c r="V47" s="15">
        <f>PERCENTILE(V$4:V$44,0.2)</f>
        <v>7.6159999999999997</v>
      </c>
      <c r="W47" s="15">
        <f>PERCENTILE(W$4:W$44,0.2)</f>
        <v>80</v>
      </c>
      <c r="X47" s="15">
        <f>PERCENTILE(X$4:X$44,0.2)</f>
        <v>360</v>
      </c>
    </row>
    <row r="48" spans="1:24" ht="15.5" thickTop="1" thickBot="1" x14ac:dyDescent="0.4">
      <c r="A48" s="17"/>
      <c r="B48" s="18">
        <v>30</v>
      </c>
      <c r="C48" s="15">
        <f>PERCENTILE(C$4:C$44,0.3)</f>
        <v>281</v>
      </c>
      <c r="D48" s="15">
        <f>PERCENTILE(D$4:D$44,0.3)</f>
        <v>314.10000000000002</v>
      </c>
      <c r="E48" s="15">
        <f>PERCENTILE(E$4:E$44,0.3)</f>
        <v>855</v>
      </c>
      <c r="F48" s="15">
        <f>PERCENTILE(F$4:F$44,0.3)</f>
        <v>186</v>
      </c>
      <c r="G48" s="15">
        <f>PERCENTILE(G$4:G$44,0.3)</f>
        <v>37.5</v>
      </c>
      <c r="H48" s="19">
        <f>PERCENTILE(H$4:H$44,0.7)</f>
        <v>18.419999999999998</v>
      </c>
      <c r="I48" s="19">
        <f>PERCENTILE(I$4:I$44,0.7)</f>
        <v>16.88</v>
      </c>
      <c r="J48" s="19">
        <f>PERCENTILE(J$4:J$44,0.7)</f>
        <v>301.60000000000002</v>
      </c>
      <c r="K48" s="19">
        <f>PERCENTILE(K$4:K$44,0.7)</f>
        <v>258</v>
      </c>
      <c r="L48" s="15">
        <f>PERCENTILE(L$4:L$44,0.3)</f>
        <v>43</v>
      </c>
      <c r="M48" s="15">
        <f>PERCENTILE(M$4:M$44,0.3)</f>
        <v>2</v>
      </c>
      <c r="N48" s="15">
        <f>PERCENTILE(N$4:N$44,0.3)</f>
        <v>4.1399999999999997</v>
      </c>
      <c r="O48" s="15">
        <f>PERCENTILE(O$4:O$44,0.3)</f>
        <v>0.40000000000000036</v>
      </c>
      <c r="P48" s="15">
        <f>PERCENTILE(P$4:P$44,0.3)</f>
        <v>5.2</v>
      </c>
      <c r="Q48" s="19">
        <f>PERCENTILE(Q$4:Q$44,0.7)</f>
        <v>4.75</v>
      </c>
      <c r="R48" s="19">
        <f>PERCENTILE(R$4:R$44,0.7)</f>
        <v>13.195</v>
      </c>
      <c r="S48" s="15">
        <f>PERCENTILE(S$4:S$44,0.3)</f>
        <v>26</v>
      </c>
      <c r="T48" s="19">
        <f>PERCENTILE(T$4:T$44,0.7)</f>
        <v>83.8</v>
      </c>
      <c r="U48" s="19">
        <f>PERCENTILE(U$4:U$44,0.7)</f>
        <v>4</v>
      </c>
      <c r="V48" s="15">
        <f>PERCENTILE(V$4:V$44,0.3)</f>
        <v>9.298</v>
      </c>
      <c r="W48" s="15">
        <f>PERCENTILE(W$4:W$44,0.3)</f>
        <v>85</v>
      </c>
      <c r="X48" s="15">
        <f>PERCENTILE(X$4:X$44,0.3)</f>
        <v>370</v>
      </c>
    </row>
    <row r="49" spans="1:24" ht="15.5" thickTop="1" thickBot="1" x14ac:dyDescent="0.4">
      <c r="A49" s="17"/>
      <c r="B49" s="18">
        <v>40</v>
      </c>
      <c r="C49" s="15">
        <f>PERCENTILE(C$4:C$44,0.4)</f>
        <v>296.60000000000002</v>
      </c>
      <c r="D49" s="15">
        <f>PERCENTILE(D$4:D$44,0.4)</f>
        <v>340</v>
      </c>
      <c r="E49" s="15">
        <f>PERCENTILE(E$4:E$44,0.4)</f>
        <v>908</v>
      </c>
      <c r="F49" s="15">
        <f>PERCENTILE(F$4:F$44,0.4)</f>
        <v>191.4</v>
      </c>
      <c r="G49" s="15">
        <f>PERCENTILE(G$4:G$44,0.4)</f>
        <v>39</v>
      </c>
      <c r="H49" s="19">
        <f>PERCENTILE(H$4:H$44,0.6)</f>
        <v>18</v>
      </c>
      <c r="I49" s="19">
        <f>PERCENTILE(I$4:I$44,0.6)</f>
        <v>16</v>
      </c>
      <c r="J49" s="19">
        <f>PERCENTILE(J$4:J$44,0.6)</f>
        <v>294.2</v>
      </c>
      <c r="K49" s="19">
        <f>PERCENTILE(K$4:K$44,0.6)</f>
        <v>247.2</v>
      </c>
      <c r="L49" s="15">
        <f>PERCENTILE(L$4:L$44,0.4)</f>
        <v>44</v>
      </c>
      <c r="M49" s="15">
        <f>PERCENTILE(M$4:M$44,0.4)</f>
        <v>2</v>
      </c>
      <c r="N49" s="15">
        <f>PERCENTILE(N$4:N$44,0.4)</f>
        <v>4.9039999999999999</v>
      </c>
      <c r="O49" s="15">
        <f>PERCENTILE(O$4:O$44,0.4)</f>
        <v>2.6000000000000014</v>
      </c>
      <c r="P49" s="15">
        <f>PERCENTILE(P$4:P$44,0.4)</f>
        <v>6</v>
      </c>
      <c r="Q49" s="19">
        <f>PERCENTILE(Q$4:Q$44,0.6)</f>
        <v>4</v>
      </c>
      <c r="R49" s="19">
        <f>PERCENTILE(R$4:R$44,0.6)</f>
        <v>12</v>
      </c>
      <c r="S49" s="15">
        <f>PERCENTILE(S$4:S$44,0.4)</f>
        <v>30</v>
      </c>
      <c r="T49" s="19">
        <f>PERCENTILE(T$4:T$44,0.6)</f>
        <v>81</v>
      </c>
      <c r="U49" s="19">
        <f>PERCENTILE(U$4:U$44,0.6)</f>
        <v>3</v>
      </c>
      <c r="V49" s="15">
        <f>PERCENTILE(V$4:V$44,0.4)</f>
        <v>10.49</v>
      </c>
      <c r="W49" s="15">
        <f>PERCENTILE(W$4:W$44,0.4)</f>
        <v>88</v>
      </c>
      <c r="X49" s="15">
        <f>PERCENTILE(X$4:X$44,0.4)</f>
        <v>380</v>
      </c>
    </row>
    <row r="50" spans="1:24" ht="15.5" thickTop="1" thickBot="1" x14ac:dyDescent="0.4">
      <c r="A50" s="17"/>
      <c r="B50" s="18">
        <v>50</v>
      </c>
      <c r="C50" s="15">
        <f t="shared" ref="C50:X50" si="0">PERCENTILE(C$4:C$44,0.5)</f>
        <v>311.5</v>
      </c>
      <c r="D50" s="15">
        <f t="shared" si="0"/>
        <v>349</v>
      </c>
      <c r="E50" s="15">
        <f t="shared" si="0"/>
        <v>952.5</v>
      </c>
      <c r="F50" s="15">
        <f t="shared" si="0"/>
        <v>194</v>
      </c>
      <c r="G50" s="15">
        <f t="shared" si="0"/>
        <v>41.5</v>
      </c>
      <c r="H50" s="19">
        <f t="shared" si="0"/>
        <v>17.149999999999999</v>
      </c>
      <c r="I50" s="19">
        <f t="shared" si="0"/>
        <v>15.7</v>
      </c>
      <c r="J50" s="19">
        <f t="shared" si="0"/>
        <v>286</v>
      </c>
      <c r="K50" s="19">
        <f t="shared" si="0"/>
        <v>245</v>
      </c>
      <c r="L50" s="15">
        <f t="shared" si="0"/>
        <v>46</v>
      </c>
      <c r="M50" s="15">
        <f t="shared" si="0"/>
        <v>3</v>
      </c>
      <c r="N50" s="15">
        <f t="shared" si="0"/>
        <v>5.4</v>
      </c>
      <c r="O50" s="15">
        <f t="shared" si="0"/>
        <v>5</v>
      </c>
      <c r="P50" s="15">
        <f t="shared" si="0"/>
        <v>7</v>
      </c>
      <c r="Q50" s="19">
        <f t="shared" si="0"/>
        <v>3.6</v>
      </c>
      <c r="R50" s="19">
        <f t="shared" si="0"/>
        <v>11.12</v>
      </c>
      <c r="S50" s="15">
        <f t="shared" si="0"/>
        <v>31.5</v>
      </c>
      <c r="T50" s="19">
        <f t="shared" si="0"/>
        <v>74</v>
      </c>
      <c r="U50" s="19">
        <f t="shared" si="0"/>
        <v>3</v>
      </c>
      <c r="V50" s="15">
        <f t="shared" si="0"/>
        <v>13.504999999999999</v>
      </c>
      <c r="W50" s="15">
        <f t="shared" si="0"/>
        <v>90</v>
      </c>
      <c r="X50" s="15">
        <f t="shared" si="0"/>
        <v>400</v>
      </c>
    </row>
    <row r="51" spans="1:24" ht="15.5" thickTop="1" thickBot="1" x14ac:dyDescent="0.4">
      <c r="A51" s="17"/>
      <c r="B51" s="18">
        <v>60</v>
      </c>
      <c r="C51" s="15">
        <f>PERCENTILE(C$4:C$44,0.6)</f>
        <v>321.39999999999998</v>
      </c>
      <c r="D51" s="15">
        <f>PERCENTILE(D$4:D$44,0.6)</f>
        <v>371.4</v>
      </c>
      <c r="E51" s="15">
        <f>PERCENTILE(E$4:E$44,0.6)</f>
        <v>1002</v>
      </c>
      <c r="F51" s="15">
        <f>PERCENTILE(F$4:F$44,0.6)</f>
        <v>203.2</v>
      </c>
      <c r="G51" s="15">
        <f>PERCENTILE(G$4:G$44,0.6)</f>
        <v>45</v>
      </c>
      <c r="H51" s="19">
        <f>PERCENTILE(H$4:H$44,0.4)</f>
        <v>16.18</v>
      </c>
      <c r="I51" s="19">
        <f>PERCENTILE(I$4:I$44,0.4)</f>
        <v>14</v>
      </c>
      <c r="J51" s="19">
        <f>PERCENTILE(J$4:J$44,0.4)</f>
        <v>283</v>
      </c>
      <c r="K51" s="19">
        <f>PERCENTILE(K$4:K$44,0.4)</f>
        <v>239.6</v>
      </c>
      <c r="L51" s="15">
        <f>PERCENTILE(L$4:L$44,0.6)</f>
        <v>46.4</v>
      </c>
      <c r="M51" s="15">
        <f>PERCENTILE(M$4:M$44,0.6)</f>
        <v>3</v>
      </c>
      <c r="N51" s="15">
        <f>PERCENTILE(N$4:N$44,0.6)</f>
        <v>6</v>
      </c>
      <c r="O51" s="15">
        <f>PERCENTILE(O$4:O$44,0.6)</f>
        <v>7.9</v>
      </c>
      <c r="P51" s="15">
        <f>PERCENTILE(P$4:P$44,0.6)</f>
        <v>8.8000000000000007</v>
      </c>
      <c r="Q51" s="19">
        <f>PERCENTILE(Q$4:Q$44,0.4)</f>
        <v>3</v>
      </c>
      <c r="R51" s="19">
        <f>PERCENTILE(R$4:R$44,0.4)</f>
        <v>10.99</v>
      </c>
      <c r="S51" s="15">
        <f>PERCENTILE(S$4:S$44,0.6)</f>
        <v>33</v>
      </c>
      <c r="T51" s="19">
        <f>PERCENTILE(T$4:T$44,0.4)</f>
        <v>71.8</v>
      </c>
      <c r="U51" s="19">
        <f>PERCENTILE(U$4:U$44,0.4)</f>
        <v>3</v>
      </c>
      <c r="V51" s="15">
        <f>PERCENTILE(V$4:V$44,0.6)</f>
        <v>17.899999999999999</v>
      </c>
      <c r="W51" s="15">
        <f>PERCENTILE(W$4:W$44,0.6)</f>
        <v>95</v>
      </c>
      <c r="X51" s="15">
        <f>PERCENTILE(X$4:X$44,0.6)</f>
        <v>418</v>
      </c>
    </row>
    <row r="52" spans="1:24" ht="15.5" thickTop="1" thickBot="1" x14ac:dyDescent="0.4">
      <c r="A52" s="17"/>
      <c r="B52" s="18">
        <v>70</v>
      </c>
      <c r="C52" s="15">
        <f>PERCENTILE(C$4:C$44,0.7)</f>
        <v>337.4</v>
      </c>
      <c r="D52" s="15">
        <f>PERCENTILE(D$4:D$44,0.7)</f>
        <v>377.5</v>
      </c>
      <c r="E52" s="15">
        <f>PERCENTILE(E$4:E$44,0.7)</f>
        <v>1066</v>
      </c>
      <c r="F52" s="15">
        <f>PERCENTILE(F$4:F$44,0.7)</f>
        <v>208.4</v>
      </c>
      <c r="G52" s="15">
        <f>PERCENTILE(G$4:G$44,0.7)</f>
        <v>45.5</v>
      </c>
      <c r="H52" s="19">
        <f>PERCENTILE(H$4:H$44,0.3)</f>
        <v>14.21</v>
      </c>
      <c r="I52" s="19">
        <f>PERCENTILE(I$4:I$44,0.3)</f>
        <v>13.3</v>
      </c>
      <c r="J52" s="19">
        <f>PERCENTILE(J$4:J$44,0.3)</f>
        <v>280.10000000000002</v>
      </c>
      <c r="K52" s="19">
        <f>PERCENTILE(K$4:K$44,0.3)</f>
        <v>234</v>
      </c>
      <c r="L52" s="15">
        <f>PERCENTILE(L$4:L$44,0.7)</f>
        <v>48</v>
      </c>
      <c r="M52" s="15">
        <f>PERCENTILE(M$4:M$44,0.7)</f>
        <v>4</v>
      </c>
      <c r="N52" s="15">
        <f>PERCENTILE(N$4:N$44,0.7)</f>
        <v>9.7099999999999991</v>
      </c>
      <c r="O52" s="15">
        <f>PERCENTILE(O$4:O$44,0.7)</f>
        <v>9.7999999999999989</v>
      </c>
      <c r="P52" s="15">
        <f>PERCENTILE(P$4:P$44,0.7)</f>
        <v>10</v>
      </c>
      <c r="Q52" s="19">
        <f>PERCENTILE(Q$4:Q$44,0.3)</f>
        <v>2</v>
      </c>
      <c r="R52" s="19">
        <f>PERCENTILE(R$4:R$44,0.3)</f>
        <v>10.1</v>
      </c>
      <c r="S52" s="15">
        <f>PERCENTILE(S$4:S$44,0.7)</f>
        <v>34.299999999999997</v>
      </c>
      <c r="T52" s="19">
        <f>PERCENTILE(T$4:T$44,0.3)</f>
        <v>70</v>
      </c>
      <c r="U52" s="19">
        <f>PERCENTILE(U$4:U$44,0.3)</f>
        <v>2.4000000000000004</v>
      </c>
      <c r="V52" s="15">
        <f>PERCENTILE(V$4:V$44,0.7)</f>
        <v>24.948</v>
      </c>
      <c r="W52" s="15">
        <f>PERCENTILE(W$4:W$44,0.7)</f>
        <v>100</v>
      </c>
      <c r="X52" s="15">
        <f>PERCENTILE(X$4:X$44,0.7)</f>
        <v>445.99999999999994</v>
      </c>
    </row>
    <row r="53" spans="1:24" ht="15.5" thickTop="1" thickBot="1" x14ac:dyDescent="0.4">
      <c r="A53" s="17"/>
      <c r="B53" s="18">
        <v>80</v>
      </c>
      <c r="C53" s="15">
        <f>PERCENTILE(C$4:C$44,0.8)</f>
        <v>359.2</v>
      </c>
      <c r="D53" s="15">
        <f>PERCENTILE(D$4:D$44,0.8)</f>
        <v>384.6</v>
      </c>
      <c r="E53" s="15">
        <f>PERCENTILE(E$4:E$44,0.8)</f>
        <v>1112</v>
      </c>
      <c r="F53" s="15">
        <f>PERCENTILE(F$4:F$44,0.8)</f>
        <v>211.6</v>
      </c>
      <c r="G53" s="15">
        <f>PERCENTILE(G$4:G$44,0.8)</f>
        <v>47</v>
      </c>
      <c r="H53" s="19">
        <f>PERCENTILE(H$4:H$44,0.2)</f>
        <v>13.24</v>
      </c>
      <c r="I53" s="19">
        <f>PERCENTILE(I$4:I$44,0.2)</f>
        <v>11.92</v>
      </c>
      <c r="J53" s="19">
        <f>PERCENTILE(J$4:J$44,0.2)</f>
        <v>270</v>
      </c>
      <c r="K53" s="19">
        <f>PERCENTILE(K$4:K$44,0.2)</f>
        <v>231.6</v>
      </c>
      <c r="L53" s="15">
        <f>PERCENTILE(L$4:L$44,0.8)</f>
        <v>48.400000000000006</v>
      </c>
      <c r="M53" s="15">
        <f>PERCENTILE(M$4:M$44,0.8)</f>
        <v>5</v>
      </c>
      <c r="N53" s="15">
        <f>PERCENTILE(N$4:N$44,0.8)</f>
        <v>13.200000000000001</v>
      </c>
      <c r="O53" s="15">
        <f>PERCENTILE(O$4:O$44,0.8)</f>
        <v>10</v>
      </c>
      <c r="P53" s="15">
        <f>PERCENTILE(P$4:P$44,0.8)</f>
        <v>12</v>
      </c>
      <c r="Q53" s="19">
        <f>PERCENTILE(Q$4:Q$44,0.2)</f>
        <v>2</v>
      </c>
      <c r="R53" s="19">
        <f>PERCENTILE(R$4:R$44,0.2)</f>
        <v>10</v>
      </c>
      <c r="S53" s="15">
        <f>PERCENTILE(S$4:S$44,0.8)</f>
        <v>38</v>
      </c>
      <c r="T53" s="19">
        <f>PERCENTILE(T$4:T$44,0.2)</f>
        <v>68</v>
      </c>
      <c r="U53" s="19">
        <f>PERCENTILE(U$4:U$44,0.2)</f>
        <v>2</v>
      </c>
      <c r="V53" s="15">
        <f>PERCENTILE(V$4:V$44,0.8)</f>
        <v>33.268000000000008</v>
      </c>
      <c r="W53" s="15">
        <f>PERCENTILE(W$4:W$44,0.8)</f>
        <v>105</v>
      </c>
      <c r="X53" s="15">
        <f>PERCENTILE(X$4:X$44,0.8)</f>
        <v>460</v>
      </c>
    </row>
    <row r="54" spans="1:24" ht="15.5" thickTop="1" thickBot="1" x14ac:dyDescent="0.4">
      <c r="A54" s="17"/>
      <c r="B54" s="20">
        <v>90</v>
      </c>
      <c r="C54" s="15">
        <f>PERCENTILE(C$4:C$44,0.9)</f>
        <v>375.5</v>
      </c>
      <c r="D54" s="15">
        <f>PERCENTILE(D$4:D$44,0.9)</f>
        <v>410.20000000000005</v>
      </c>
      <c r="E54" s="15">
        <f>PERCENTILE(E$4:E$44,0.9)</f>
        <v>1236</v>
      </c>
      <c r="F54" s="15">
        <f>PERCENTILE(F$4:F$44,0.9)</f>
        <v>220</v>
      </c>
      <c r="G54" s="15">
        <f>PERCENTILE(G$4:G$44,0.9)</f>
        <v>48.5</v>
      </c>
      <c r="H54" s="21">
        <f>PERCENTILE(H$4:H$44,0.1)</f>
        <v>12</v>
      </c>
      <c r="I54" s="21">
        <f>PERCENTILE(I$4:I$44,0.1)</f>
        <v>10.6</v>
      </c>
      <c r="J54" s="21">
        <f>PERCENTILE(J$4:J$44,0.1)</f>
        <v>258.60000000000002</v>
      </c>
      <c r="K54" s="21">
        <f>PERCENTILE(K$4:K$44,0.1)</f>
        <v>227.3</v>
      </c>
      <c r="L54" s="15">
        <f>PERCENTILE(L$4:L$44,0.9)</f>
        <v>50.1</v>
      </c>
      <c r="M54" s="15">
        <f>PERCENTILE(M$4:M$44,0.9)</f>
        <v>6.3999999999999986</v>
      </c>
      <c r="N54" s="15">
        <f>PERCENTILE(N$4:N$44,0.9)</f>
        <v>26.600000000000009</v>
      </c>
      <c r="O54" s="15">
        <f>PERCENTILE(O$4:O$44,0.9)</f>
        <v>11.200000000000003</v>
      </c>
      <c r="P54" s="15">
        <f>PERCENTILE(P$4:P$44,0.9)</f>
        <v>13.700000000000003</v>
      </c>
      <c r="Q54" s="21">
        <f>PERCENTILE(Q$4:Q$44,0.1)</f>
        <v>1</v>
      </c>
      <c r="R54" s="21">
        <f>PERCENTILE(R$4:R$44,0.1)</f>
        <v>9.4</v>
      </c>
      <c r="S54" s="15">
        <f>PERCENTILE(S$4:S$44,0.9)</f>
        <v>40</v>
      </c>
      <c r="T54" s="21">
        <f>PERCENTILE(T$4:T$44,0.1)</f>
        <v>64.599999999999994</v>
      </c>
      <c r="U54" s="21">
        <f>PERCENTILE(U$4:U$44,0.1)</f>
        <v>1</v>
      </c>
      <c r="V54" s="15">
        <f>PERCENTILE(V$4:V$44,0.9)</f>
        <v>60</v>
      </c>
      <c r="W54" s="15">
        <f>PERCENTILE(W$4:W$44,0.9)</f>
        <v>108</v>
      </c>
      <c r="X54" s="15">
        <f>PERCENTILE(X$4:X$44,0.9)</f>
        <v>486</v>
      </c>
    </row>
    <row r="55" spans="1:24" ht="15" thickTop="1" x14ac:dyDescent="0.35"/>
  </sheetData>
  <mergeCells count="15"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N2:N3"/>
    <mergeCell ref="Q2:Q3"/>
    <mergeCell ref="S2:S3"/>
    <mergeCell ref="U2:U3"/>
    <mergeCell ref="W2:W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0135B86BD1D498E2B232954E04646" ma:contentTypeVersion="13" ma:contentTypeDescription="Vytvoří nový dokument" ma:contentTypeScope="" ma:versionID="92dea02dd61f62abc582acdbabd03c7f">
  <xsd:schema xmlns:xsd="http://www.w3.org/2001/XMLSchema" xmlns:xs="http://www.w3.org/2001/XMLSchema" xmlns:p="http://schemas.microsoft.com/office/2006/metadata/properties" xmlns:ns3="f8bd5197-ca98-470a-a354-5d86ab0c0fbf" xmlns:ns4="b55b1952-e9cd-4de0-b532-dee136ee42d5" targetNamespace="http://schemas.microsoft.com/office/2006/metadata/properties" ma:root="true" ma:fieldsID="e9f4bb5ec35144b2e9136fbf86dc818e" ns3:_="" ns4:_="">
    <xsd:import namespace="f8bd5197-ca98-470a-a354-5d86ab0c0fbf"/>
    <xsd:import namespace="b55b1952-e9cd-4de0-b532-dee136ee42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d5197-ca98-470a-a354-5d86ab0c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b1952-e9cd-4de0-b532-dee136ee42d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EC3019-77CA-4A73-BF04-DC62990987D5}">
  <ds:schemaRefs>
    <ds:schemaRef ds:uri="f8bd5197-ca98-470a-a354-5d86ab0c0fbf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55b1952-e9cd-4de0-b532-dee136ee42d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8DD06E-98DA-4418-8723-30B513D6DD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053065-5D2E-4087-A381-C825FC7D2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d5197-ca98-470a-a354-5d86ab0c0fbf"/>
    <ds:schemaRef ds:uri="b55b1952-e9cd-4de0-b532-dee136ee4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Vespalec</dc:creator>
  <cp:lastModifiedBy>Tomáš Vespalec</cp:lastModifiedBy>
  <dcterms:created xsi:type="dcterms:W3CDTF">2023-05-02T06:25:56Z</dcterms:created>
  <dcterms:modified xsi:type="dcterms:W3CDTF">2023-05-15T12:21:01Z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0x0101008800135B86BD1D498E2B232954E04646</vt:lpwstr>
  </property>
</Properties>
</file>