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5123\Desktop\2024_Final\"/>
    </mc:Choice>
  </mc:AlternateContent>
  <xr:revisionPtr revIDLastSave="0" documentId="13_ncr:1_{C8C7BAB1-F233-45DA-BC23-12BFDBF6CC3E}" xr6:coauthVersionLast="36" xr6:coauthVersionMax="36" xr10:uidLastSave="{00000000-0000-0000-0000-000000000000}"/>
  <bookViews>
    <workbookView xWindow="0" yWindow="0" windowWidth="19200" windowHeight="8748" xr2:uid="{92975AC6-6794-4E7D-83E9-7131D731D9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6" i="1" l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</calcChain>
</file>

<file path=xl/sharedStrings.xml><?xml version="1.0" encoding="utf-8"?>
<sst xmlns="http://schemas.openxmlformats.org/spreadsheetml/2006/main" count="167" uniqueCount="88">
  <si>
    <t>Jméno</t>
  </si>
  <si>
    <t>pohlaví</t>
  </si>
  <si>
    <t>dynamometrie ruční</t>
  </si>
  <si>
    <t>dynamometrie zádová</t>
  </si>
  <si>
    <t>skok daleký</t>
  </si>
  <si>
    <t>skok dosažný</t>
  </si>
  <si>
    <t>zachycení tyče</t>
  </si>
  <si>
    <t>reaktometrie</t>
  </si>
  <si>
    <t>Tapping paží</t>
  </si>
  <si>
    <t>Chůze pozpátku</t>
  </si>
  <si>
    <t>Balancování tyčí</t>
  </si>
  <si>
    <t>pohyblivost v ramenou</t>
  </si>
  <si>
    <t>skok na přesnost</t>
  </si>
  <si>
    <t>překračování tyče</t>
  </si>
  <si>
    <t>předklon v sedě</t>
  </si>
  <si>
    <t>výkrut tyčí</t>
  </si>
  <si>
    <t>plameňák</t>
  </si>
  <si>
    <t>stoj na kladince</t>
  </si>
  <si>
    <t>skok vzad</t>
  </si>
  <si>
    <t>výskok s otočkou</t>
  </si>
  <si>
    <t>[m/z]</t>
  </si>
  <si>
    <t>levá</t>
  </si>
  <si>
    <t>pravá</t>
  </si>
  <si>
    <t>[N]</t>
  </si>
  <si>
    <t>[cm]</t>
  </si>
  <si>
    <t>zrak</t>
  </si>
  <si>
    <t>sluch</t>
  </si>
  <si>
    <t>[n]</t>
  </si>
  <si>
    <t>[s]</t>
  </si>
  <si>
    <t>cm</t>
  </si>
  <si>
    <t>[n/6Os]</t>
  </si>
  <si>
    <t>[ms]</t>
  </si>
  <si>
    <t>Bílá, Petra</t>
  </si>
  <si>
    <t>z</t>
  </si>
  <si>
    <t>Bilíčková, Veronika</t>
  </si>
  <si>
    <t>Cempírková, Veronika</t>
  </si>
  <si>
    <t>Cvoligová, Petra</t>
  </si>
  <si>
    <t>Doležalová, Adriana</t>
  </si>
  <si>
    <t>Frolíková, Monika</t>
  </si>
  <si>
    <t>Goldemundová, Tereza</t>
  </si>
  <si>
    <t>Guseva, Sofia</t>
  </si>
  <si>
    <t>Hatláková, Jitka</t>
  </si>
  <si>
    <t>Hodásová, Alexandra</t>
  </si>
  <si>
    <t>Horlanova, Viktoriia</t>
  </si>
  <si>
    <t>Hrabalová, Tereza</t>
  </si>
  <si>
    <t>Hurtová, Anežka</t>
  </si>
  <si>
    <t>Janáčková, Viktória</t>
  </si>
  <si>
    <t>Jurová, Ivana</t>
  </si>
  <si>
    <t>x</t>
  </si>
  <si>
    <t>Kadlecová, Klára</t>
  </si>
  <si>
    <t>Kaláberová, Vanessa</t>
  </si>
  <si>
    <t>Kalincová, Anna</t>
  </si>
  <si>
    <t>Klempererová, Anna</t>
  </si>
  <si>
    <t>Kochanova, Taisiia</t>
  </si>
  <si>
    <t>Kováčová, Vendula</t>
  </si>
  <si>
    <t>Krčmářová, Bára</t>
  </si>
  <si>
    <t>Kudrnová, Eliška</t>
  </si>
  <si>
    <t>Kunčická, Klára</t>
  </si>
  <si>
    <t>Macková, Veronika</t>
  </si>
  <si>
    <t>Maksymchuk, Oksana</t>
  </si>
  <si>
    <t>Marciánová, Hana</t>
  </si>
  <si>
    <t>Masaříková, Eliška</t>
  </si>
  <si>
    <t>Novotná, Veronika</t>
  </si>
  <si>
    <t>Ondrová, Lucie</t>
  </si>
  <si>
    <t>Otrubová, Zuzana</t>
  </si>
  <si>
    <t>Paulíková, Lucie</t>
  </si>
  <si>
    <t>Poláčková, Vendula</t>
  </si>
  <si>
    <t>Prokýšková, Eliška</t>
  </si>
  <si>
    <t>Přichystalová, Eva</t>
  </si>
  <si>
    <t>Rausová, Karolína</t>
  </si>
  <si>
    <t>Sahatciu, Sára</t>
  </si>
  <si>
    <t>Sedláčková, Barbora</t>
  </si>
  <si>
    <t>Sedláčková, Lucie</t>
  </si>
  <si>
    <t>Stehlíková, Adéla</t>
  </si>
  <si>
    <t>Stejskalová, Eliška</t>
  </si>
  <si>
    <t>Stuchlíková, Alice</t>
  </si>
  <si>
    <t>Šťastová, Michaela</t>
  </si>
  <si>
    <t>Trávníčková, Magda</t>
  </si>
  <si>
    <t>Trdlicová, Kristýna</t>
  </si>
  <si>
    <t>Váhalová, Hana</t>
  </si>
  <si>
    <t>Večeřová, Ema</t>
  </si>
  <si>
    <t>Vehovská, Aneta</t>
  </si>
  <si>
    <t>Vlasáková, Barbara</t>
  </si>
  <si>
    <t>Wojciková, Barbora</t>
  </si>
  <si>
    <t>Zajícová, Markéta</t>
  </si>
  <si>
    <t>Zembinská, Dominika</t>
  </si>
  <si>
    <t>Zmrzlá, Tamara</t>
  </si>
  <si>
    <t>percentil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</si>
</sst>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10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4C7E7"/>
        <bgColor rgb="FF99CCFF"/>
      </patternFill>
    </fill>
    <fill>
      <patternFill patternType="solid">
        <fgColor rgb="FFDAE3F3"/>
        <bgColor rgb="FFD0CECE"/>
      </patternFill>
    </fill>
    <fill>
      <patternFill patternType="solid">
        <fgColor rgb="FFFFC000"/>
        <bgColor rgb="FFFFCF3B"/>
      </patternFill>
    </fill>
    <fill>
      <patternFill patternType="solid">
        <fgColor rgb="FFFFFF00"/>
        <bgColor rgb="FFFFCF3B"/>
      </patternFill>
    </fill>
    <fill>
      <patternFill patternType="solid">
        <fgColor rgb="FFFFE699"/>
        <bgColor rgb="FFFFD96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5" fillId="0" borderId="0" xfId="0" applyFont="1" applyFill="1" applyBorder="1"/>
    <xf numFmtId="0" fontId="2" fillId="4" borderId="5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2" fontId="2" fillId="0" borderId="0" xfId="0" applyNumberFormat="1" applyFont="1" applyFill="1" applyBorder="1"/>
    <xf numFmtId="0" fontId="2" fillId="7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D1DE-C389-4E47-8BF8-D26C52F6EC6D}">
  <dimension ref="A1:X67"/>
  <sheetViews>
    <sheetView tabSelected="1" zoomScale="80" zoomScaleNormal="80" workbookViewId="0">
      <pane ySplit="3" topLeftCell="A4" activePane="bottomLeft" state="frozen"/>
      <selection pane="bottomLeft" activeCell="E20" sqref="E20:X20"/>
    </sheetView>
  </sheetViews>
  <sheetFormatPr defaultColWidth="8.77734375" defaultRowHeight="14.4" x14ac:dyDescent="0.3"/>
  <cols>
    <col min="1" max="1" width="24.44140625" style="4" customWidth="1"/>
    <col min="2" max="16384" width="8.77734375" style="4"/>
  </cols>
  <sheetData>
    <row r="1" spans="1:24" ht="43.2" x14ac:dyDescent="0.3">
      <c r="A1" s="24" t="s">
        <v>0</v>
      </c>
      <c r="B1" s="1" t="s">
        <v>1</v>
      </c>
      <c r="C1" s="25" t="s">
        <v>2</v>
      </c>
      <c r="D1" s="25"/>
      <c r="E1" s="1" t="s">
        <v>3</v>
      </c>
      <c r="F1" s="1" t="s">
        <v>4</v>
      </c>
      <c r="G1" s="1" t="s">
        <v>5</v>
      </c>
      <c r="H1" s="25" t="s">
        <v>6</v>
      </c>
      <c r="I1" s="25"/>
      <c r="J1" s="25" t="s">
        <v>7</v>
      </c>
      <c r="K1" s="25"/>
      <c r="L1" s="1" t="s">
        <v>8</v>
      </c>
      <c r="M1" s="1" t="s">
        <v>9</v>
      </c>
      <c r="N1" s="1" t="s">
        <v>10</v>
      </c>
      <c r="O1" s="25" t="s">
        <v>11</v>
      </c>
      <c r="P1" s="25"/>
      <c r="Q1" s="1" t="s">
        <v>12</v>
      </c>
      <c r="R1" s="2" t="s">
        <v>13</v>
      </c>
      <c r="S1" s="1" t="s">
        <v>14</v>
      </c>
      <c r="T1" s="3" t="s">
        <v>15</v>
      </c>
      <c r="U1" s="1" t="s">
        <v>16</v>
      </c>
      <c r="V1" s="3" t="s">
        <v>17</v>
      </c>
      <c r="W1" s="1" t="s">
        <v>18</v>
      </c>
      <c r="X1" s="3" t="s">
        <v>19</v>
      </c>
    </row>
    <row r="2" spans="1:24" x14ac:dyDescent="0.3">
      <c r="A2" s="24"/>
      <c r="B2" s="23" t="s">
        <v>20</v>
      </c>
      <c r="C2" s="5" t="s">
        <v>21</v>
      </c>
      <c r="D2" s="5" t="s">
        <v>22</v>
      </c>
      <c r="E2" s="5" t="s">
        <v>23</v>
      </c>
      <c r="F2" s="23" t="s">
        <v>24</v>
      </c>
      <c r="G2" s="23" t="s">
        <v>24</v>
      </c>
      <c r="H2" s="5" t="s">
        <v>22</v>
      </c>
      <c r="I2" s="6" t="s">
        <v>21</v>
      </c>
      <c r="J2" s="7" t="s">
        <v>25</v>
      </c>
      <c r="K2" s="7" t="s">
        <v>26</v>
      </c>
      <c r="L2" s="23" t="s">
        <v>27</v>
      </c>
      <c r="M2" s="23" t="s">
        <v>27</v>
      </c>
      <c r="N2" s="23" t="s">
        <v>28</v>
      </c>
      <c r="O2" s="5" t="s">
        <v>21</v>
      </c>
      <c r="P2" s="5" t="s">
        <v>22</v>
      </c>
      <c r="Q2" s="23" t="s">
        <v>24</v>
      </c>
      <c r="R2" s="8" t="s">
        <v>28</v>
      </c>
      <c r="S2" s="23" t="s">
        <v>24</v>
      </c>
      <c r="T2" s="9" t="s">
        <v>29</v>
      </c>
      <c r="U2" s="23" t="s">
        <v>30</v>
      </c>
      <c r="V2" s="8" t="s">
        <v>28</v>
      </c>
      <c r="W2" s="23" t="s">
        <v>27</v>
      </c>
      <c r="X2" s="9" t="s">
        <v>29</v>
      </c>
    </row>
    <row r="3" spans="1:24" x14ac:dyDescent="0.3">
      <c r="A3" s="24"/>
      <c r="B3" s="23"/>
      <c r="C3" s="5" t="s">
        <v>23</v>
      </c>
      <c r="D3" s="5" t="s">
        <v>23</v>
      </c>
      <c r="E3" s="5"/>
      <c r="F3" s="23"/>
      <c r="G3" s="23"/>
      <c r="H3" s="5" t="s">
        <v>24</v>
      </c>
      <c r="I3" s="6" t="s">
        <v>24</v>
      </c>
      <c r="J3" s="7" t="s">
        <v>31</v>
      </c>
      <c r="K3" s="7" t="s">
        <v>31</v>
      </c>
      <c r="L3" s="23"/>
      <c r="M3" s="23"/>
      <c r="N3" s="23"/>
      <c r="O3" s="5" t="s">
        <v>24</v>
      </c>
      <c r="P3" s="5" t="s">
        <v>24</v>
      </c>
      <c r="Q3" s="23"/>
      <c r="R3" s="10"/>
      <c r="S3" s="23"/>
      <c r="T3" s="9"/>
      <c r="U3" s="23"/>
      <c r="V3" s="9"/>
      <c r="W3" s="23"/>
      <c r="X3" s="9"/>
    </row>
    <row r="4" spans="1:24" x14ac:dyDescent="0.3">
      <c r="A4" s="11" t="s">
        <v>32</v>
      </c>
      <c r="B4" s="4" t="s">
        <v>33</v>
      </c>
      <c r="C4" s="4">
        <v>376</v>
      </c>
      <c r="D4" s="4">
        <v>385</v>
      </c>
      <c r="E4" s="4">
        <v>125</v>
      </c>
      <c r="F4" s="4">
        <v>195</v>
      </c>
      <c r="G4" s="4">
        <v>40</v>
      </c>
      <c r="H4" s="4">
        <v>16.3</v>
      </c>
      <c r="I4" s="4">
        <v>17.3</v>
      </c>
      <c r="J4" s="4">
        <v>0.27</v>
      </c>
      <c r="K4" s="4">
        <v>0.28999999999999998</v>
      </c>
      <c r="L4" s="4">
        <v>48</v>
      </c>
      <c r="M4" s="4">
        <v>4</v>
      </c>
      <c r="N4" s="4">
        <v>6.5</v>
      </c>
      <c r="O4" s="4">
        <v>11</v>
      </c>
      <c r="P4" s="4">
        <v>6</v>
      </c>
      <c r="Q4" s="4">
        <v>3</v>
      </c>
      <c r="R4" s="4">
        <v>11.8</v>
      </c>
      <c r="S4" s="4">
        <v>33</v>
      </c>
      <c r="T4" s="4">
        <v>70</v>
      </c>
      <c r="U4" s="4">
        <v>1</v>
      </c>
      <c r="V4" s="4">
        <v>13</v>
      </c>
      <c r="W4" s="4">
        <v>110</v>
      </c>
      <c r="X4" s="4">
        <v>360</v>
      </c>
    </row>
    <row r="5" spans="1:24" x14ac:dyDescent="0.3">
      <c r="A5" s="11" t="s">
        <v>34</v>
      </c>
      <c r="B5" s="4" t="s">
        <v>33</v>
      </c>
      <c r="C5" s="4">
        <v>340</v>
      </c>
      <c r="D5" s="4">
        <v>344</v>
      </c>
      <c r="E5" s="4">
        <v>850</v>
      </c>
      <c r="F5" s="4">
        <v>210</v>
      </c>
      <c r="G5" s="4">
        <v>46</v>
      </c>
      <c r="H5" s="4">
        <v>12</v>
      </c>
      <c r="I5" s="4">
        <v>12.3</v>
      </c>
      <c r="J5" s="4">
        <v>271</v>
      </c>
      <c r="K5" s="4">
        <v>248</v>
      </c>
      <c r="L5" s="4">
        <v>50</v>
      </c>
      <c r="M5" s="4">
        <v>4</v>
      </c>
      <c r="N5" s="4">
        <v>5.23</v>
      </c>
      <c r="O5" s="4">
        <v>13.5</v>
      </c>
      <c r="P5" s="4">
        <v>14</v>
      </c>
      <c r="Q5" s="4">
        <v>6</v>
      </c>
      <c r="R5" s="4">
        <v>8.8000000000000007</v>
      </c>
      <c r="S5" s="4">
        <v>34</v>
      </c>
      <c r="T5" s="4">
        <v>57</v>
      </c>
      <c r="U5" s="4">
        <v>8</v>
      </c>
      <c r="V5" s="4">
        <v>22.4</v>
      </c>
      <c r="W5" s="4">
        <v>98</v>
      </c>
      <c r="X5" s="4">
        <v>360</v>
      </c>
    </row>
    <row r="6" spans="1:24" x14ac:dyDescent="0.3">
      <c r="A6" s="11" t="s">
        <v>35</v>
      </c>
      <c r="B6" s="4" t="s">
        <v>33</v>
      </c>
      <c r="C6" s="4">
        <v>297</v>
      </c>
      <c r="D6" s="4">
        <v>313</v>
      </c>
      <c r="E6" s="4">
        <v>750</v>
      </c>
      <c r="F6" s="4">
        <v>186</v>
      </c>
      <c r="G6" s="4">
        <v>36</v>
      </c>
      <c r="H6" s="4">
        <v>22.3</v>
      </c>
      <c r="I6" s="4">
        <v>15.6</v>
      </c>
      <c r="J6" s="4">
        <v>297</v>
      </c>
      <c r="K6" s="4">
        <v>285</v>
      </c>
      <c r="L6" s="4">
        <v>35</v>
      </c>
      <c r="M6" s="4">
        <v>7</v>
      </c>
      <c r="N6" s="4">
        <v>5.5</v>
      </c>
      <c r="O6" s="4">
        <v>13</v>
      </c>
      <c r="P6" s="4">
        <v>15</v>
      </c>
      <c r="Q6" s="4">
        <v>2</v>
      </c>
      <c r="R6" s="4">
        <v>14.5</v>
      </c>
      <c r="S6" s="4">
        <v>20</v>
      </c>
      <c r="T6" s="4">
        <v>68</v>
      </c>
      <c r="U6" s="4">
        <v>3</v>
      </c>
      <c r="V6" s="4">
        <v>4.2</v>
      </c>
      <c r="W6" s="4">
        <v>85</v>
      </c>
      <c r="X6" s="4">
        <v>450</v>
      </c>
    </row>
    <row r="7" spans="1:24" x14ac:dyDescent="0.3">
      <c r="A7" s="11" t="s">
        <v>36</v>
      </c>
      <c r="B7" s="4" t="s">
        <v>33</v>
      </c>
      <c r="C7" s="4">
        <v>282</v>
      </c>
      <c r="D7" s="4">
        <v>331</v>
      </c>
      <c r="E7" s="4">
        <v>980</v>
      </c>
      <c r="F7" s="4">
        <v>160</v>
      </c>
      <c r="G7" s="4">
        <v>30</v>
      </c>
      <c r="H7" s="4">
        <v>13</v>
      </c>
      <c r="I7" s="4">
        <v>10</v>
      </c>
      <c r="J7" s="4">
        <v>219</v>
      </c>
      <c r="K7" s="4">
        <v>232</v>
      </c>
      <c r="L7" s="4">
        <v>51</v>
      </c>
      <c r="M7" s="4">
        <v>2</v>
      </c>
      <c r="N7" s="4">
        <v>6.2</v>
      </c>
      <c r="O7" s="4">
        <v>-10</v>
      </c>
      <c r="P7" s="4">
        <v>-2</v>
      </c>
      <c r="Q7" s="4">
        <v>4</v>
      </c>
      <c r="R7" s="21">
        <v>12.3</v>
      </c>
      <c r="S7" s="4">
        <v>30</v>
      </c>
      <c r="T7" s="4">
        <v>79</v>
      </c>
      <c r="U7" s="4">
        <v>2</v>
      </c>
      <c r="V7" s="4">
        <v>8</v>
      </c>
      <c r="W7" s="4">
        <v>91</v>
      </c>
      <c r="X7" s="4">
        <v>420</v>
      </c>
    </row>
    <row r="8" spans="1:24" x14ac:dyDescent="0.3">
      <c r="A8" s="11" t="s">
        <v>37</v>
      </c>
      <c r="B8" s="4" t="s">
        <v>33</v>
      </c>
      <c r="C8" s="4">
        <v>363</v>
      </c>
      <c r="D8" s="4">
        <v>384</v>
      </c>
      <c r="E8" s="4">
        <v>1000</v>
      </c>
      <c r="F8" s="4">
        <v>190</v>
      </c>
      <c r="G8" s="4">
        <v>42</v>
      </c>
      <c r="H8" s="4">
        <v>22</v>
      </c>
      <c r="I8" s="4">
        <v>20.3</v>
      </c>
      <c r="J8" s="4">
        <v>216</v>
      </c>
      <c r="K8" s="4">
        <v>275</v>
      </c>
      <c r="L8" s="4">
        <v>45</v>
      </c>
      <c r="M8" s="4">
        <v>7</v>
      </c>
      <c r="N8" s="4">
        <v>9.7799999999999994</v>
      </c>
      <c r="O8" s="4">
        <v>4.5</v>
      </c>
      <c r="P8" s="4">
        <v>9</v>
      </c>
      <c r="Q8" s="4">
        <v>4</v>
      </c>
      <c r="R8" s="4">
        <v>12</v>
      </c>
      <c r="S8" s="4">
        <v>30.5</v>
      </c>
      <c r="T8" s="4">
        <v>82</v>
      </c>
      <c r="U8" s="4">
        <v>2</v>
      </c>
      <c r="V8" s="4">
        <v>25.5</v>
      </c>
      <c r="W8" s="4">
        <v>90</v>
      </c>
      <c r="X8" s="4">
        <v>450</v>
      </c>
    </row>
    <row r="9" spans="1:24" x14ac:dyDescent="0.3">
      <c r="A9" s="11" t="s">
        <v>38</v>
      </c>
      <c r="B9" s="4" t="s">
        <v>33</v>
      </c>
      <c r="C9" s="4">
        <v>374</v>
      </c>
      <c r="D9" s="4">
        <v>361</v>
      </c>
      <c r="E9" s="4">
        <v>950</v>
      </c>
      <c r="F9" s="4">
        <v>210</v>
      </c>
      <c r="G9" s="4">
        <v>51</v>
      </c>
      <c r="H9" s="4">
        <v>20.6</v>
      </c>
      <c r="I9" s="4">
        <v>24</v>
      </c>
      <c r="J9" s="4">
        <v>238</v>
      </c>
      <c r="K9" s="4">
        <v>247</v>
      </c>
      <c r="L9" s="4">
        <v>52</v>
      </c>
      <c r="M9" s="4">
        <v>17</v>
      </c>
      <c r="N9" s="4">
        <v>3.7</v>
      </c>
      <c r="O9" s="4">
        <v>1</v>
      </c>
      <c r="P9" s="4">
        <v>6</v>
      </c>
      <c r="Q9" s="4">
        <v>5</v>
      </c>
      <c r="R9" s="4">
        <v>10.5</v>
      </c>
      <c r="S9" s="4">
        <v>42</v>
      </c>
      <c r="T9" s="4">
        <v>58</v>
      </c>
      <c r="U9" s="4">
        <v>2</v>
      </c>
      <c r="V9" s="4">
        <v>49</v>
      </c>
      <c r="W9" s="4">
        <v>120</v>
      </c>
      <c r="X9" s="4">
        <v>700</v>
      </c>
    </row>
    <row r="10" spans="1:24" x14ac:dyDescent="0.3">
      <c r="A10" s="11" t="s">
        <v>39</v>
      </c>
      <c r="B10" s="4" t="s">
        <v>33</v>
      </c>
      <c r="C10" s="4">
        <v>362</v>
      </c>
      <c r="D10" s="4">
        <v>416</v>
      </c>
      <c r="E10" s="4">
        <v>1100</v>
      </c>
      <c r="F10" s="4">
        <v>220</v>
      </c>
      <c r="G10" s="4">
        <v>57</v>
      </c>
      <c r="H10" s="4">
        <v>19.600000000000001</v>
      </c>
      <c r="I10" s="4">
        <v>21</v>
      </c>
      <c r="J10" s="4">
        <v>244</v>
      </c>
      <c r="K10" s="4">
        <v>358</v>
      </c>
      <c r="L10" s="4">
        <v>42</v>
      </c>
      <c r="M10" s="4">
        <v>4</v>
      </c>
      <c r="N10" s="4">
        <v>12</v>
      </c>
      <c r="O10" s="4">
        <v>7</v>
      </c>
      <c r="P10" s="4">
        <v>10.5</v>
      </c>
      <c r="Q10" s="4">
        <v>1</v>
      </c>
      <c r="R10" s="4">
        <v>17.899999999999999</v>
      </c>
      <c r="S10" s="4">
        <v>41</v>
      </c>
      <c r="T10" s="4">
        <v>69</v>
      </c>
      <c r="U10" s="4">
        <v>7</v>
      </c>
      <c r="V10" s="4">
        <v>41.5</v>
      </c>
      <c r="W10" s="4">
        <v>90</v>
      </c>
      <c r="X10" s="4">
        <v>460</v>
      </c>
    </row>
    <row r="11" spans="1:24" x14ac:dyDescent="0.3">
      <c r="A11" s="11" t="s">
        <v>40</v>
      </c>
      <c r="B11" s="4" t="s">
        <v>33</v>
      </c>
      <c r="C11" s="4">
        <v>340</v>
      </c>
      <c r="D11" s="4">
        <v>300</v>
      </c>
      <c r="E11" s="4">
        <v>750</v>
      </c>
      <c r="F11" s="4">
        <v>200</v>
      </c>
      <c r="G11" s="4">
        <v>36</v>
      </c>
      <c r="H11" s="4">
        <v>16.3</v>
      </c>
      <c r="I11" s="4">
        <v>17.600000000000001</v>
      </c>
      <c r="J11" s="4">
        <v>289</v>
      </c>
      <c r="K11" s="4">
        <v>258</v>
      </c>
      <c r="L11" s="4">
        <v>44</v>
      </c>
      <c r="M11" s="4">
        <v>3</v>
      </c>
      <c r="N11" s="4">
        <v>2.54</v>
      </c>
      <c r="O11" s="4">
        <v>13</v>
      </c>
      <c r="P11" s="4">
        <v>15.5</v>
      </c>
      <c r="Q11" s="4">
        <v>6</v>
      </c>
      <c r="R11" s="4">
        <v>11.7</v>
      </c>
      <c r="S11" s="4">
        <v>35</v>
      </c>
      <c r="T11" s="4">
        <v>43</v>
      </c>
      <c r="U11" s="4">
        <v>3</v>
      </c>
      <c r="V11" s="4">
        <v>7.8</v>
      </c>
      <c r="W11" s="4">
        <v>90</v>
      </c>
      <c r="X11" s="4">
        <v>440</v>
      </c>
    </row>
    <row r="12" spans="1:24" x14ac:dyDescent="0.3">
      <c r="A12" s="11" t="s">
        <v>41</v>
      </c>
      <c r="B12" s="4" t="s">
        <v>33</v>
      </c>
      <c r="C12" s="4">
        <v>336</v>
      </c>
      <c r="D12" s="4">
        <v>381</v>
      </c>
      <c r="E12" s="4">
        <v>1000</v>
      </c>
      <c r="F12" s="4">
        <v>200</v>
      </c>
      <c r="G12" s="4">
        <v>47</v>
      </c>
      <c r="H12" s="4">
        <v>18.3</v>
      </c>
      <c r="I12" s="4">
        <v>17.3</v>
      </c>
      <c r="J12" s="4">
        <v>215</v>
      </c>
      <c r="K12" s="4">
        <v>251</v>
      </c>
      <c r="L12" s="4">
        <v>55</v>
      </c>
      <c r="M12" s="4">
        <v>5</v>
      </c>
      <c r="N12" s="4">
        <v>5.5</v>
      </c>
      <c r="O12" s="4">
        <v>2</v>
      </c>
      <c r="P12" s="4">
        <v>5</v>
      </c>
      <c r="Q12" s="4">
        <v>5</v>
      </c>
      <c r="R12" s="4">
        <v>14.1</v>
      </c>
      <c r="S12" s="4">
        <v>38</v>
      </c>
      <c r="T12" s="4">
        <v>62</v>
      </c>
      <c r="U12" s="4">
        <v>3</v>
      </c>
      <c r="V12" s="4">
        <v>39.299999999999997</v>
      </c>
      <c r="W12" s="4">
        <v>95</v>
      </c>
      <c r="X12" s="4">
        <v>450</v>
      </c>
    </row>
    <row r="13" spans="1:24" x14ac:dyDescent="0.3">
      <c r="A13" s="11" t="s">
        <v>42</v>
      </c>
      <c r="B13" s="4" t="s">
        <v>33</v>
      </c>
      <c r="C13" s="4">
        <v>400</v>
      </c>
      <c r="D13" s="4">
        <v>401</v>
      </c>
      <c r="E13" s="4">
        <v>900</v>
      </c>
      <c r="F13" s="4">
        <v>188</v>
      </c>
      <c r="G13" s="4">
        <v>42</v>
      </c>
      <c r="H13" s="4">
        <v>18.3</v>
      </c>
      <c r="I13" s="4">
        <v>15.6</v>
      </c>
      <c r="J13" s="4">
        <v>248</v>
      </c>
      <c r="K13" s="4">
        <v>241</v>
      </c>
      <c r="L13" s="4">
        <v>45</v>
      </c>
      <c r="M13" s="4">
        <v>3</v>
      </c>
      <c r="N13" s="4">
        <v>19.5</v>
      </c>
      <c r="O13" s="4">
        <v>-5.5</v>
      </c>
      <c r="P13" s="4">
        <v>5.5</v>
      </c>
      <c r="Q13" s="4">
        <v>3.5</v>
      </c>
      <c r="R13" s="4">
        <v>12.9</v>
      </c>
      <c r="S13" s="4">
        <v>18</v>
      </c>
      <c r="T13" s="4">
        <v>75</v>
      </c>
      <c r="U13" s="4">
        <v>3</v>
      </c>
      <c r="V13" s="4">
        <v>6.03</v>
      </c>
      <c r="W13" s="4">
        <v>105</v>
      </c>
      <c r="X13" s="4">
        <v>360</v>
      </c>
    </row>
    <row r="14" spans="1:24" x14ac:dyDescent="0.3">
      <c r="A14" s="11" t="s">
        <v>43</v>
      </c>
      <c r="B14" s="4" t="s">
        <v>33</v>
      </c>
      <c r="C14" s="4">
        <v>279</v>
      </c>
      <c r="D14" s="4">
        <v>279</v>
      </c>
      <c r="E14" s="4">
        <v>740</v>
      </c>
      <c r="F14" s="4">
        <v>184</v>
      </c>
      <c r="G14" s="4">
        <v>40</v>
      </c>
      <c r="H14" s="4">
        <v>19.600000000000001</v>
      </c>
      <c r="I14" s="4">
        <v>19.3</v>
      </c>
      <c r="J14" s="4">
        <v>250</v>
      </c>
      <c r="K14" s="4">
        <v>253</v>
      </c>
      <c r="L14" s="4">
        <v>44</v>
      </c>
      <c r="M14" s="4">
        <v>7</v>
      </c>
      <c r="N14" s="4">
        <v>5.5</v>
      </c>
      <c r="O14" s="4">
        <v>10</v>
      </c>
      <c r="P14" s="4">
        <v>14</v>
      </c>
      <c r="Q14" s="4">
        <v>3</v>
      </c>
      <c r="R14" s="4">
        <v>10.3</v>
      </c>
      <c r="S14" s="4">
        <v>25</v>
      </c>
      <c r="T14" s="4">
        <v>68</v>
      </c>
      <c r="U14" s="4">
        <v>1</v>
      </c>
      <c r="V14" s="4">
        <v>6.7</v>
      </c>
      <c r="W14" s="4">
        <v>80</v>
      </c>
      <c r="X14" s="4">
        <v>400</v>
      </c>
    </row>
    <row r="15" spans="1:24" x14ac:dyDescent="0.3">
      <c r="A15" s="11" t="s">
        <v>44</v>
      </c>
      <c r="B15" s="4" t="s">
        <v>33</v>
      </c>
      <c r="C15" s="4">
        <v>294</v>
      </c>
      <c r="D15" s="4">
        <v>29.6</v>
      </c>
      <c r="E15" s="4">
        <v>115</v>
      </c>
      <c r="F15" s="4">
        <v>190</v>
      </c>
      <c r="G15" s="4">
        <v>50</v>
      </c>
      <c r="H15" s="4">
        <v>16</v>
      </c>
      <c r="I15" s="4">
        <v>18</v>
      </c>
      <c r="J15" s="4">
        <v>265</v>
      </c>
      <c r="K15" s="4">
        <v>255</v>
      </c>
      <c r="L15" s="4">
        <v>49</v>
      </c>
      <c r="M15" s="4">
        <v>2</v>
      </c>
      <c r="N15" s="4">
        <v>4.5</v>
      </c>
      <c r="O15" s="4">
        <v>3</v>
      </c>
      <c r="P15" s="4">
        <v>9</v>
      </c>
      <c r="Q15" s="4">
        <v>-17</v>
      </c>
      <c r="R15" s="4">
        <v>9.5</v>
      </c>
      <c r="S15" s="4">
        <v>35</v>
      </c>
      <c r="T15" s="4">
        <v>96</v>
      </c>
      <c r="U15" s="4">
        <v>1</v>
      </c>
      <c r="V15" s="4">
        <v>3.5</v>
      </c>
      <c r="W15" s="4">
        <v>103</v>
      </c>
      <c r="X15" s="4">
        <v>380</v>
      </c>
    </row>
    <row r="16" spans="1:24" x14ac:dyDescent="0.3">
      <c r="A16" s="11" t="s">
        <v>45</v>
      </c>
      <c r="B16" s="4" t="s">
        <v>33</v>
      </c>
      <c r="C16" s="4">
        <v>346</v>
      </c>
      <c r="D16" s="4">
        <v>369</v>
      </c>
      <c r="E16" s="4">
        <v>1000</v>
      </c>
      <c r="F16" s="4">
        <v>187</v>
      </c>
      <c r="G16" s="4">
        <v>34</v>
      </c>
      <c r="H16" s="4">
        <v>14.3</v>
      </c>
      <c r="I16" s="4">
        <v>13.3</v>
      </c>
      <c r="J16" s="4">
        <v>234</v>
      </c>
      <c r="K16" s="4">
        <v>258</v>
      </c>
      <c r="L16" s="4">
        <v>50</v>
      </c>
      <c r="M16" s="22">
        <v>39</v>
      </c>
      <c r="N16" s="4">
        <v>7.7</v>
      </c>
      <c r="O16" s="4">
        <v>-1</v>
      </c>
      <c r="P16" s="4">
        <v>16.5</v>
      </c>
      <c r="Q16" s="4">
        <v>9</v>
      </c>
      <c r="R16" s="4">
        <v>13.01</v>
      </c>
      <c r="S16" s="4">
        <v>30</v>
      </c>
      <c r="T16" s="4">
        <v>51</v>
      </c>
      <c r="U16" s="4">
        <v>1</v>
      </c>
      <c r="V16" s="4">
        <v>57</v>
      </c>
      <c r="W16" s="4">
        <v>100</v>
      </c>
      <c r="X16" s="4">
        <v>450</v>
      </c>
    </row>
    <row r="17" spans="1:24" x14ac:dyDescent="0.3">
      <c r="A17" s="11" t="s">
        <v>46</v>
      </c>
      <c r="B17" s="4" t="s">
        <v>33</v>
      </c>
      <c r="C17" s="4">
        <v>347</v>
      </c>
      <c r="D17" s="4">
        <v>384</v>
      </c>
      <c r="E17" s="4">
        <v>1640</v>
      </c>
      <c r="F17" s="4">
        <v>165</v>
      </c>
      <c r="G17" s="4" t="s">
        <v>48</v>
      </c>
      <c r="H17" s="4">
        <v>10</v>
      </c>
      <c r="I17" s="4">
        <v>14</v>
      </c>
      <c r="J17" s="4">
        <v>242</v>
      </c>
      <c r="K17" s="4">
        <v>280</v>
      </c>
      <c r="L17" s="4">
        <v>43</v>
      </c>
      <c r="M17" s="4">
        <v>6</v>
      </c>
      <c r="N17" s="4">
        <v>2</v>
      </c>
      <c r="O17" s="4">
        <v>0</v>
      </c>
      <c r="P17" s="4">
        <v>11</v>
      </c>
      <c r="Q17" s="4">
        <v>4</v>
      </c>
      <c r="R17" s="4">
        <v>12.9</v>
      </c>
      <c r="S17" s="4">
        <v>25</v>
      </c>
      <c r="T17" s="4" t="s">
        <v>48</v>
      </c>
      <c r="U17" s="4">
        <v>2</v>
      </c>
      <c r="V17" s="4">
        <v>7.5</v>
      </c>
      <c r="W17" s="4">
        <v>160</v>
      </c>
      <c r="X17" s="4">
        <v>430</v>
      </c>
    </row>
    <row r="18" spans="1:24" x14ac:dyDescent="0.3">
      <c r="A18" s="11" t="s">
        <v>47</v>
      </c>
      <c r="B18" s="4" t="s">
        <v>33</v>
      </c>
      <c r="C18" s="4">
        <v>379</v>
      </c>
      <c r="D18" s="4">
        <v>386</v>
      </c>
      <c r="E18" s="4">
        <v>900</v>
      </c>
      <c r="F18" s="4">
        <v>185</v>
      </c>
      <c r="G18" s="4">
        <v>40</v>
      </c>
      <c r="H18" s="4">
        <v>18</v>
      </c>
      <c r="I18" s="4">
        <v>18</v>
      </c>
      <c r="J18" s="4">
        <v>240</v>
      </c>
      <c r="K18" s="4">
        <v>249</v>
      </c>
      <c r="L18" s="4">
        <v>48</v>
      </c>
      <c r="M18" s="4">
        <v>2</v>
      </c>
      <c r="N18" s="4">
        <v>4.5</v>
      </c>
      <c r="O18" s="4">
        <v>4</v>
      </c>
      <c r="P18" s="4">
        <v>9</v>
      </c>
      <c r="Q18" s="4">
        <v>3</v>
      </c>
      <c r="R18" s="4">
        <v>9.19</v>
      </c>
      <c r="S18" s="4">
        <v>24</v>
      </c>
      <c r="T18" s="4">
        <v>50</v>
      </c>
      <c r="U18" s="4">
        <v>3</v>
      </c>
      <c r="V18" s="4">
        <v>17</v>
      </c>
      <c r="W18" s="4">
        <v>80</v>
      </c>
      <c r="X18" s="4">
        <v>390</v>
      </c>
    </row>
    <row r="19" spans="1:24" x14ac:dyDescent="0.3">
      <c r="A19" s="11" t="s">
        <v>49</v>
      </c>
      <c r="B19" s="4" t="s">
        <v>33</v>
      </c>
      <c r="C19" s="4">
        <v>341</v>
      </c>
      <c r="D19" s="4">
        <v>341</v>
      </c>
      <c r="E19" s="4">
        <v>1300</v>
      </c>
      <c r="F19" s="4">
        <v>204</v>
      </c>
      <c r="G19" s="4">
        <v>50</v>
      </c>
      <c r="H19" s="4">
        <v>19.600000000000001</v>
      </c>
      <c r="I19" s="4">
        <v>18.3</v>
      </c>
      <c r="J19" s="4">
        <v>263</v>
      </c>
      <c r="K19" s="4">
        <v>244</v>
      </c>
      <c r="L19" s="4">
        <v>48</v>
      </c>
      <c r="M19" s="4">
        <v>2</v>
      </c>
      <c r="N19" s="4">
        <v>4</v>
      </c>
      <c r="O19" s="4">
        <v>12</v>
      </c>
      <c r="P19" s="4">
        <v>10</v>
      </c>
      <c r="Q19" s="4">
        <v>4</v>
      </c>
      <c r="R19" s="4">
        <v>13.6</v>
      </c>
      <c r="S19" s="4">
        <v>38</v>
      </c>
      <c r="T19" s="4">
        <v>63</v>
      </c>
      <c r="U19" s="4">
        <v>1</v>
      </c>
      <c r="V19" s="4">
        <v>7</v>
      </c>
      <c r="W19" s="4">
        <v>103</v>
      </c>
      <c r="X19" s="4">
        <v>420</v>
      </c>
    </row>
    <row r="20" spans="1:24" x14ac:dyDescent="0.3">
      <c r="A20" s="11" t="s">
        <v>50</v>
      </c>
      <c r="B20" s="4" t="s">
        <v>33</v>
      </c>
      <c r="C20" s="4">
        <v>274</v>
      </c>
      <c r="D20" s="4">
        <v>318</v>
      </c>
      <c r="E20" s="4">
        <v>95</v>
      </c>
      <c r="F20" s="4">
        <v>205</v>
      </c>
      <c r="G20" s="4">
        <v>39</v>
      </c>
      <c r="H20" s="4">
        <v>17</v>
      </c>
      <c r="I20" s="4">
        <v>13.7</v>
      </c>
      <c r="J20" s="4">
        <v>277</v>
      </c>
      <c r="K20" s="4">
        <v>282</v>
      </c>
      <c r="L20" s="4">
        <v>55</v>
      </c>
      <c r="M20" s="4">
        <v>3</v>
      </c>
      <c r="N20" s="4">
        <v>4.3</v>
      </c>
      <c r="O20" s="4">
        <v>-14</v>
      </c>
      <c r="P20" s="4">
        <v>0.5</v>
      </c>
      <c r="Q20" s="4">
        <v>3.3</v>
      </c>
      <c r="R20" s="4">
        <v>15.01</v>
      </c>
      <c r="S20" s="4">
        <v>33</v>
      </c>
      <c r="T20" s="4">
        <v>61</v>
      </c>
      <c r="U20" s="4">
        <v>1</v>
      </c>
      <c r="V20" s="4">
        <v>33</v>
      </c>
      <c r="W20" s="4">
        <v>125</v>
      </c>
      <c r="X20" s="4">
        <v>380</v>
      </c>
    </row>
    <row r="21" spans="1:24" x14ac:dyDescent="0.3">
      <c r="A21" s="11" t="s">
        <v>51</v>
      </c>
      <c r="B21" s="4" t="s">
        <v>33</v>
      </c>
      <c r="C21" s="4">
        <v>316</v>
      </c>
      <c r="D21" s="4">
        <v>328</v>
      </c>
      <c r="E21" s="4">
        <v>760</v>
      </c>
      <c r="F21" s="4">
        <v>209</v>
      </c>
      <c r="G21" s="4">
        <v>46</v>
      </c>
      <c r="H21" s="4">
        <v>16.3</v>
      </c>
      <c r="I21" s="4">
        <v>15.3</v>
      </c>
      <c r="J21" s="4">
        <v>212</v>
      </c>
      <c r="K21" s="4">
        <v>254</v>
      </c>
      <c r="L21" s="4">
        <v>49</v>
      </c>
      <c r="M21" s="4">
        <v>5</v>
      </c>
      <c r="N21" s="4">
        <v>2.6</v>
      </c>
      <c r="O21" s="4">
        <v>0.5</v>
      </c>
      <c r="P21" s="4">
        <v>10</v>
      </c>
      <c r="Q21" s="4">
        <v>3</v>
      </c>
      <c r="R21" s="4">
        <v>12.3</v>
      </c>
      <c r="S21" s="4">
        <v>25.5</v>
      </c>
      <c r="T21" s="4">
        <v>78</v>
      </c>
      <c r="U21" s="4">
        <v>1</v>
      </c>
      <c r="V21" s="4">
        <v>13</v>
      </c>
      <c r="W21" s="4">
        <v>70</v>
      </c>
      <c r="X21" s="4">
        <v>450</v>
      </c>
    </row>
    <row r="22" spans="1:24" x14ac:dyDescent="0.3">
      <c r="A22" s="11" t="s">
        <v>52</v>
      </c>
      <c r="B22" s="4" t="s">
        <v>33</v>
      </c>
      <c r="C22" s="4">
        <v>241</v>
      </c>
      <c r="D22" s="4">
        <v>293</v>
      </c>
      <c r="E22" s="4">
        <v>650</v>
      </c>
      <c r="F22" s="4">
        <v>177</v>
      </c>
      <c r="G22" s="4">
        <v>38</v>
      </c>
      <c r="H22" s="4">
        <v>13</v>
      </c>
      <c r="I22" s="4">
        <v>8</v>
      </c>
      <c r="J22" s="4">
        <v>262</v>
      </c>
      <c r="K22" s="4">
        <v>229</v>
      </c>
      <c r="L22" s="4">
        <v>48</v>
      </c>
      <c r="M22" s="4">
        <v>2</v>
      </c>
      <c r="N22" s="4">
        <v>6</v>
      </c>
      <c r="O22" s="4">
        <v>8</v>
      </c>
      <c r="P22" s="4">
        <v>8</v>
      </c>
      <c r="Q22" s="4">
        <v>4</v>
      </c>
      <c r="R22" s="4">
        <v>13.7</v>
      </c>
      <c r="S22" s="4">
        <v>11</v>
      </c>
      <c r="T22" s="4" t="s">
        <v>48</v>
      </c>
      <c r="U22" s="4">
        <v>7</v>
      </c>
      <c r="V22" s="4">
        <v>8.5</v>
      </c>
      <c r="W22" s="4">
        <v>160</v>
      </c>
      <c r="X22" s="4">
        <v>380</v>
      </c>
    </row>
    <row r="23" spans="1:24" x14ac:dyDescent="0.3">
      <c r="A23" s="11" t="s">
        <v>53</v>
      </c>
      <c r="B23" s="4" t="s">
        <v>33</v>
      </c>
    </row>
    <row r="24" spans="1:24" x14ac:dyDescent="0.3">
      <c r="A24" s="11" t="s">
        <v>54</v>
      </c>
      <c r="B24" s="4" t="s">
        <v>33</v>
      </c>
      <c r="C24" s="4">
        <v>384</v>
      </c>
      <c r="D24" s="4">
        <v>397</v>
      </c>
      <c r="E24" s="4">
        <v>1250</v>
      </c>
      <c r="F24" s="4">
        <v>185</v>
      </c>
      <c r="G24" s="4">
        <v>50</v>
      </c>
      <c r="H24" s="4">
        <v>18</v>
      </c>
      <c r="I24" s="4">
        <v>15</v>
      </c>
      <c r="J24" s="4">
        <v>238</v>
      </c>
      <c r="K24" s="4">
        <v>264</v>
      </c>
      <c r="L24" s="4">
        <v>48</v>
      </c>
      <c r="M24" s="4">
        <v>3</v>
      </c>
      <c r="N24" s="4">
        <v>47</v>
      </c>
      <c r="O24" s="4">
        <v>5</v>
      </c>
      <c r="P24" s="4">
        <v>8.5</v>
      </c>
      <c r="Q24" s="4">
        <v>9</v>
      </c>
      <c r="R24" s="4">
        <v>13.5</v>
      </c>
      <c r="S24" s="4">
        <v>33</v>
      </c>
      <c r="T24" s="4">
        <v>70</v>
      </c>
      <c r="U24" s="4">
        <v>2</v>
      </c>
      <c r="V24" s="4">
        <v>4.5</v>
      </c>
      <c r="W24" s="4">
        <v>65</v>
      </c>
      <c r="X24" s="4">
        <v>410</v>
      </c>
    </row>
    <row r="25" spans="1:24" x14ac:dyDescent="0.3">
      <c r="A25" s="11" t="s">
        <v>55</v>
      </c>
      <c r="B25" s="4" t="s">
        <v>33</v>
      </c>
      <c r="C25" s="4">
        <v>300</v>
      </c>
      <c r="D25" s="4">
        <v>300</v>
      </c>
      <c r="E25" s="4">
        <v>950</v>
      </c>
      <c r="F25" s="4">
        <v>198</v>
      </c>
      <c r="G25" s="4">
        <v>46</v>
      </c>
      <c r="H25" s="4">
        <v>16.3</v>
      </c>
      <c r="I25" s="4">
        <v>13</v>
      </c>
      <c r="J25" s="4">
        <v>238</v>
      </c>
      <c r="K25" s="4">
        <v>251</v>
      </c>
      <c r="L25" s="4">
        <v>42</v>
      </c>
      <c r="T25" s="4" t="s">
        <v>48</v>
      </c>
      <c r="U25" s="4">
        <v>1</v>
      </c>
      <c r="V25" s="4">
        <v>42.3</v>
      </c>
      <c r="W25" s="4">
        <v>98</v>
      </c>
      <c r="X25" s="4">
        <v>540</v>
      </c>
    </row>
    <row r="26" spans="1:24" x14ac:dyDescent="0.3">
      <c r="A26" s="11" t="s">
        <v>56</v>
      </c>
      <c r="B26" s="4" t="s">
        <v>33</v>
      </c>
      <c r="C26" s="4">
        <v>286</v>
      </c>
      <c r="D26" s="4">
        <v>359</v>
      </c>
      <c r="E26" s="4">
        <v>119</v>
      </c>
      <c r="F26" s="4">
        <v>175</v>
      </c>
      <c r="G26" s="4">
        <v>35</v>
      </c>
      <c r="H26" s="4">
        <v>14</v>
      </c>
      <c r="I26" s="4">
        <v>14</v>
      </c>
      <c r="J26" s="4">
        <v>234</v>
      </c>
      <c r="K26" s="4">
        <v>268</v>
      </c>
      <c r="L26" s="4">
        <v>46</v>
      </c>
      <c r="M26" s="4">
        <v>20</v>
      </c>
      <c r="N26" s="4">
        <v>2.38</v>
      </c>
      <c r="O26" s="4">
        <v>9.5</v>
      </c>
      <c r="P26" s="4">
        <v>13</v>
      </c>
      <c r="Q26" s="4">
        <v>-1.5</v>
      </c>
      <c r="R26" s="4">
        <v>13.7</v>
      </c>
      <c r="S26" s="4">
        <v>39.5</v>
      </c>
      <c r="T26" s="4">
        <v>82</v>
      </c>
      <c r="U26" s="4">
        <v>1</v>
      </c>
      <c r="V26" s="4">
        <v>60</v>
      </c>
      <c r="W26" s="4">
        <v>110</v>
      </c>
      <c r="X26" s="4">
        <v>360</v>
      </c>
    </row>
    <row r="27" spans="1:24" x14ac:dyDescent="0.3">
      <c r="A27" s="11" t="s">
        <v>57</v>
      </c>
      <c r="B27" s="4" t="s">
        <v>33</v>
      </c>
      <c r="C27" s="4">
        <v>350</v>
      </c>
      <c r="D27" s="4">
        <v>347</v>
      </c>
      <c r="E27" s="4">
        <v>130</v>
      </c>
      <c r="F27" s="4">
        <v>200</v>
      </c>
      <c r="G27" s="4">
        <v>40</v>
      </c>
      <c r="H27" s="4">
        <v>20.6</v>
      </c>
      <c r="I27" s="4">
        <v>19</v>
      </c>
      <c r="J27" s="4">
        <v>255</v>
      </c>
      <c r="K27" s="4">
        <v>254</v>
      </c>
      <c r="L27" s="4">
        <v>46</v>
      </c>
      <c r="M27" s="4">
        <v>7</v>
      </c>
      <c r="N27" s="4">
        <v>6.5</v>
      </c>
      <c r="O27" s="4">
        <v>6</v>
      </c>
      <c r="P27" s="4">
        <v>12</v>
      </c>
      <c r="Q27" s="4">
        <v>2</v>
      </c>
      <c r="R27" s="4">
        <v>15</v>
      </c>
      <c r="S27" s="4">
        <v>28</v>
      </c>
      <c r="T27" s="4">
        <v>77</v>
      </c>
      <c r="U27" s="4">
        <v>1</v>
      </c>
      <c r="V27" s="4">
        <v>18.2</v>
      </c>
      <c r="W27" s="4">
        <v>125</v>
      </c>
      <c r="X27" s="4">
        <v>410</v>
      </c>
    </row>
    <row r="28" spans="1:24" x14ac:dyDescent="0.3">
      <c r="A28" s="11" t="s">
        <v>58</v>
      </c>
      <c r="B28" s="4" t="s">
        <v>33</v>
      </c>
      <c r="C28" s="4">
        <v>260</v>
      </c>
      <c r="D28" s="4">
        <v>299</v>
      </c>
      <c r="E28" s="4">
        <v>1000</v>
      </c>
      <c r="F28" s="4">
        <v>200</v>
      </c>
      <c r="G28" s="4">
        <v>43</v>
      </c>
      <c r="H28" s="4">
        <v>15</v>
      </c>
      <c r="I28" s="4">
        <v>14.7</v>
      </c>
      <c r="J28" s="4">
        <v>253</v>
      </c>
      <c r="K28" s="4">
        <v>227</v>
      </c>
      <c r="L28" s="4">
        <v>41</v>
      </c>
      <c r="M28" s="4">
        <v>3</v>
      </c>
      <c r="N28" s="4">
        <v>0.15</v>
      </c>
      <c r="O28" s="4">
        <v>6</v>
      </c>
      <c r="P28" s="4">
        <v>10</v>
      </c>
      <c r="Q28" s="4">
        <v>7</v>
      </c>
      <c r="R28" s="4">
        <v>13</v>
      </c>
      <c r="S28" s="4">
        <v>23</v>
      </c>
      <c r="T28" s="4">
        <v>83</v>
      </c>
      <c r="U28" s="4">
        <v>3</v>
      </c>
      <c r="V28" s="4">
        <v>6.5</v>
      </c>
      <c r="W28" s="4">
        <v>72</v>
      </c>
      <c r="X28" s="4">
        <v>410</v>
      </c>
    </row>
    <row r="29" spans="1:24" x14ac:dyDescent="0.3">
      <c r="A29" s="11" t="s">
        <v>59</v>
      </c>
      <c r="B29" s="4" t="s">
        <v>33</v>
      </c>
    </row>
    <row r="30" spans="1:24" x14ac:dyDescent="0.3">
      <c r="A30" s="11" t="s">
        <v>60</v>
      </c>
      <c r="B30" s="4" t="s">
        <v>33</v>
      </c>
      <c r="C30" s="4">
        <v>344</v>
      </c>
      <c r="D30" s="4">
        <v>344</v>
      </c>
      <c r="E30" s="4">
        <v>1250</v>
      </c>
      <c r="F30" s="4">
        <v>190</v>
      </c>
      <c r="G30" s="4">
        <v>42</v>
      </c>
      <c r="H30" s="4">
        <v>18</v>
      </c>
      <c r="I30" s="4">
        <v>20</v>
      </c>
      <c r="J30" s="4">
        <v>278</v>
      </c>
      <c r="K30" s="4">
        <v>340</v>
      </c>
      <c r="L30" s="4">
        <v>37</v>
      </c>
      <c r="M30" s="4">
        <v>2</v>
      </c>
      <c r="N30" s="4">
        <v>2.9</v>
      </c>
      <c r="O30" s="4">
        <v>4</v>
      </c>
      <c r="P30" s="4">
        <v>8</v>
      </c>
      <c r="Q30" s="4">
        <v>6</v>
      </c>
      <c r="R30" s="4">
        <v>14</v>
      </c>
      <c r="S30" s="4">
        <v>33</v>
      </c>
      <c r="T30" s="4">
        <v>45</v>
      </c>
      <c r="U30" s="4">
        <v>2</v>
      </c>
      <c r="V30" s="4">
        <v>4</v>
      </c>
      <c r="W30" s="4">
        <v>90</v>
      </c>
      <c r="X30" s="4">
        <v>360</v>
      </c>
    </row>
    <row r="31" spans="1:24" x14ac:dyDescent="0.3">
      <c r="A31" s="11" t="s">
        <v>61</v>
      </c>
      <c r="B31" s="4" t="s">
        <v>33</v>
      </c>
      <c r="C31" s="4">
        <v>321</v>
      </c>
      <c r="D31" s="4">
        <v>343</v>
      </c>
      <c r="E31" s="4">
        <v>850</v>
      </c>
      <c r="F31" s="4">
        <v>175</v>
      </c>
      <c r="G31" s="4">
        <v>45</v>
      </c>
      <c r="H31" s="4">
        <v>22</v>
      </c>
      <c r="I31" s="4">
        <v>178</v>
      </c>
      <c r="J31" s="4">
        <v>234</v>
      </c>
      <c r="K31" s="4">
        <v>256</v>
      </c>
      <c r="L31" s="4">
        <v>45</v>
      </c>
      <c r="M31" s="4">
        <v>1</v>
      </c>
      <c r="N31" s="4">
        <v>6</v>
      </c>
      <c r="O31" s="4">
        <v>-4</v>
      </c>
      <c r="P31" s="4">
        <v>9</v>
      </c>
      <c r="Q31" s="4">
        <v>8.4</v>
      </c>
      <c r="R31" s="4">
        <v>14.4</v>
      </c>
      <c r="S31" s="4">
        <v>20</v>
      </c>
      <c r="T31" s="4">
        <v>93</v>
      </c>
      <c r="U31" s="4">
        <v>1</v>
      </c>
      <c r="V31" s="4">
        <v>7.5</v>
      </c>
      <c r="W31" s="4">
        <v>60</v>
      </c>
      <c r="X31" s="4">
        <v>310</v>
      </c>
    </row>
    <row r="32" spans="1:24" x14ac:dyDescent="0.3">
      <c r="A32" s="11" t="s">
        <v>62</v>
      </c>
      <c r="B32" s="4" t="s">
        <v>33</v>
      </c>
      <c r="C32" s="4">
        <v>298</v>
      </c>
      <c r="D32" s="4">
        <v>310</v>
      </c>
      <c r="E32" s="4">
        <v>1100</v>
      </c>
      <c r="F32" s="4">
        <v>165</v>
      </c>
      <c r="G32" s="4" t="s">
        <v>48</v>
      </c>
      <c r="H32" s="4">
        <v>17</v>
      </c>
      <c r="I32" s="4">
        <v>16</v>
      </c>
      <c r="J32" s="4">
        <v>250</v>
      </c>
      <c r="K32" s="4">
        <v>237</v>
      </c>
      <c r="L32" s="4">
        <v>42</v>
      </c>
      <c r="M32" s="4">
        <v>4</v>
      </c>
      <c r="N32" s="4">
        <v>1.86</v>
      </c>
      <c r="O32" s="4">
        <v>11</v>
      </c>
      <c r="P32" s="4">
        <v>13</v>
      </c>
      <c r="Q32" s="4">
        <v>-8</v>
      </c>
      <c r="R32" s="4">
        <v>10.92</v>
      </c>
      <c r="S32" s="4">
        <v>29</v>
      </c>
      <c r="T32" s="4">
        <v>89</v>
      </c>
      <c r="U32" s="4">
        <v>1</v>
      </c>
      <c r="V32" s="4">
        <v>60</v>
      </c>
      <c r="W32" s="4">
        <v>89</v>
      </c>
      <c r="X32" s="4">
        <v>360</v>
      </c>
    </row>
    <row r="33" spans="1:24" x14ac:dyDescent="0.3">
      <c r="A33" s="11" t="s">
        <v>63</v>
      </c>
      <c r="B33" s="4" t="s">
        <v>33</v>
      </c>
      <c r="C33" s="4">
        <v>341</v>
      </c>
      <c r="D33" s="4">
        <v>397</v>
      </c>
      <c r="E33" s="4">
        <v>950</v>
      </c>
      <c r="F33" s="4">
        <v>180</v>
      </c>
      <c r="G33" s="4">
        <v>38</v>
      </c>
      <c r="H33" s="4">
        <v>17</v>
      </c>
      <c r="I33" s="4">
        <v>20</v>
      </c>
      <c r="J33" s="4">
        <v>238</v>
      </c>
      <c r="K33" s="4">
        <v>263</v>
      </c>
      <c r="L33" s="4">
        <v>39</v>
      </c>
      <c r="M33" s="4">
        <v>6</v>
      </c>
      <c r="N33" s="4">
        <v>4</v>
      </c>
      <c r="O33" s="4">
        <v>13.5</v>
      </c>
      <c r="P33" s="4">
        <v>13</v>
      </c>
      <c r="Q33" s="4">
        <v>4.5</v>
      </c>
      <c r="R33" s="4">
        <v>15.3</v>
      </c>
      <c r="S33" s="4">
        <v>25</v>
      </c>
      <c r="T33" s="4">
        <v>86</v>
      </c>
      <c r="U33" s="4">
        <v>2</v>
      </c>
      <c r="V33" s="4">
        <v>8.5</v>
      </c>
      <c r="W33" s="4">
        <v>80</v>
      </c>
      <c r="X33" s="4">
        <v>390</v>
      </c>
    </row>
    <row r="34" spans="1:24" x14ac:dyDescent="0.3">
      <c r="A34" s="11" t="s">
        <v>64</v>
      </c>
      <c r="B34" s="4" t="s">
        <v>33</v>
      </c>
      <c r="C34" s="4">
        <v>299</v>
      </c>
      <c r="D34" s="4">
        <v>393</v>
      </c>
      <c r="E34" s="4">
        <v>95</v>
      </c>
      <c r="F34" s="4">
        <v>170</v>
      </c>
      <c r="G34" s="4">
        <v>40</v>
      </c>
      <c r="H34" s="4">
        <v>21.3</v>
      </c>
      <c r="I34" s="4">
        <v>17</v>
      </c>
      <c r="J34" s="4">
        <v>0.28999999999999998</v>
      </c>
      <c r="K34" s="4">
        <v>0.24</v>
      </c>
      <c r="L34" s="4">
        <v>42</v>
      </c>
      <c r="M34" s="4">
        <v>4</v>
      </c>
      <c r="N34" s="4">
        <v>11.5</v>
      </c>
      <c r="O34" s="4">
        <v>8</v>
      </c>
      <c r="P34" s="4">
        <v>10</v>
      </c>
      <c r="Q34" s="4">
        <v>4</v>
      </c>
      <c r="R34" s="4">
        <v>10.94</v>
      </c>
      <c r="S34" s="4">
        <v>33</v>
      </c>
      <c r="T34" s="4">
        <v>62</v>
      </c>
      <c r="U34" s="4">
        <v>1</v>
      </c>
      <c r="V34" s="4">
        <v>4</v>
      </c>
      <c r="W34" s="4">
        <v>120</v>
      </c>
      <c r="X34" s="4">
        <v>360</v>
      </c>
    </row>
    <row r="35" spans="1:24" x14ac:dyDescent="0.3">
      <c r="A35" s="11" t="s">
        <v>65</v>
      </c>
      <c r="B35" s="4" t="s">
        <v>33</v>
      </c>
      <c r="C35" s="4">
        <v>378</v>
      </c>
      <c r="D35" s="4">
        <v>427</v>
      </c>
      <c r="E35" s="4">
        <v>125</v>
      </c>
      <c r="F35" s="4">
        <v>210</v>
      </c>
      <c r="G35" s="4">
        <v>53</v>
      </c>
      <c r="H35" s="4">
        <v>13</v>
      </c>
      <c r="I35" s="4">
        <v>17</v>
      </c>
      <c r="J35" s="4">
        <v>238</v>
      </c>
      <c r="K35" s="4">
        <v>224</v>
      </c>
      <c r="L35" s="4">
        <v>46</v>
      </c>
      <c r="M35" s="4">
        <v>5</v>
      </c>
      <c r="N35" s="4">
        <v>4.5</v>
      </c>
      <c r="O35" s="4">
        <v>3.5</v>
      </c>
      <c r="P35" s="4">
        <v>5</v>
      </c>
      <c r="Q35" s="4">
        <v>-3</v>
      </c>
      <c r="R35" s="4">
        <v>9.1</v>
      </c>
      <c r="S35" s="4">
        <v>37</v>
      </c>
      <c r="T35" s="4">
        <v>36</v>
      </c>
      <c r="U35" s="4">
        <v>1</v>
      </c>
      <c r="V35" s="4">
        <v>5</v>
      </c>
      <c r="W35" s="4">
        <v>87</v>
      </c>
      <c r="X35" s="4">
        <v>460</v>
      </c>
    </row>
    <row r="36" spans="1:24" x14ac:dyDescent="0.3">
      <c r="A36" s="11" t="s">
        <v>66</v>
      </c>
      <c r="B36" s="4" t="s">
        <v>33</v>
      </c>
      <c r="C36" s="4">
        <v>356</v>
      </c>
      <c r="D36" s="4">
        <v>410</v>
      </c>
      <c r="E36" s="4">
        <v>125</v>
      </c>
      <c r="F36" s="4">
        <v>200</v>
      </c>
      <c r="G36" s="4">
        <v>42</v>
      </c>
      <c r="H36" s="4">
        <v>16</v>
      </c>
      <c r="I36" s="4">
        <v>13</v>
      </c>
      <c r="J36" s="4">
        <v>264</v>
      </c>
      <c r="K36" s="4">
        <v>235</v>
      </c>
      <c r="L36" s="4">
        <v>46</v>
      </c>
      <c r="M36" s="4">
        <v>15</v>
      </c>
      <c r="N36" s="4">
        <v>16.3</v>
      </c>
      <c r="O36" s="4">
        <v>-13</v>
      </c>
      <c r="P36" s="4">
        <v>2</v>
      </c>
      <c r="Q36" s="4">
        <v>3</v>
      </c>
      <c r="R36" s="4">
        <v>10.33</v>
      </c>
      <c r="S36" s="4">
        <v>33</v>
      </c>
      <c r="T36" s="4">
        <v>62.5</v>
      </c>
      <c r="U36" s="4">
        <v>1</v>
      </c>
      <c r="V36" s="4">
        <v>55.5</v>
      </c>
      <c r="W36" s="4">
        <v>130</v>
      </c>
      <c r="X36" s="4">
        <v>460</v>
      </c>
    </row>
    <row r="37" spans="1:24" x14ac:dyDescent="0.3">
      <c r="A37" s="11" t="s">
        <v>67</v>
      </c>
      <c r="B37" s="4" t="s">
        <v>33</v>
      </c>
      <c r="C37" s="4">
        <v>281</v>
      </c>
      <c r="D37" s="4">
        <v>320</v>
      </c>
      <c r="E37" s="4">
        <v>75</v>
      </c>
      <c r="F37" s="4">
        <v>200</v>
      </c>
      <c r="G37" s="4">
        <v>41</v>
      </c>
      <c r="H37" s="4">
        <v>11</v>
      </c>
      <c r="I37" s="4">
        <v>10</v>
      </c>
      <c r="J37" s="4">
        <v>249</v>
      </c>
      <c r="K37" s="4">
        <v>256</v>
      </c>
      <c r="L37" s="4">
        <v>47</v>
      </c>
      <c r="M37" s="4" t="s">
        <v>48</v>
      </c>
      <c r="N37" s="4">
        <v>6.26</v>
      </c>
      <c r="O37" s="4">
        <v>-16</v>
      </c>
      <c r="P37" s="4">
        <v>2</v>
      </c>
      <c r="Q37" s="4">
        <v>-4</v>
      </c>
      <c r="R37" s="4">
        <v>12</v>
      </c>
      <c r="S37" s="4">
        <v>34</v>
      </c>
      <c r="T37" s="4">
        <v>86</v>
      </c>
      <c r="U37" s="4">
        <v>1</v>
      </c>
      <c r="V37" s="4" t="s">
        <v>48</v>
      </c>
      <c r="W37" s="4">
        <v>92</v>
      </c>
      <c r="X37" s="4">
        <v>360</v>
      </c>
    </row>
    <row r="38" spans="1:24" x14ac:dyDescent="0.3">
      <c r="A38" s="11" t="s">
        <v>68</v>
      </c>
      <c r="B38" s="4" t="s">
        <v>33</v>
      </c>
      <c r="C38" s="4">
        <v>273</v>
      </c>
      <c r="D38" s="4">
        <v>363</v>
      </c>
      <c r="E38" s="4">
        <v>1100</v>
      </c>
      <c r="F38" s="4">
        <v>196</v>
      </c>
      <c r="G38" s="4">
        <v>40</v>
      </c>
      <c r="H38" s="4">
        <v>25.7</v>
      </c>
      <c r="I38" s="4">
        <v>16</v>
      </c>
      <c r="J38" s="4">
        <v>246</v>
      </c>
      <c r="K38" s="4">
        <v>271</v>
      </c>
      <c r="L38" s="4">
        <v>44</v>
      </c>
      <c r="M38" s="4">
        <v>5</v>
      </c>
      <c r="N38" s="4">
        <v>2.5</v>
      </c>
      <c r="O38" s="4">
        <v>5</v>
      </c>
      <c r="P38" s="4">
        <v>2</v>
      </c>
      <c r="Q38" s="4">
        <v>9</v>
      </c>
      <c r="R38" s="4">
        <v>11.6</v>
      </c>
      <c r="S38" s="4">
        <v>37</v>
      </c>
      <c r="T38" s="4">
        <v>70</v>
      </c>
      <c r="U38" s="4">
        <v>4</v>
      </c>
      <c r="V38" s="4">
        <v>17</v>
      </c>
      <c r="W38" s="4">
        <v>70</v>
      </c>
      <c r="X38" s="4">
        <v>370</v>
      </c>
    </row>
    <row r="39" spans="1:24" x14ac:dyDescent="0.3">
      <c r="A39" s="11" t="s">
        <v>69</v>
      </c>
      <c r="B39" s="4" t="s">
        <v>33</v>
      </c>
      <c r="C39" s="4">
        <v>414</v>
      </c>
      <c r="D39" s="4">
        <v>446</v>
      </c>
      <c r="E39" s="4">
        <v>930</v>
      </c>
      <c r="F39" s="4">
        <v>222</v>
      </c>
      <c r="G39" s="4">
        <v>47</v>
      </c>
      <c r="H39" s="4">
        <v>15.3</v>
      </c>
      <c r="I39" s="4">
        <v>19.3</v>
      </c>
      <c r="J39" s="4">
        <v>244</v>
      </c>
      <c r="K39" s="4">
        <v>250</v>
      </c>
      <c r="L39" s="4">
        <v>45</v>
      </c>
      <c r="M39" s="4">
        <v>30</v>
      </c>
      <c r="N39" s="4">
        <v>12.5</v>
      </c>
      <c r="O39" s="4">
        <v>9.5</v>
      </c>
      <c r="P39" s="4">
        <v>7</v>
      </c>
      <c r="Q39" s="4">
        <v>4</v>
      </c>
      <c r="R39" s="4">
        <v>9.8000000000000007</v>
      </c>
      <c r="S39" s="4">
        <v>32</v>
      </c>
      <c r="T39" s="4">
        <v>80</v>
      </c>
      <c r="U39" s="4">
        <v>1</v>
      </c>
      <c r="V39" s="4">
        <v>60</v>
      </c>
      <c r="W39" s="4">
        <v>95</v>
      </c>
      <c r="X39" s="4">
        <v>550</v>
      </c>
    </row>
    <row r="40" spans="1:24" x14ac:dyDescent="0.3">
      <c r="A40" s="11" t="s">
        <v>70</v>
      </c>
      <c r="B40" s="4" t="s">
        <v>33</v>
      </c>
      <c r="C40" s="4">
        <v>290</v>
      </c>
      <c r="D40" s="4">
        <v>230</v>
      </c>
      <c r="E40" s="4">
        <v>86</v>
      </c>
      <c r="F40" s="4">
        <v>210</v>
      </c>
      <c r="G40" s="4">
        <v>41</v>
      </c>
      <c r="H40" s="4">
        <v>15</v>
      </c>
      <c r="I40" s="4">
        <v>13</v>
      </c>
      <c r="J40" s="4">
        <v>256</v>
      </c>
      <c r="K40" s="4">
        <v>252</v>
      </c>
      <c r="L40" s="4">
        <v>53</v>
      </c>
      <c r="M40" s="4">
        <v>5</v>
      </c>
      <c r="N40" s="4">
        <v>4.75</v>
      </c>
      <c r="O40" s="4">
        <v>10</v>
      </c>
      <c r="P40" s="4">
        <v>11</v>
      </c>
      <c r="Q40" s="4">
        <v>0.3</v>
      </c>
      <c r="R40" s="4">
        <v>12</v>
      </c>
      <c r="S40" s="4">
        <v>38</v>
      </c>
      <c r="T40" s="4">
        <v>71</v>
      </c>
      <c r="U40" s="4">
        <v>2</v>
      </c>
      <c r="V40" s="4">
        <v>45450</v>
      </c>
      <c r="W40" s="4">
        <v>120</v>
      </c>
      <c r="X40" s="4">
        <v>410</v>
      </c>
    </row>
    <row r="41" spans="1:24" x14ac:dyDescent="0.3">
      <c r="A41" s="11" t="s">
        <v>71</v>
      </c>
      <c r="B41" s="4" t="s">
        <v>33</v>
      </c>
      <c r="C41" s="4">
        <v>318</v>
      </c>
      <c r="D41" s="4">
        <v>328</v>
      </c>
      <c r="E41" s="4">
        <v>1050</v>
      </c>
      <c r="F41" s="4">
        <v>176</v>
      </c>
      <c r="G41" s="4">
        <v>38</v>
      </c>
      <c r="H41" s="4">
        <v>18.3</v>
      </c>
      <c r="I41" s="4">
        <v>21.3</v>
      </c>
      <c r="J41" s="4">
        <v>246</v>
      </c>
      <c r="K41" s="4">
        <v>251</v>
      </c>
      <c r="L41" s="4">
        <v>42</v>
      </c>
      <c r="M41" s="4">
        <v>5</v>
      </c>
      <c r="N41" s="4">
        <v>3.7</v>
      </c>
      <c r="O41" s="4">
        <v>14.3</v>
      </c>
      <c r="P41" s="4">
        <v>13.5</v>
      </c>
      <c r="Q41" s="4">
        <v>2.5</v>
      </c>
      <c r="R41" s="4">
        <v>11.7</v>
      </c>
      <c r="S41" s="4">
        <v>28</v>
      </c>
      <c r="T41" s="4">
        <v>84</v>
      </c>
      <c r="U41" s="4">
        <v>2</v>
      </c>
      <c r="V41" s="4">
        <v>14.9</v>
      </c>
      <c r="W41" s="4">
        <v>80</v>
      </c>
      <c r="X41" s="4">
        <v>360</v>
      </c>
    </row>
    <row r="42" spans="1:24" x14ac:dyDescent="0.3">
      <c r="A42" s="11" t="s">
        <v>72</v>
      </c>
      <c r="B42" s="4" t="s">
        <v>33</v>
      </c>
      <c r="C42" s="4">
        <v>364</v>
      </c>
      <c r="D42" s="4">
        <v>418</v>
      </c>
      <c r="E42" s="4">
        <v>900</v>
      </c>
      <c r="F42" s="4">
        <v>225</v>
      </c>
      <c r="G42" s="4">
        <v>52</v>
      </c>
      <c r="H42" s="4">
        <v>12.6</v>
      </c>
      <c r="I42" s="4">
        <v>13</v>
      </c>
      <c r="J42" s="4">
        <v>290</v>
      </c>
      <c r="K42" s="4">
        <v>285</v>
      </c>
      <c r="L42" s="4">
        <v>43</v>
      </c>
      <c r="M42" s="4">
        <v>5</v>
      </c>
      <c r="N42" s="4">
        <v>9.5</v>
      </c>
      <c r="O42" s="4">
        <v>6</v>
      </c>
      <c r="P42" s="4">
        <v>9</v>
      </c>
      <c r="Q42" s="4">
        <v>5</v>
      </c>
      <c r="R42" s="4">
        <v>12.8</v>
      </c>
      <c r="S42" s="4">
        <v>22</v>
      </c>
      <c r="T42" s="4">
        <v>66</v>
      </c>
      <c r="U42" s="4">
        <v>2</v>
      </c>
      <c r="V42" s="4">
        <v>40.6</v>
      </c>
      <c r="W42" s="4">
        <v>126</v>
      </c>
      <c r="X42" s="4">
        <v>450</v>
      </c>
    </row>
    <row r="43" spans="1:24" x14ac:dyDescent="0.3">
      <c r="A43" s="11" t="s">
        <v>73</v>
      </c>
      <c r="B43" s="4" t="s">
        <v>33</v>
      </c>
      <c r="C43" s="4">
        <v>341</v>
      </c>
      <c r="D43" s="4">
        <v>323</v>
      </c>
      <c r="E43" s="4">
        <v>1000</v>
      </c>
      <c r="F43" s="4">
        <v>190</v>
      </c>
      <c r="G43" s="4">
        <v>40</v>
      </c>
      <c r="H43" s="4">
        <v>23</v>
      </c>
      <c r="I43" s="4">
        <v>21.7</v>
      </c>
      <c r="L43" s="4">
        <v>45</v>
      </c>
      <c r="M43" s="4">
        <v>2</v>
      </c>
      <c r="N43" s="4">
        <v>4.9000000000000004</v>
      </c>
      <c r="O43" s="4">
        <v>-4</v>
      </c>
      <c r="P43" s="4">
        <v>5.5</v>
      </c>
      <c r="Q43" s="4">
        <v>1</v>
      </c>
      <c r="R43" s="4">
        <v>12.55</v>
      </c>
      <c r="S43" s="4">
        <v>27</v>
      </c>
      <c r="T43" s="4">
        <v>86</v>
      </c>
      <c r="U43" s="4">
        <v>1</v>
      </c>
      <c r="V43" s="4">
        <v>9.5</v>
      </c>
      <c r="W43" s="4">
        <v>105</v>
      </c>
      <c r="X43" s="4">
        <v>360</v>
      </c>
    </row>
    <row r="44" spans="1:24" x14ac:dyDescent="0.3">
      <c r="A44" s="11" t="s">
        <v>74</v>
      </c>
      <c r="B44" s="4" t="s">
        <v>33</v>
      </c>
      <c r="C44" s="4">
        <v>421</v>
      </c>
      <c r="D44" s="4">
        <v>387</v>
      </c>
      <c r="E44" s="4">
        <v>900</v>
      </c>
      <c r="F44" s="4">
        <v>225</v>
      </c>
      <c r="G44" s="4">
        <v>52</v>
      </c>
      <c r="H44" s="4">
        <v>16</v>
      </c>
      <c r="I44" s="4">
        <v>14.2</v>
      </c>
      <c r="J44" s="4">
        <v>240</v>
      </c>
      <c r="K44" s="4">
        <v>257</v>
      </c>
      <c r="L44" s="4">
        <v>54</v>
      </c>
      <c r="M44" s="4">
        <v>11</v>
      </c>
      <c r="N44" s="4">
        <v>29.3</v>
      </c>
      <c r="O44" s="4">
        <v>10</v>
      </c>
      <c r="P44" s="4">
        <v>10.5</v>
      </c>
      <c r="Q44" s="4">
        <v>2.5</v>
      </c>
      <c r="R44" s="4">
        <v>13.2</v>
      </c>
      <c r="S44" s="4">
        <v>15</v>
      </c>
      <c r="T44" s="4">
        <v>85</v>
      </c>
      <c r="U44" s="4">
        <v>1</v>
      </c>
      <c r="V44" s="4">
        <v>24.5</v>
      </c>
      <c r="W44" s="4">
        <v>110</v>
      </c>
      <c r="X44" s="4">
        <v>360</v>
      </c>
    </row>
    <row r="45" spans="1:24" x14ac:dyDescent="0.3">
      <c r="A45" s="11" t="s">
        <v>75</v>
      </c>
      <c r="B45" s="4" t="s">
        <v>33</v>
      </c>
      <c r="C45" s="4">
        <v>321</v>
      </c>
      <c r="D45" s="4">
        <v>287</v>
      </c>
      <c r="E45" s="4">
        <v>98</v>
      </c>
      <c r="F45" s="4">
        <v>195</v>
      </c>
      <c r="G45" s="4">
        <v>36</v>
      </c>
      <c r="H45" s="4">
        <v>14</v>
      </c>
      <c r="I45" s="4">
        <v>12</v>
      </c>
      <c r="J45" s="4">
        <v>237</v>
      </c>
      <c r="K45" s="4">
        <v>246</v>
      </c>
      <c r="L45" s="4">
        <v>42</v>
      </c>
      <c r="M45" s="4">
        <v>11</v>
      </c>
      <c r="N45" s="4">
        <v>4</v>
      </c>
      <c r="O45" s="4">
        <v>4</v>
      </c>
      <c r="P45" s="4">
        <v>4</v>
      </c>
      <c r="Q45" s="4">
        <v>3.5</v>
      </c>
      <c r="R45" s="4">
        <v>10.6</v>
      </c>
      <c r="S45" s="4">
        <v>36</v>
      </c>
      <c r="T45" s="4">
        <v>72</v>
      </c>
      <c r="U45" s="4">
        <v>1</v>
      </c>
      <c r="V45" s="4">
        <v>19.489999999999998</v>
      </c>
      <c r="W45" s="4">
        <v>105</v>
      </c>
      <c r="X45" s="4">
        <v>450</v>
      </c>
    </row>
    <row r="46" spans="1:24" x14ac:dyDescent="0.3">
      <c r="A46" s="11" t="s">
        <v>76</v>
      </c>
      <c r="B46" s="4" t="s">
        <v>33</v>
      </c>
      <c r="C46" s="4">
        <v>376</v>
      </c>
      <c r="D46" s="4">
        <v>396</v>
      </c>
      <c r="E46" s="4">
        <v>1100</v>
      </c>
      <c r="F46" s="4">
        <v>199</v>
      </c>
      <c r="G46" s="4">
        <v>41</v>
      </c>
      <c r="H46" s="4">
        <v>11</v>
      </c>
      <c r="I46" s="4">
        <v>8</v>
      </c>
      <c r="J46" s="4">
        <v>234</v>
      </c>
      <c r="K46" s="4">
        <v>280</v>
      </c>
      <c r="L46" s="4">
        <v>44</v>
      </c>
      <c r="M46" s="4">
        <v>3</v>
      </c>
      <c r="N46" s="4">
        <v>3.7</v>
      </c>
      <c r="O46" s="4">
        <v>8</v>
      </c>
      <c r="P46" s="4">
        <v>4</v>
      </c>
      <c r="Q46" s="4">
        <v>3</v>
      </c>
      <c r="R46" s="4">
        <v>10.9</v>
      </c>
      <c r="S46" s="4">
        <v>37</v>
      </c>
      <c r="T46" s="4">
        <v>47</v>
      </c>
      <c r="U46" s="4">
        <v>4</v>
      </c>
      <c r="V46" s="4">
        <v>36.4</v>
      </c>
      <c r="W46" s="4">
        <v>89</v>
      </c>
      <c r="X46" s="4">
        <v>430</v>
      </c>
    </row>
    <row r="47" spans="1:24" x14ac:dyDescent="0.3">
      <c r="A47" s="11" t="s">
        <v>77</v>
      </c>
      <c r="B47" s="4" t="s">
        <v>33</v>
      </c>
      <c r="C47" s="4">
        <v>230</v>
      </c>
      <c r="D47" s="4">
        <v>316</v>
      </c>
      <c r="E47" s="4">
        <v>750</v>
      </c>
      <c r="F47" s="4">
        <v>218</v>
      </c>
      <c r="G47" s="4">
        <v>41</v>
      </c>
      <c r="H47" s="4">
        <v>13.6</v>
      </c>
      <c r="I47" s="4">
        <v>15.3</v>
      </c>
      <c r="J47" s="4">
        <v>238</v>
      </c>
      <c r="K47" s="4">
        <v>264</v>
      </c>
      <c r="L47" s="4">
        <v>47</v>
      </c>
      <c r="M47" s="4">
        <v>2</v>
      </c>
      <c r="N47" s="4">
        <v>14</v>
      </c>
      <c r="O47" s="4">
        <v>-7</v>
      </c>
      <c r="P47" s="4">
        <v>5.5</v>
      </c>
      <c r="Q47" s="4">
        <v>4</v>
      </c>
      <c r="R47" s="4">
        <v>10.6</v>
      </c>
      <c r="S47" s="4">
        <v>30</v>
      </c>
      <c r="T47" s="4">
        <v>63</v>
      </c>
      <c r="U47" s="4">
        <v>6</v>
      </c>
      <c r="V47" s="4">
        <v>10.130000000000001</v>
      </c>
      <c r="W47" s="4">
        <v>95</v>
      </c>
      <c r="X47" s="4">
        <v>450</v>
      </c>
    </row>
    <row r="48" spans="1:24" x14ac:dyDescent="0.3">
      <c r="A48" s="11" t="s">
        <v>78</v>
      </c>
      <c r="B48" s="4" t="s">
        <v>33</v>
      </c>
      <c r="C48" s="4">
        <v>266</v>
      </c>
      <c r="D48" s="4">
        <v>285</v>
      </c>
      <c r="E48" s="4">
        <v>1100</v>
      </c>
      <c r="F48" s="4">
        <v>215</v>
      </c>
      <c r="G48" s="4" t="s">
        <v>48</v>
      </c>
      <c r="H48" s="4">
        <v>15.3</v>
      </c>
      <c r="I48" s="4">
        <v>13.6</v>
      </c>
      <c r="J48" s="4">
        <v>236</v>
      </c>
      <c r="K48" s="4">
        <v>277</v>
      </c>
      <c r="L48" s="4">
        <v>50</v>
      </c>
      <c r="M48" s="4">
        <v>2</v>
      </c>
      <c r="N48" s="4">
        <v>2.6</v>
      </c>
      <c r="O48" s="4">
        <v>1</v>
      </c>
      <c r="P48" s="4">
        <v>5</v>
      </c>
      <c r="Q48" s="4">
        <v>8</v>
      </c>
      <c r="R48" s="4">
        <v>12.9</v>
      </c>
      <c r="S48" s="4">
        <v>33</v>
      </c>
      <c r="T48" s="4">
        <v>55</v>
      </c>
      <c r="U48" s="4">
        <v>2</v>
      </c>
      <c r="V48" s="4">
        <v>9.5</v>
      </c>
      <c r="W48" s="4">
        <v>90</v>
      </c>
      <c r="X48" s="4">
        <v>400</v>
      </c>
    </row>
    <row r="49" spans="1:24" x14ac:dyDescent="0.3">
      <c r="A49" s="11" t="s">
        <v>79</v>
      </c>
      <c r="B49" s="4" t="s">
        <v>33</v>
      </c>
      <c r="C49" s="4">
        <v>420</v>
      </c>
      <c r="D49" s="4">
        <v>410</v>
      </c>
      <c r="E49" s="4">
        <v>111</v>
      </c>
      <c r="F49" s="4">
        <v>205</v>
      </c>
      <c r="G49" s="4">
        <v>45.5</v>
      </c>
      <c r="H49" s="4">
        <v>14</v>
      </c>
      <c r="I49" s="4">
        <v>15</v>
      </c>
      <c r="J49" s="4">
        <v>250</v>
      </c>
      <c r="K49" s="4">
        <v>298</v>
      </c>
      <c r="L49" s="4">
        <v>52</v>
      </c>
      <c r="M49" s="4">
        <v>6</v>
      </c>
      <c r="N49" s="4">
        <v>3.21</v>
      </c>
      <c r="O49" s="4">
        <v>1</v>
      </c>
      <c r="P49" s="4">
        <v>10</v>
      </c>
      <c r="Q49" s="4">
        <v>0.2</v>
      </c>
      <c r="R49" s="4">
        <v>13</v>
      </c>
      <c r="S49" s="4">
        <v>39</v>
      </c>
      <c r="T49" s="4">
        <v>59</v>
      </c>
      <c r="U49" s="4">
        <v>1</v>
      </c>
      <c r="V49" s="4">
        <v>48.5</v>
      </c>
      <c r="W49" s="4">
        <v>113</v>
      </c>
      <c r="X49" s="4">
        <v>540</v>
      </c>
    </row>
    <row r="50" spans="1:24" x14ac:dyDescent="0.3">
      <c r="A50" s="11" t="s">
        <v>80</v>
      </c>
      <c r="B50" s="4" t="s">
        <v>33</v>
      </c>
      <c r="C50" s="4">
        <v>324</v>
      </c>
      <c r="D50" s="4">
        <v>354</v>
      </c>
      <c r="E50" s="4">
        <v>850</v>
      </c>
      <c r="F50" s="4">
        <v>196</v>
      </c>
      <c r="G50" s="4">
        <v>42</v>
      </c>
      <c r="H50" s="4">
        <v>15.3</v>
      </c>
      <c r="I50" s="4">
        <v>16.600000000000001</v>
      </c>
      <c r="J50" s="4">
        <v>215</v>
      </c>
      <c r="K50" s="4">
        <v>254</v>
      </c>
      <c r="L50" s="4">
        <v>46</v>
      </c>
      <c r="M50" s="4">
        <v>2</v>
      </c>
      <c r="N50" s="4">
        <v>9.5</v>
      </c>
      <c r="O50" s="4">
        <v>-11</v>
      </c>
      <c r="P50" s="4">
        <v>8</v>
      </c>
      <c r="Q50" s="4">
        <v>4</v>
      </c>
      <c r="R50" s="4">
        <v>14</v>
      </c>
      <c r="S50" s="4">
        <v>39</v>
      </c>
      <c r="T50" s="4">
        <v>63</v>
      </c>
      <c r="U50" s="4">
        <v>2</v>
      </c>
      <c r="V50" s="4">
        <v>21.5</v>
      </c>
      <c r="W50" s="4">
        <v>110</v>
      </c>
      <c r="X50" s="4">
        <v>540</v>
      </c>
    </row>
    <row r="51" spans="1:24" x14ac:dyDescent="0.3">
      <c r="A51" s="11" t="s">
        <v>81</v>
      </c>
      <c r="B51" s="4" t="s">
        <v>33</v>
      </c>
      <c r="C51" s="4">
        <v>302</v>
      </c>
      <c r="D51" s="4">
        <v>341</v>
      </c>
      <c r="O51" s="4">
        <v>4</v>
      </c>
      <c r="P51" s="4">
        <v>2</v>
      </c>
      <c r="T51" s="4">
        <v>67</v>
      </c>
    </row>
    <row r="52" spans="1:24" x14ac:dyDescent="0.3">
      <c r="A52" s="11" t="s">
        <v>82</v>
      </c>
      <c r="B52" s="4" t="s">
        <v>33</v>
      </c>
      <c r="C52" s="4">
        <v>353</v>
      </c>
      <c r="D52" s="4">
        <v>357</v>
      </c>
      <c r="E52" s="4">
        <v>800</v>
      </c>
      <c r="F52" s="4">
        <v>175</v>
      </c>
      <c r="G52" s="4">
        <v>40</v>
      </c>
      <c r="H52" s="4">
        <v>13</v>
      </c>
      <c r="I52" s="4">
        <v>14</v>
      </c>
      <c r="J52" s="4">
        <v>259</v>
      </c>
      <c r="K52" s="4">
        <v>275</v>
      </c>
      <c r="L52" s="4">
        <v>49</v>
      </c>
      <c r="M52" s="4">
        <v>1</v>
      </c>
      <c r="N52" s="4">
        <v>4.5</v>
      </c>
      <c r="O52" s="4">
        <v>8</v>
      </c>
      <c r="P52" s="4">
        <v>9</v>
      </c>
      <c r="Q52" s="4">
        <v>5.5</v>
      </c>
      <c r="R52" s="4">
        <v>12.4</v>
      </c>
      <c r="S52" s="4">
        <v>22</v>
      </c>
      <c r="T52" s="4">
        <v>53</v>
      </c>
      <c r="U52" s="4">
        <v>8</v>
      </c>
      <c r="V52" s="4">
        <v>7.7</v>
      </c>
      <c r="W52" s="4">
        <v>90</v>
      </c>
      <c r="X52" s="4">
        <v>340</v>
      </c>
    </row>
    <row r="53" spans="1:24" x14ac:dyDescent="0.3">
      <c r="A53" s="11" t="s">
        <v>83</v>
      </c>
      <c r="B53" s="4" t="s">
        <v>33</v>
      </c>
      <c r="H53" s="4">
        <v>22</v>
      </c>
      <c r="I53" s="4">
        <v>16.600000000000001</v>
      </c>
      <c r="J53" s="4">
        <v>213</v>
      </c>
      <c r="K53" s="4">
        <v>237</v>
      </c>
      <c r="L53" s="4">
        <v>48</v>
      </c>
      <c r="M53" s="4">
        <v>9</v>
      </c>
      <c r="N53" s="4">
        <v>40.200000000000003</v>
      </c>
      <c r="O53" s="4">
        <v>8.5</v>
      </c>
      <c r="P53" s="4">
        <v>12.5</v>
      </c>
      <c r="Q53" s="4">
        <v>8</v>
      </c>
      <c r="R53" s="4">
        <v>13.1</v>
      </c>
      <c r="S53" s="4">
        <v>30</v>
      </c>
      <c r="T53" s="4" t="s">
        <v>48</v>
      </c>
      <c r="U53" s="4">
        <v>5</v>
      </c>
      <c r="V53" s="4">
        <v>21.3</v>
      </c>
      <c r="W53" s="4">
        <v>120</v>
      </c>
      <c r="X53" s="4">
        <v>350</v>
      </c>
    </row>
    <row r="54" spans="1:24" x14ac:dyDescent="0.3">
      <c r="A54" s="11" t="s">
        <v>84</v>
      </c>
      <c r="B54" s="4" t="s">
        <v>33</v>
      </c>
      <c r="C54" s="4">
        <v>306</v>
      </c>
      <c r="D54" s="4">
        <v>357</v>
      </c>
      <c r="E54" s="4">
        <v>800</v>
      </c>
      <c r="F54" s="4">
        <v>196</v>
      </c>
      <c r="G54" s="4">
        <v>38</v>
      </c>
      <c r="H54" s="4">
        <v>20</v>
      </c>
      <c r="I54" s="4">
        <v>18</v>
      </c>
      <c r="J54" s="4">
        <v>279</v>
      </c>
      <c r="K54" s="4">
        <v>239</v>
      </c>
      <c r="L54" s="4">
        <v>41</v>
      </c>
      <c r="M54" s="4">
        <v>15</v>
      </c>
      <c r="N54" s="4">
        <v>13.7</v>
      </c>
      <c r="O54" s="4">
        <v>15</v>
      </c>
      <c r="P54" s="4">
        <v>15</v>
      </c>
      <c r="Q54" s="4">
        <v>1.4</v>
      </c>
      <c r="R54" s="4">
        <v>10</v>
      </c>
      <c r="S54" s="4">
        <v>33</v>
      </c>
      <c r="T54" s="4">
        <v>98</v>
      </c>
      <c r="U54" s="4">
        <v>1</v>
      </c>
      <c r="V54" s="4">
        <v>6.4</v>
      </c>
      <c r="W54" s="4">
        <v>95</v>
      </c>
      <c r="X54" s="4">
        <v>380</v>
      </c>
    </row>
    <row r="55" spans="1:24" x14ac:dyDescent="0.3">
      <c r="A55" s="11" t="s">
        <v>85</v>
      </c>
      <c r="B55" s="4" t="s">
        <v>33</v>
      </c>
      <c r="C55" s="4">
        <v>271</v>
      </c>
      <c r="D55" s="4">
        <v>296</v>
      </c>
      <c r="E55" s="4">
        <v>75</v>
      </c>
      <c r="F55" s="4">
        <v>165</v>
      </c>
      <c r="G55" s="4">
        <v>35</v>
      </c>
      <c r="H55" s="4">
        <v>27</v>
      </c>
      <c r="I55" s="4">
        <v>17</v>
      </c>
      <c r="J55" s="4">
        <v>268</v>
      </c>
      <c r="K55" s="4">
        <v>331</v>
      </c>
      <c r="L55" s="4">
        <v>51</v>
      </c>
      <c r="M55" s="4">
        <v>3</v>
      </c>
      <c r="N55" s="4">
        <v>3</v>
      </c>
      <c r="O55" s="4">
        <v>7</v>
      </c>
      <c r="P55" s="4">
        <v>15</v>
      </c>
      <c r="Q55" s="4">
        <v>0</v>
      </c>
      <c r="R55" s="4">
        <v>10.3</v>
      </c>
      <c r="S55" s="4">
        <v>30</v>
      </c>
      <c r="T55" s="4">
        <v>44</v>
      </c>
      <c r="U55" s="4">
        <v>1</v>
      </c>
      <c r="V55" s="4">
        <v>11</v>
      </c>
      <c r="W55" s="4">
        <v>115</v>
      </c>
      <c r="X55" s="4">
        <v>720</v>
      </c>
    </row>
    <row r="56" spans="1:24" x14ac:dyDescent="0.3">
      <c r="A56" s="11" t="s">
        <v>86</v>
      </c>
      <c r="B56" s="4" t="s">
        <v>33</v>
      </c>
      <c r="C56" s="4">
        <v>329</v>
      </c>
      <c r="D56" s="4">
        <v>336</v>
      </c>
      <c r="E56" s="4">
        <v>750</v>
      </c>
      <c r="F56" s="4">
        <v>192</v>
      </c>
      <c r="G56" s="4">
        <v>39</v>
      </c>
      <c r="H56" s="4">
        <v>14.6</v>
      </c>
      <c r="I56" s="4">
        <v>16.3</v>
      </c>
      <c r="J56" s="4">
        <v>224</v>
      </c>
      <c r="K56" s="4">
        <v>281</v>
      </c>
      <c r="L56" s="4">
        <v>50</v>
      </c>
      <c r="M56" s="4">
        <v>2</v>
      </c>
      <c r="N56" s="4">
        <v>3.25</v>
      </c>
      <c r="O56" s="4">
        <v>0</v>
      </c>
      <c r="P56" s="4">
        <v>0</v>
      </c>
      <c r="Q56" s="4">
        <v>5.5</v>
      </c>
      <c r="R56" s="4">
        <v>11.2</v>
      </c>
      <c r="S56" s="4">
        <v>31</v>
      </c>
      <c r="T56" s="4">
        <v>77</v>
      </c>
      <c r="U56" s="4">
        <v>1</v>
      </c>
      <c r="V56" s="4">
        <v>29</v>
      </c>
      <c r="W56" s="4">
        <v>75</v>
      </c>
      <c r="X56" s="4">
        <v>400</v>
      </c>
    </row>
    <row r="57" spans="1:24" ht="15" thickBot="1" x14ac:dyDescent="0.35"/>
    <row r="58" spans="1:24" ht="15.6" thickTop="1" thickBot="1" x14ac:dyDescent="0.35">
      <c r="A58" s="12" t="s">
        <v>87</v>
      </c>
      <c r="B58" s="13">
        <v>10</v>
      </c>
      <c r="C58" s="14">
        <f>PERCENTILE(C$4:C$56,0.1)</f>
        <v>272.8</v>
      </c>
      <c r="D58" s="14">
        <f>PERCENTILE(D$4:D$56,0.1)</f>
        <v>292.39999999999998</v>
      </c>
      <c r="E58" s="14">
        <f>PERCENTILE(E$4:E$56,0.1)</f>
        <v>97.4</v>
      </c>
      <c r="F58" s="14">
        <f>PERCENTILE(F$4:F$56,0.1)</f>
        <v>174</v>
      </c>
      <c r="G58" s="14">
        <f>PERCENTILE(G$4:G$56,0.1)</f>
        <v>36</v>
      </c>
      <c r="H58" s="15">
        <f>PERCENTILE(H$4:H$56,0.9)</f>
        <v>22</v>
      </c>
      <c r="I58" s="15">
        <f>PERCENTILE(I$4:I$56,0.9)</f>
        <v>20.37</v>
      </c>
      <c r="J58" s="15">
        <f>PERCENTILE(J$4:J$56,0.9)</f>
        <v>277.2</v>
      </c>
      <c r="K58" s="15">
        <f>PERCENTILE(K$4:K$56,0.9)</f>
        <v>285</v>
      </c>
      <c r="L58" s="14">
        <f>PERCENTILE(L$4:L$56,0.1)</f>
        <v>41.9</v>
      </c>
      <c r="M58" s="14">
        <f>PERCENTILE(M$4:M$56,0.1)</f>
        <v>2</v>
      </c>
      <c r="N58" s="14">
        <f>PERCENTILE(N$4:N$56,0.1)</f>
        <v>2.532</v>
      </c>
      <c r="O58" s="14">
        <f>PERCENTILE(O$4:O$56,0.1)</f>
        <v>-7.2999999999999989</v>
      </c>
      <c r="P58" s="14">
        <f>PERCENTILE(P$4:P$56,0.1)</f>
        <v>2</v>
      </c>
      <c r="Q58" s="15">
        <f>PERCENTILE(Q$4:Q$56,0.9)</f>
        <v>8</v>
      </c>
      <c r="R58" s="15">
        <f>PERCENTILE(R$4:R$56,0.9)</f>
        <v>14.42</v>
      </c>
      <c r="S58" s="14">
        <f>PERCENTILE(S$4:S$56,0.1)</f>
        <v>21.6</v>
      </c>
      <c r="T58" s="15">
        <f>PERCENTILE(T$4:T$56,0.9)</f>
        <v>86</v>
      </c>
      <c r="U58" s="15">
        <f>PERCENTILE(U$4:U$56,0.9)</f>
        <v>5.1000000000000014</v>
      </c>
      <c r="V58" s="14">
        <f>PERCENTILE(V$4:V$56,0.1)</f>
        <v>4.9000000000000004</v>
      </c>
      <c r="W58" s="14">
        <f>PERCENTILE(W$4:W$56,0.1)</f>
        <v>74.7</v>
      </c>
      <c r="X58" s="14">
        <f>PERCENTILE(X$4:X$56,0.1)</f>
        <v>360</v>
      </c>
    </row>
    <row r="59" spans="1:24" ht="15.6" thickTop="1" thickBot="1" x14ac:dyDescent="0.35">
      <c r="A59" s="16"/>
      <c r="B59" s="17">
        <v>20</v>
      </c>
      <c r="C59" s="14">
        <f>PERCENTILE(C$4:C$56,0.2)</f>
        <v>285.2</v>
      </c>
      <c r="D59" s="14">
        <f>PERCENTILE(D$4:D$56,0.2)</f>
        <v>308</v>
      </c>
      <c r="E59" s="14">
        <f>PERCENTILE(E$4:E$56,0.2)</f>
        <v>125</v>
      </c>
      <c r="F59" s="14">
        <f>PERCENTILE(F$4:F$56,0.2)</f>
        <v>178.8</v>
      </c>
      <c r="G59" s="14">
        <f>PERCENTILE(G$4:G$56,0.2)</f>
        <v>38</v>
      </c>
      <c r="H59" s="18">
        <f>PERCENTILE(H$4:H$56,0.8)</f>
        <v>20.12</v>
      </c>
      <c r="I59" s="18">
        <f>PERCENTILE(I$4:I$56,0.8)</f>
        <v>19.060000000000002</v>
      </c>
      <c r="J59" s="18">
        <f>PERCENTILE(J$4:J$56,0.8)</f>
        <v>263.39999999999998</v>
      </c>
      <c r="K59" s="18">
        <f>PERCENTILE(K$4:K$56,0.8)</f>
        <v>278.20000000000005</v>
      </c>
      <c r="L59" s="14">
        <f>PERCENTILE(L$4:L$56,0.2)</f>
        <v>42</v>
      </c>
      <c r="M59" s="14">
        <f>PERCENTILE(M$4:M$56,0.2)</f>
        <v>2</v>
      </c>
      <c r="N59" s="14">
        <f>PERCENTILE(N$4:N$56,0.2)</f>
        <v>3.1260000000000003</v>
      </c>
      <c r="O59" s="14">
        <f>PERCENTILE(O$4:O$56,0.2)</f>
        <v>-0.19999999999999929</v>
      </c>
      <c r="P59" s="14">
        <f>PERCENTILE(P$4:P$56,0.2)</f>
        <v>5</v>
      </c>
      <c r="Q59" s="18">
        <f>PERCENTILE(Q$4:Q$56,0.8)</f>
        <v>5.7000000000000028</v>
      </c>
      <c r="R59" s="18">
        <f>PERCENTILE(R$4:R$56,0.8)</f>
        <v>13.7</v>
      </c>
      <c r="S59" s="14">
        <f>PERCENTILE(S$4:S$56,0.2)</f>
        <v>25</v>
      </c>
      <c r="T59" s="18">
        <f>PERCENTILE(T$4:T$56,0.8)</f>
        <v>82.800000000000011</v>
      </c>
      <c r="U59" s="18">
        <f>PERCENTILE(U$4:U$56,0.8)</f>
        <v>3</v>
      </c>
      <c r="V59" s="14">
        <f>PERCENTILE(V$4:V$56,0.2)</f>
        <v>6.8800000000000008</v>
      </c>
      <c r="W59" s="14">
        <f>PERCENTILE(W$4:W$56,0.2)</f>
        <v>84</v>
      </c>
      <c r="X59" s="14">
        <f>PERCENTILE(X$4:X$56,0.2)</f>
        <v>360</v>
      </c>
    </row>
    <row r="60" spans="1:24" ht="15.6" thickTop="1" thickBot="1" x14ac:dyDescent="0.35">
      <c r="A60" s="16"/>
      <c r="B60" s="17">
        <v>30</v>
      </c>
      <c r="C60" s="14">
        <f>PERCENTILE(C$4:C$56,0.3)</f>
        <v>298.7</v>
      </c>
      <c r="D60" s="14">
        <f>PERCENTILE(D$4:D$56,0.3)</f>
        <v>322.10000000000002</v>
      </c>
      <c r="E60" s="14">
        <f>PERCENTILE(E$4:E$56,0.3)</f>
        <v>744</v>
      </c>
      <c r="F60" s="14">
        <f>PERCENTILE(F$4:F$56,0.3)</f>
        <v>186.4</v>
      </c>
      <c r="G60" s="14">
        <f>PERCENTILE(G$4:G$56,0.3)</f>
        <v>40</v>
      </c>
      <c r="H60" s="18">
        <f>PERCENTILE(H$4:H$56,0.7)</f>
        <v>18.3</v>
      </c>
      <c r="I60" s="18">
        <f>PERCENTILE(I$4:I$56,0.7)</f>
        <v>17.72</v>
      </c>
      <c r="J60" s="18">
        <f>PERCENTILE(J$4:J$56,0.7)</f>
        <v>254.2</v>
      </c>
      <c r="K60" s="18">
        <f>PERCENTILE(K$4:K$56,0.7)</f>
        <v>266.39999999999998</v>
      </c>
      <c r="L60" s="14">
        <f>PERCENTILE(L$4:L$56,0.3)</f>
        <v>44</v>
      </c>
      <c r="M60" s="14">
        <f>PERCENTILE(M$4:M$56,0.3)</f>
        <v>3</v>
      </c>
      <c r="N60" s="14">
        <f>PERCENTILE(N$4:N$56,0.3)</f>
        <v>3.82</v>
      </c>
      <c r="O60" s="14">
        <f>PERCENTILE(O$4:O$56,0.3)</f>
        <v>1</v>
      </c>
      <c r="P60" s="14">
        <f>PERCENTILE(P$4:P$56,0.3)</f>
        <v>5.85</v>
      </c>
      <c r="Q60" s="18">
        <f>PERCENTILE(Q$4:Q$56,0.7)</f>
        <v>4.7999999999999972</v>
      </c>
      <c r="R60" s="18">
        <f>PERCENTILE(R$4:R$56,0.7)</f>
        <v>13.064</v>
      </c>
      <c r="S60" s="14">
        <f>PERCENTILE(S$4:S$56,0.3)</f>
        <v>28</v>
      </c>
      <c r="T60" s="18">
        <f>PERCENTILE(T$4:T$56,0.7)</f>
        <v>78.199999999999989</v>
      </c>
      <c r="U60" s="18">
        <f>PERCENTILE(U$4:U$56,0.7)</f>
        <v>2</v>
      </c>
      <c r="V60" s="14">
        <f>PERCENTILE(V$4:V$56,0.3)</f>
        <v>7.88</v>
      </c>
      <c r="W60" s="14">
        <f>PERCENTILE(W$4:W$56,0.3)</f>
        <v>90</v>
      </c>
      <c r="X60" s="14">
        <f>PERCENTILE(X$4:X$56,0.3)</f>
        <v>377</v>
      </c>
    </row>
    <row r="61" spans="1:24" ht="15.6" thickTop="1" thickBot="1" x14ac:dyDescent="0.35">
      <c r="A61" s="16"/>
      <c r="B61" s="17">
        <v>40</v>
      </c>
      <c r="C61" s="14">
        <f>PERCENTILE(C$4:C$56,0.4)</f>
        <v>317.2</v>
      </c>
      <c r="D61" s="14">
        <f>PERCENTILE(D$4:D$56,0.4)</f>
        <v>339</v>
      </c>
      <c r="E61" s="14">
        <f>PERCENTILE(E$4:E$56,0.4)</f>
        <v>768.00000000000011</v>
      </c>
      <c r="F61" s="14">
        <f>PERCENTILE(F$4:F$56,0.4)</f>
        <v>190</v>
      </c>
      <c r="G61" s="14">
        <f>PERCENTILE(G$4:G$56,0.4)</f>
        <v>40</v>
      </c>
      <c r="H61" s="18">
        <f>PERCENTILE(H$4:H$56,0.6)</f>
        <v>17.399999999999999</v>
      </c>
      <c r="I61" s="18">
        <f>PERCENTILE(I$4:I$56,0.6)</f>
        <v>17</v>
      </c>
      <c r="J61" s="18">
        <f>PERCENTILE(J$4:J$56,0.6)</f>
        <v>248.8</v>
      </c>
      <c r="K61" s="18">
        <f>PERCENTILE(K$4:K$56,0.6)</f>
        <v>257.8</v>
      </c>
      <c r="L61" s="14">
        <f>PERCENTILE(L$4:L$56,0.4)</f>
        <v>45</v>
      </c>
      <c r="M61" s="14">
        <f>PERCENTILE(M$4:M$56,0.4)</f>
        <v>3</v>
      </c>
      <c r="N61" s="14">
        <f>PERCENTILE(N$4:N$56,0.4)</f>
        <v>4.5</v>
      </c>
      <c r="O61" s="14">
        <f>PERCENTILE(O$4:O$56,0.4)</f>
        <v>4</v>
      </c>
      <c r="P61" s="14">
        <f>PERCENTILE(P$4:P$56,0.4)</f>
        <v>8</v>
      </c>
      <c r="Q61" s="18">
        <f>PERCENTILE(Q$4:Q$56,0.6)</f>
        <v>4</v>
      </c>
      <c r="R61" s="18">
        <f>PERCENTILE(R$4:R$56,0.6)</f>
        <v>12.9</v>
      </c>
      <c r="S61" s="14">
        <f>PERCENTILE(S$4:S$56,0.4)</f>
        <v>30</v>
      </c>
      <c r="T61" s="18">
        <f>PERCENTILE(T$4:T$56,0.6)</f>
        <v>71.599999999999994</v>
      </c>
      <c r="U61" s="18">
        <f>PERCENTILE(U$4:U$56,0.6)</f>
        <v>2</v>
      </c>
      <c r="V61" s="14">
        <f>PERCENTILE(V$4:V$56,0.4)</f>
        <v>9.6260000000000012</v>
      </c>
      <c r="W61" s="14">
        <f>PERCENTILE(W$4:W$56,0.4)</f>
        <v>90.6</v>
      </c>
      <c r="X61" s="14">
        <f>PERCENTILE(X$4:X$56,0.4)</f>
        <v>390</v>
      </c>
    </row>
    <row r="62" spans="1:24" ht="15.6" thickTop="1" thickBot="1" x14ac:dyDescent="0.35">
      <c r="A62" s="16"/>
      <c r="B62" s="17">
        <v>50</v>
      </c>
      <c r="C62" s="14">
        <f t="shared" ref="C62:X62" si="0">PERCENTILE(C$4:C$56,0.5)</f>
        <v>332.5</v>
      </c>
      <c r="D62" s="14">
        <f t="shared" si="0"/>
        <v>345.5</v>
      </c>
      <c r="E62" s="14">
        <f t="shared" si="0"/>
        <v>850</v>
      </c>
      <c r="F62" s="14">
        <f t="shared" si="0"/>
        <v>196</v>
      </c>
      <c r="G62" s="14">
        <f t="shared" si="0"/>
        <v>41</v>
      </c>
      <c r="H62" s="18">
        <f t="shared" si="0"/>
        <v>16.3</v>
      </c>
      <c r="I62" s="18">
        <f t="shared" si="0"/>
        <v>16</v>
      </c>
      <c r="J62" s="18">
        <f t="shared" si="0"/>
        <v>244</v>
      </c>
      <c r="K62" s="18">
        <f t="shared" si="0"/>
        <v>254</v>
      </c>
      <c r="L62" s="14">
        <f t="shared" si="0"/>
        <v>46</v>
      </c>
      <c r="M62" s="14">
        <f t="shared" si="0"/>
        <v>4</v>
      </c>
      <c r="N62" s="14">
        <f t="shared" si="0"/>
        <v>4.9000000000000004</v>
      </c>
      <c r="O62" s="14">
        <f t="shared" si="0"/>
        <v>5</v>
      </c>
      <c r="P62" s="14">
        <f t="shared" si="0"/>
        <v>9</v>
      </c>
      <c r="Q62" s="18">
        <f t="shared" si="0"/>
        <v>4</v>
      </c>
      <c r="R62" s="18">
        <f t="shared" si="0"/>
        <v>12.3</v>
      </c>
      <c r="S62" s="14">
        <f t="shared" si="0"/>
        <v>32</v>
      </c>
      <c r="T62" s="18">
        <f t="shared" si="0"/>
        <v>69</v>
      </c>
      <c r="U62" s="18">
        <f t="shared" si="0"/>
        <v>2</v>
      </c>
      <c r="V62" s="14">
        <f t="shared" si="0"/>
        <v>14.9</v>
      </c>
      <c r="W62" s="14">
        <f t="shared" si="0"/>
        <v>95</v>
      </c>
      <c r="X62" s="14">
        <f t="shared" si="0"/>
        <v>410</v>
      </c>
    </row>
    <row r="63" spans="1:24" ht="15.6" thickTop="1" thickBot="1" x14ac:dyDescent="0.35">
      <c r="A63" s="16"/>
      <c r="B63" s="17">
        <v>60</v>
      </c>
      <c r="C63" s="14">
        <f>PERCENTILE(C$4:C$56,0.6)</f>
        <v>341</v>
      </c>
      <c r="D63" s="14">
        <f>PERCENTILE(D$4:D$56,0.6)</f>
        <v>359.8</v>
      </c>
      <c r="E63" s="14">
        <f>PERCENTILE(E$4:E$56,0.6)</f>
        <v>923.99999999999989</v>
      </c>
      <c r="F63" s="14">
        <f>PERCENTILE(F$4:F$56,0.6)</f>
        <v>199.8</v>
      </c>
      <c r="G63" s="14">
        <f>PERCENTILE(G$4:G$56,0.6)</f>
        <v>42</v>
      </c>
      <c r="H63" s="18">
        <f>PERCENTILE(H$4:H$56,0.4)</f>
        <v>15.72</v>
      </c>
      <c r="I63" s="18">
        <f>PERCENTILE(I$4:I$56,0.4)</f>
        <v>15.180000000000001</v>
      </c>
      <c r="J63" s="18">
        <f>PERCENTILE(J$4:J$56,0.4)</f>
        <v>238</v>
      </c>
      <c r="K63" s="18">
        <f>PERCENTILE(K$4:K$56,0.4)</f>
        <v>251.2</v>
      </c>
      <c r="L63" s="14">
        <f>PERCENTILE(L$4:L$56,0.6)</f>
        <v>48</v>
      </c>
      <c r="M63" s="14">
        <f>PERCENTILE(M$4:M$56,0.6)</f>
        <v>5</v>
      </c>
      <c r="N63" s="14">
        <f>PERCENTILE(N$4:N$56,0.6)</f>
        <v>5.8999999999999986</v>
      </c>
      <c r="O63" s="14">
        <f>PERCENTILE(O$4:O$56,0.6)</f>
        <v>7</v>
      </c>
      <c r="P63" s="14">
        <f>PERCENTILE(P$4:P$56,0.6)</f>
        <v>10</v>
      </c>
      <c r="Q63" s="18">
        <f>PERCENTILE(Q$4:Q$56,0.4)</f>
        <v>3</v>
      </c>
      <c r="R63" s="18">
        <f>PERCENTILE(R$4:R$56,0.4)</f>
        <v>11.840000000000002</v>
      </c>
      <c r="S63" s="14">
        <f>PERCENTILE(S$4:S$56,0.6)</f>
        <v>33</v>
      </c>
      <c r="T63" s="18">
        <f>PERCENTILE(T$4:T$56,0.4)</f>
        <v>64.2</v>
      </c>
      <c r="U63" s="18">
        <f>PERCENTILE(U$4:U$56,0.4)</f>
        <v>1</v>
      </c>
      <c r="V63" s="14">
        <f>PERCENTILE(V$4:V$56,0.6)</f>
        <v>20.937999999999995</v>
      </c>
      <c r="W63" s="14">
        <f>PERCENTILE(W$4:W$56,0.6)</f>
        <v>103</v>
      </c>
      <c r="X63" s="14">
        <f>PERCENTILE(X$4:X$56,0.6)</f>
        <v>424</v>
      </c>
    </row>
    <row r="64" spans="1:24" ht="15.6" thickTop="1" thickBot="1" x14ac:dyDescent="0.35">
      <c r="A64" s="16"/>
      <c r="B64" s="17">
        <v>70</v>
      </c>
      <c r="C64" s="14">
        <f>PERCENTILE(C$4:C$56,0.7)</f>
        <v>350.9</v>
      </c>
      <c r="D64" s="14">
        <f>PERCENTILE(D$4:D$56,0.7)</f>
        <v>384</v>
      </c>
      <c r="E64" s="14">
        <f>PERCENTILE(E$4:E$56,0.7)</f>
        <v>991.99999999999989</v>
      </c>
      <c r="F64" s="14">
        <f>PERCENTILE(F$4:F$56,0.7)</f>
        <v>200</v>
      </c>
      <c r="G64" s="14">
        <f>PERCENTILE(G$4:G$56,0.7)</f>
        <v>45.25</v>
      </c>
      <c r="H64" s="18">
        <f>PERCENTILE(H$4:H$56,0.3)</f>
        <v>14.879999999999999</v>
      </c>
      <c r="I64" s="18">
        <f>PERCENTILE(I$4:I$56,0.3)</f>
        <v>14</v>
      </c>
      <c r="J64" s="18">
        <f>PERCENTILE(J$4:J$56,0.3)</f>
        <v>237.4</v>
      </c>
      <c r="K64" s="18">
        <f>PERCENTILE(K$4:K$56,0.3)</f>
        <v>248.4</v>
      </c>
      <c r="L64" s="14">
        <f>PERCENTILE(L$4:L$56,0.7)</f>
        <v>48.3</v>
      </c>
      <c r="M64" s="14">
        <f>PERCENTILE(M$4:M$56,0.7)</f>
        <v>6</v>
      </c>
      <c r="N64" s="14">
        <f>PERCENTILE(N$4:N$56,0.7)</f>
        <v>6.5</v>
      </c>
      <c r="O64" s="14">
        <f>PERCENTILE(O$4:O$56,0.7)</f>
        <v>8.1499999999999986</v>
      </c>
      <c r="P64" s="14">
        <f>PERCENTILE(P$4:P$56,0.7)</f>
        <v>10.649999999999999</v>
      </c>
      <c r="Q64" s="18">
        <f>PERCENTILE(Q$4:Q$56,0.3)</f>
        <v>2.6999999999999993</v>
      </c>
      <c r="R64" s="18">
        <f>PERCENTILE(R$4:R$56,0.3)</f>
        <v>11.043999999999999</v>
      </c>
      <c r="S64" s="14">
        <f>PERCENTILE(S$4:S$56,0.7)</f>
        <v>34</v>
      </c>
      <c r="T64" s="18">
        <f>PERCENTILE(T$4:T$56,0.3)</f>
        <v>62</v>
      </c>
      <c r="U64" s="18">
        <f>PERCENTILE(U$4:U$56,0.3)</f>
        <v>1</v>
      </c>
      <c r="V64" s="14">
        <f>PERCENTILE(V$4:V$56,0.7)</f>
        <v>27.59999999999998</v>
      </c>
      <c r="W64" s="14">
        <f>PERCENTILE(W$4:W$56,0.7)</f>
        <v>110</v>
      </c>
      <c r="X64" s="14">
        <f>PERCENTILE(X$4:X$56,0.7)</f>
        <v>450</v>
      </c>
    </row>
    <row r="65" spans="1:24" ht="15.6" thickTop="1" thickBot="1" x14ac:dyDescent="0.35">
      <c r="A65" s="16"/>
      <c r="B65" s="17">
        <v>80</v>
      </c>
      <c r="C65" s="14">
        <f>PERCENTILE(C$4:C$56,0.8)</f>
        <v>366</v>
      </c>
      <c r="D65" s="14">
        <f>PERCENTILE(D$4:D$56,0.8)</f>
        <v>393.6</v>
      </c>
      <c r="E65" s="14">
        <f>PERCENTILE(E$4:E$56,0.8)</f>
        <v>1020.0000000000002</v>
      </c>
      <c r="F65" s="14">
        <f>PERCENTILE(F$4:F$56,0.8)</f>
        <v>209.4</v>
      </c>
      <c r="G65" s="14">
        <f>PERCENTILE(G$4:G$56,0.8)</f>
        <v>47</v>
      </c>
      <c r="H65" s="18">
        <f>PERCENTILE(H$4:H$56,0.2)</f>
        <v>13.92</v>
      </c>
      <c r="I65" s="18">
        <f>PERCENTILE(I$4:I$56,0.2)</f>
        <v>13.24</v>
      </c>
      <c r="J65" s="18">
        <f>PERCENTILE(J$4:J$56,0.2)</f>
        <v>234</v>
      </c>
      <c r="K65" s="18">
        <f>PERCENTILE(K$4:K$56,0.2)</f>
        <v>240.2</v>
      </c>
      <c r="L65" s="14">
        <f>PERCENTILE(L$4:L$56,0.8)</f>
        <v>50</v>
      </c>
      <c r="M65" s="14">
        <f>PERCENTILE(M$4:M$56,0.8)</f>
        <v>7</v>
      </c>
      <c r="N65" s="14">
        <f>PERCENTILE(N$4:N$56,0.8)</f>
        <v>10.468000000000009</v>
      </c>
      <c r="O65" s="14">
        <f>PERCENTILE(O$4:O$56,0.8)</f>
        <v>10</v>
      </c>
      <c r="P65" s="14">
        <f>PERCENTILE(P$4:P$56,0.8)</f>
        <v>13</v>
      </c>
      <c r="Q65" s="18">
        <f>PERCENTILE(Q$4:Q$56,0.2)</f>
        <v>1.2400000000000004</v>
      </c>
      <c r="R65" s="18">
        <f>PERCENTILE(R$4:R$56,0.2)</f>
        <v>10.56</v>
      </c>
      <c r="S65" s="14">
        <f>PERCENTILE(S$4:S$56,0.8)</f>
        <v>37</v>
      </c>
      <c r="T65" s="18">
        <f>PERCENTILE(T$4:T$56,0.2)</f>
        <v>57.2</v>
      </c>
      <c r="U65" s="18">
        <f>PERCENTILE(U$4:U$56,0.2)</f>
        <v>1</v>
      </c>
      <c r="V65" s="14">
        <f>PERCENTILE(V$4:V$56,0.8)</f>
        <v>40.960000000000008</v>
      </c>
      <c r="W65" s="14">
        <f>PERCENTILE(W$4:W$56,0.8)</f>
        <v>116.00000000000001</v>
      </c>
      <c r="X65" s="14">
        <f>PERCENTILE(X$4:X$56,0.8)</f>
        <v>450</v>
      </c>
    </row>
    <row r="66" spans="1:24" ht="15.6" thickTop="1" thickBot="1" x14ac:dyDescent="0.35">
      <c r="A66" s="16"/>
      <c r="B66" s="19">
        <v>90</v>
      </c>
      <c r="C66" s="14">
        <f>PERCENTILE(C$4:C$56,0.9)</f>
        <v>379.5</v>
      </c>
      <c r="D66" s="14">
        <f>PERCENTILE(D$4:D$56,0.9)</f>
        <v>410</v>
      </c>
      <c r="E66" s="14">
        <f>PERCENTILE(E$4:E$56,0.9)</f>
        <v>1100</v>
      </c>
      <c r="F66" s="14">
        <f>PERCENTILE(F$4:F$56,0.9)</f>
        <v>215.60000000000002</v>
      </c>
      <c r="G66" s="14">
        <f>PERCENTILE(G$4:G$56,0.9)</f>
        <v>50.5</v>
      </c>
      <c r="H66" s="20">
        <f>PERCENTILE(H$4:H$56,0.1)</f>
        <v>12.96</v>
      </c>
      <c r="I66" s="20">
        <f>PERCENTILE(I$4:I$56,0.1)</f>
        <v>12.270000000000001</v>
      </c>
      <c r="J66" s="20">
        <f>PERCENTILE(J$4:J$56,0.1)</f>
        <v>215</v>
      </c>
      <c r="K66" s="20">
        <f>PERCENTILE(K$4:K$56,0.1)</f>
        <v>231.4</v>
      </c>
      <c r="L66" s="14">
        <f>PERCENTILE(L$4:L$56,0.9)</f>
        <v>52</v>
      </c>
      <c r="M66" s="14">
        <f>PERCENTILE(M$4:M$56,0.9)</f>
        <v>15</v>
      </c>
      <c r="N66" s="14">
        <f>PERCENTILE(N$4:N$56,0.9)</f>
        <v>14.460000000000006</v>
      </c>
      <c r="O66" s="14">
        <f>PERCENTILE(O$4:O$56,0.9)</f>
        <v>13</v>
      </c>
      <c r="P66" s="14">
        <f>PERCENTILE(P$4:P$56,0.9)</f>
        <v>14.100000000000001</v>
      </c>
      <c r="Q66" s="20">
        <f>PERCENTILE(Q$4:Q$56,0.1)</f>
        <v>-0.29999999999999893</v>
      </c>
      <c r="R66" s="20">
        <f>PERCENTILE(R$4:R$56,0.1)</f>
        <v>9.9600000000000009</v>
      </c>
      <c r="S66" s="14">
        <f>PERCENTILE(S$4:S$56,0.9)</f>
        <v>38.200000000000003</v>
      </c>
      <c r="T66" s="20">
        <f>PERCENTILE(T$4:T$56,0.1)</f>
        <v>48.800000000000004</v>
      </c>
      <c r="U66" s="20">
        <f>PERCENTILE(U$4:U$56,0.1)</f>
        <v>1</v>
      </c>
      <c r="V66" s="14">
        <f>PERCENTILE(V$4:V$56,0.9)</f>
        <v>55.800000000000004</v>
      </c>
      <c r="W66" s="14">
        <f>PERCENTILE(W$4:W$56,0.9)</f>
        <v>125</v>
      </c>
      <c r="X66" s="14">
        <f>PERCENTILE(X$4:X$56,0.9)</f>
        <v>540</v>
      </c>
    </row>
    <row r="67" spans="1:24" ht="15" thickTop="1" x14ac:dyDescent="0.3"/>
  </sheetData>
  <mergeCells count="15">
    <mergeCell ref="Q2:Q3"/>
    <mergeCell ref="S2:S3"/>
    <mergeCell ref="U2:U3"/>
    <mergeCell ref="W2:W3"/>
    <mergeCell ref="A1:A3"/>
    <mergeCell ref="C1:D1"/>
    <mergeCell ref="H1:I1"/>
    <mergeCell ref="J1:K1"/>
    <mergeCell ref="O1:P1"/>
    <mergeCell ref="B2:B3"/>
    <mergeCell ref="F2:F3"/>
    <mergeCell ref="G2:G3"/>
    <mergeCell ref="L2:L3"/>
    <mergeCell ref="M2:M3"/>
    <mergeCell ref="N2:N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00135B86BD1D498E2B232954E04646" ma:contentTypeVersion="18" ma:contentTypeDescription="Vytvoří nový dokument" ma:contentTypeScope="" ma:versionID="75eb30d62f24e589bc1986be39520fa1">
  <xsd:schema xmlns:xsd="http://www.w3.org/2001/XMLSchema" xmlns:xs="http://www.w3.org/2001/XMLSchema" xmlns:p="http://schemas.microsoft.com/office/2006/metadata/properties" xmlns:ns3="f8bd5197-ca98-470a-a354-5d86ab0c0fbf" xmlns:ns4="b55b1952-e9cd-4de0-b532-dee136ee42d5" targetNamespace="http://schemas.microsoft.com/office/2006/metadata/properties" ma:root="true" ma:fieldsID="5925402d1a0a0fb15bb08889e1a4c228" ns3:_="" ns4:_="">
    <xsd:import namespace="f8bd5197-ca98-470a-a354-5d86ab0c0fbf"/>
    <xsd:import namespace="b55b1952-e9cd-4de0-b532-dee136ee42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d5197-ca98-470a-a354-5d86ab0c0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b1952-e9cd-4de0-b532-dee136ee42d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bd5197-ca98-470a-a354-5d86ab0c0fbf" xsi:nil="true"/>
  </documentManagement>
</p:properties>
</file>

<file path=customXml/itemProps1.xml><?xml version="1.0" encoding="utf-8"?>
<ds:datastoreItem xmlns:ds="http://schemas.openxmlformats.org/officeDocument/2006/customXml" ds:itemID="{A616FDAA-9C58-4D33-8DF2-E27503A86E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6AD797-8168-4213-A651-F61D4A0793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bd5197-ca98-470a-a354-5d86ab0c0fbf"/>
    <ds:schemaRef ds:uri="b55b1952-e9cd-4de0-b532-dee136ee4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048B68-386F-4236-9656-E1111878BBF2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55b1952-e9cd-4de0-b532-dee136ee42d5"/>
    <ds:schemaRef ds:uri="f8bd5197-ca98-470a-a354-5d86ab0c0f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Vespalec</dc:creator>
  <cp:lastModifiedBy>Tomáš Vodička</cp:lastModifiedBy>
  <dcterms:created xsi:type="dcterms:W3CDTF">2024-04-30T06:38:20Z</dcterms:created>
  <dcterms:modified xsi:type="dcterms:W3CDTF">2024-05-13T14:31:18Z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0x0101008800135B86BD1D498E2B232954E04646</vt:lpwstr>
  </property>
</Properties>
</file>