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cnmuni-my.sharepoint.com/personal/43378_muni_cz/Documents/VYUKA/ANTROPOMOTORIKA/2024 jaro/"/>
    </mc:Choice>
  </mc:AlternateContent>
  <xr:revisionPtr revIDLastSave="22" documentId="8_{27C5FF0C-03CF-4279-8953-70693AC38C94}" xr6:coauthVersionLast="36" xr6:coauthVersionMax="36" xr10:uidLastSave="{69CF042C-0CE7-4163-B8F6-E246C277A866}"/>
  <bookViews>
    <workbookView xWindow="0" yWindow="0" windowWidth="30400" windowHeight="10530" xr2:uid="{BB93B886-126A-4CB3-9A13-03C1AF113682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79" i="1" l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</calcChain>
</file>

<file path=xl/sharedStrings.xml><?xml version="1.0" encoding="utf-8"?>
<sst xmlns="http://schemas.openxmlformats.org/spreadsheetml/2006/main" count="215" uniqueCount="106">
  <si>
    <t>Jméno</t>
  </si>
  <si>
    <t>pohlaví</t>
  </si>
  <si>
    <t>dynamometrie ruční</t>
  </si>
  <si>
    <t>dynamometrie zádová</t>
  </si>
  <si>
    <t>skok daleký</t>
  </si>
  <si>
    <t>skok dosažný</t>
  </si>
  <si>
    <t>zachycení tyče</t>
  </si>
  <si>
    <t>reaktometrie</t>
  </si>
  <si>
    <t>Tapping paží</t>
  </si>
  <si>
    <t>Chůze pozpátku</t>
  </si>
  <si>
    <t>Balancování tyčí</t>
  </si>
  <si>
    <t>pohyblivost v ramenou</t>
  </si>
  <si>
    <t>skok na přesnost</t>
  </si>
  <si>
    <t>překračování tyče</t>
  </si>
  <si>
    <t>předklon v sedě</t>
  </si>
  <si>
    <t>výkrut tyčí</t>
  </si>
  <si>
    <t>plameňák</t>
  </si>
  <si>
    <t>stoj na kladince</t>
  </si>
  <si>
    <t>skok vzad</t>
  </si>
  <si>
    <t>výskok s otočkou</t>
  </si>
  <si>
    <t>[m/z]</t>
  </si>
  <si>
    <t>levá</t>
  </si>
  <si>
    <t>pravá</t>
  </si>
  <si>
    <t>[N]</t>
  </si>
  <si>
    <t>[cm]</t>
  </si>
  <si>
    <t>zrak</t>
  </si>
  <si>
    <t>sluch</t>
  </si>
  <si>
    <t>[n]</t>
  </si>
  <si>
    <t>[s]</t>
  </si>
  <si>
    <t>cm</t>
  </si>
  <si>
    <t>[n/6Os]</t>
  </si>
  <si>
    <t>[ms]</t>
  </si>
  <si>
    <t>Andrysík, Michal</t>
  </si>
  <si>
    <t>m</t>
  </si>
  <si>
    <t>Bajkalov, Alexej</t>
  </si>
  <si>
    <t>Bárta, Jan</t>
  </si>
  <si>
    <t>Benko, Daniel</t>
  </si>
  <si>
    <t>Berezin, Stanislav</t>
  </si>
  <si>
    <t>Bernard, Ondřej</t>
  </si>
  <si>
    <t>x</t>
  </si>
  <si>
    <t>Bielka, Marián</t>
  </si>
  <si>
    <t>Caska, Adam</t>
  </si>
  <si>
    <t>Císař, Ladislav</t>
  </si>
  <si>
    <t>Čermák, David</t>
  </si>
  <si>
    <t>Devychenko, Artem</t>
  </si>
  <si>
    <t>Diviš, Tomáš</t>
  </si>
  <si>
    <t>Dokoupil, Přemysl</t>
  </si>
  <si>
    <t>Dvořáček, Tomáš</t>
  </si>
  <si>
    <t>Edes, Albert</t>
  </si>
  <si>
    <t>Filip, Ondřej</t>
  </si>
  <si>
    <t>Fuxa, Matouš</t>
  </si>
  <si>
    <t>Gieci, Martin</t>
  </si>
  <si>
    <t>Halašta, Tadeáš</t>
  </si>
  <si>
    <t>Hasman, Marek</t>
  </si>
  <si>
    <t>Herzán, David</t>
  </si>
  <si>
    <t>Horák, Štěpán</t>
  </si>
  <si>
    <t>Chasák, Vojtěch</t>
  </si>
  <si>
    <t>Chládek, Pavel</t>
  </si>
  <si>
    <t>Choleva, Šimon</t>
  </si>
  <si>
    <t>Jaskulka, Jan</t>
  </si>
  <si>
    <t>Kaláb, Patrik</t>
  </si>
  <si>
    <t>Komínek, Adam</t>
  </si>
  <si>
    <t>Komrska, Karel</t>
  </si>
  <si>
    <t>Křivánek, Petr</t>
  </si>
  <si>
    <t>Machala, Šimon</t>
  </si>
  <si>
    <t>Mank, Tadeáš</t>
  </si>
  <si>
    <t>Marek, Jakub</t>
  </si>
  <si>
    <t>Marek, Martin</t>
  </si>
  <si>
    <t>Mentzl, Martin</t>
  </si>
  <si>
    <t>Michal, Tomáš</t>
  </si>
  <si>
    <t>Mlčoch, Erik</t>
  </si>
  <si>
    <t>Navrátil, Jáchym</t>
  </si>
  <si>
    <t>Němeček, Tomáš</t>
  </si>
  <si>
    <t>Novotný, Jakub</t>
  </si>
  <si>
    <t>Onderišin, Adam</t>
  </si>
  <si>
    <t>Pacal, Lukáš</t>
  </si>
  <si>
    <t>Pancner, Denis</t>
  </si>
  <si>
    <t>Peter, Marek</t>
  </si>
  <si>
    <t>Peterka, Tadeáš</t>
  </si>
  <si>
    <t>Pippal, Jakub</t>
  </si>
  <si>
    <t>Polišenský, Daniel</t>
  </si>
  <si>
    <t>Prášek, Adam</t>
  </si>
  <si>
    <t>Průdek, Adam</t>
  </si>
  <si>
    <t>Reichman, Jakub</t>
  </si>
  <si>
    <t>Schönwälder, Adam</t>
  </si>
  <si>
    <t>Skalický, Pavel</t>
  </si>
  <si>
    <t>Skoumal, Daniel</t>
  </si>
  <si>
    <t>Somberg, Jakub</t>
  </si>
  <si>
    <t>Šafář, Filip</t>
  </si>
  <si>
    <t>Šošolík, Michal</t>
  </si>
  <si>
    <t>Štrajt, Václav</t>
  </si>
  <si>
    <t>Šulc, Matěj</t>
  </si>
  <si>
    <t>Šustr, Jakub</t>
  </si>
  <si>
    <t>Šuška, Richard</t>
  </si>
  <si>
    <t>Švéda, Daniel</t>
  </si>
  <si>
    <t>Vošmera, Filip</t>
  </si>
  <si>
    <t>Vrba, Tadeáš</t>
  </si>
  <si>
    <t>Zima, Lukáš</t>
  </si>
  <si>
    <t>Zralý, Filip</t>
  </si>
  <si>
    <t>percentil</t>
  </si>
  <si>
    <t>58.7</t>
  </si>
  <si>
    <t>55,Ř</t>
  </si>
  <si>
    <t>47.5</t>
  </si>
  <si>
    <t>49.7</t>
  </si>
  <si>
    <t>0-5</t>
  </si>
  <si>
    <t>9á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</si>
</sst>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0"/>
      <name val="Arial"/>
      <family val="2"/>
      <charset val="238"/>
    </font>
    <font>
      <sz val="10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B4C7E7"/>
        <bgColor rgb="FF99CCFF"/>
      </patternFill>
    </fill>
    <fill>
      <patternFill patternType="solid">
        <fgColor rgb="FFDAE3F3"/>
        <bgColor rgb="FFD0CECE"/>
      </patternFill>
    </fill>
    <fill>
      <patternFill patternType="solid">
        <fgColor rgb="FFFFC000"/>
        <bgColor rgb="FFFFCF3B"/>
      </patternFill>
    </fill>
    <fill>
      <patternFill patternType="solid">
        <fgColor rgb="FFFFFF00"/>
        <bgColor rgb="FFFFCF3B"/>
      </patternFill>
    </fill>
    <fill>
      <patternFill patternType="solid">
        <fgColor rgb="FFFFE699"/>
        <bgColor rgb="FFFFD969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4" fillId="4" borderId="0" xfId="0" applyFont="1" applyFill="1" applyBorder="1" applyAlignment="1">
      <alignment horizontal="left" wrapText="1"/>
    </xf>
    <xf numFmtId="0" fontId="2" fillId="4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5" fillId="0" borderId="0" xfId="0" applyFont="1" applyFill="1" applyBorder="1"/>
    <xf numFmtId="0" fontId="2" fillId="4" borderId="5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C8135-F3B2-4B3C-A257-C88AC8B1D30F}">
  <dimension ref="A1:X80"/>
  <sheetViews>
    <sheetView tabSelected="1" topLeftCell="B1" zoomScale="80" zoomScaleNormal="80" workbookViewId="0">
      <pane ySplit="3" topLeftCell="A47" activePane="bottomLeft" state="frozen"/>
      <selection activeCell="E1" sqref="E1"/>
      <selection pane="bottomLeft" activeCell="X54" sqref="X54"/>
    </sheetView>
  </sheetViews>
  <sheetFormatPr defaultColWidth="8.81640625" defaultRowHeight="14.5" x14ac:dyDescent="0.35"/>
  <cols>
    <col min="1" max="1" width="26.1796875" style="4" customWidth="1"/>
    <col min="2" max="16384" width="8.81640625" style="4"/>
  </cols>
  <sheetData>
    <row r="1" spans="1:24" ht="43.5" x14ac:dyDescent="0.35">
      <c r="A1" s="24" t="s">
        <v>0</v>
      </c>
      <c r="B1" s="1" t="s">
        <v>1</v>
      </c>
      <c r="C1" s="25" t="s">
        <v>2</v>
      </c>
      <c r="D1" s="25"/>
      <c r="E1" s="1" t="s">
        <v>3</v>
      </c>
      <c r="F1" s="1" t="s">
        <v>4</v>
      </c>
      <c r="G1" s="1" t="s">
        <v>5</v>
      </c>
      <c r="H1" s="25" t="s">
        <v>6</v>
      </c>
      <c r="I1" s="25"/>
      <c r="J1" s="25" t="s">
        <v>7</v>
      </c>
      <c r="K1" s="25"/>
      <c r="L1" s="1" t="s">
        <v>8</v>
      </c>
      <c r="M1" s="1" t="s">
        <v>9</v>
      </c>
      <c r="N1" s="1" t="s">
        <v>10</v>
      </c>
      <c r="O1" s="25" t="s">
        <v>11</v>
      </c>
      <c r="P1" s="25"/>
      <c r="Q1" s="1" t="s">
        <v>12</v>
      </c>
      <c r="R1" s="2" t="s">
        <v>13</v>
      </c>
      <c r="S1" s="1" t="s">
        <v>14</v>
      </c>
      <c r="T1" s="3" t="s">
        <v>15</v>
      </c>
      <c r="U1" s="1" t="s">
        <v>16</v>
      </c>
      <c r="V1" s="3" t="s">
        <v>17</v>
      </c>
      <c r="W1" s="1" t="s">
        <v>18</v>
      </c>
      <c r="X1" s="3" t="s">
        <v>19</v>
      </c>
    </row>
    <row r="2" spans="1:24" x14ac:dyDescent="0.35">
      <c r="A2" s="24"/>
      <c r="B2" s="23" t="s">
        <v>20</v>
      </c>
      <c r="C2" s="5" t="s">
        <v>21</v>
      </c>
      <c r="D2" s="5" t="s">
        <v>22</v>
      </c>
      <c r="E2" s="5" t="s">
        <v>23</v>
      </c>
      <c r="F2" s="23" t="s">
        <v>24</v>
      </c>
      <c r="G2" s="23" t="s">
        <v>24</v>
      </c>
      <c r="H2" s="5" t="s">
        <v>22</v>
      </c>
      <c r="I2" s="6" t="s">
        <v>21</v>
      </c>
      <c r="J2" s="7" t="s">
        <v>25</v>
      </c>
      <c r="K2" s="7" t="s">
        <v>26</v>
      </c>
      <c r="L2" s="23" t="s">
        <v>27</v>
      </c>
      <c r="M2" s="23" t="s">
        <v>27</v>
      </c>
      <c r="N2" s="23" t="s">
        <v>28</v>
      </c>
      <c r="O2" s="5" t="s">
        <v>21</v>
      </c>
      <c r="P2" s="5" t="s">
        <v>22</v>
      </c>
      <c r="Q2" s="23" t="s">
        <v>24</v>
      </c>
      <c r="R2" s="8" t="s">
        <v>28</v>
      </c>
      <c r="S2" s="23" t="s">
        <v>24</v>
      </c>
      <c r="T2" s="9" t="s">
        <v>29</v>
      </c>
      <c r="U2" s="23" t="s">
        <v>30</v>
      </c>
      <c r="V2" s="8" t="s">
        <v>28</v>
      </c>
      <c r="W2" s="23" t="s">
        <v>27</v>
      </c>
      <c r="X2" s="9" t="s">
        <v>29</v>
      </c>
    </row>
    <row r="3" spans="1:24" x14ac:dyDescent="0.35">
      <c r="A3" s="24"/>
      <c r="B3" s="23"/>
      <c r="C3" s="5" t="s">
        <v>23</v>
      </c>
      <c r="D3" s="5" t="s">
        <v>23</v>
      </c>
      <c r="E3" s="5"/>
      <c r="F3" s="23"/>
      <c r="G3" s="23"/>
      <c r="H3" s="5" t="s">
        <v>24</v>
      </c>
      <c r="I3" s="6" t="s">
        <v>24</v>
      </c>
      <c r="J3" s="7" t="s">
        <v>31</v>
      </c>
      <c r="K3" s="7" t="s">
        <v>31</v>
      </c>
      <c r="L3" s="23"/>
      <c r="M3" s="23"/>
      <c r="N3" s="23"/>
      <c r="O3" s="5" t="s">
        <v>24</v>
      </c>
      <c r="P3" s="5" t="s">
        <v>24</v>
      </c>
      <c r="Q3" s="23"/>
      <c r="R3" s="10"/>
      <c r="S3" s="23"/>
      <c r="T3" s="9"/>
      <c r="U3" s="23"/>
      <c r="V3" s="9"/>
      <c r="W3" s="23"/>
      <c r="X3" s="9"/>
    </row>
    <row r="4" spans="1:24" x14ac:dyDescent="0.35">
      <c r="A4" s="11" t="s">
        <v>32</v>
      </c>
      <c r="B4" s="4" t="s">
        <v>33</v>
      </c>
      <c r="C4" s="4">
        <v>58.7</v>
      </c>
      <c r="D4" s="4">
        <v>67.400000000000006</v>
      </c>
      <c r="E4" s="4">
        <v>220</v>
      </c>
      <c r="F4" s="4">
        <v>255</v>
      </c>
      <c r="G4" s="4">
        <v>68</v>
      </c>
      <c r="H4" s="4">
        <v>17</v>
      </c>
      <c r="I4" s="4">
        <v>15</v>
      </c>
      <c r="J4" s="4">
        <v>250</v>
      </c>
      <c r="K4" s="4">
        <v>258</v>
      </c>
      <c r="L4" s="4">
        <v>48</v>
      </c>
      <c r="M4" s="4">
        <v>7</v>
      </c>
      <c r="N4" s="4">
        <v>56.9</v>
      </c>
      <c r="O4" s="4">
        <v>0</v>
      </c>
      <c r="P4" s="4">
        <v>0</v>
      </c>
      <c r="Q4" s="4">
        <v>3</v>
      </c>
      <c r="R4" s="4">
        <v>10.3</v>
      </c>
      <c r="S4" s="4">
        <v>35.5</v>
      </c>
      <c r="T4" s="4">
        <v>81</v>
      </c>
      <c r="U4" s="4">
        <v>1</v>
      </c>
      <c r="V4" s="4">
        <v>6</v>
      </c>
      <c r="W4" s="4">
        <v>141</v>
      </c>
      <c r="X4" s="4">
        <v>430</v>
      </c>
    </row>
    <row r="5" spans="1:24" x14ac:dyDescent="0.35">
      <c r="A5" s="11" t="s">
        <v>34</v>
      </c>
      <c r="B5" s="4" t="s">
        <v>33</v>
      </c>
    </row>
    <row r="6" spans="1:24" x14ac:dyDescent="0.35">
      <c r="A6" s="11" t="s">
        <v>35</v>
      </c>
      <c r="B6" s="4" t="s">
        <v>33</v>
      </c>
      <c r="C6" s="4">
        <v>62</v>
      </c>
      <c r="D6" s="4" t="s">
        <v>100</v>
      </c>
      <c r="E6" s="4">
        <v>205</v>
      </c>
      <c r="F6" s="4">
        <v>267</v>
      </c>
      <c r="G6" s="4">
        <v>72</v>
      </c>
      <c r="H6" s="4">
        <v>18.3</v>
      </c>
      <c r="I6" s="4">
        <v>21</v>
      </c>
      <c r="J6" s="4">
        <v>0.28000000000000003</v>
      </c>
      <c r="K6" s="4">
        <v>0.27</v>
      </c>
      <c r="L6" s="4">
        <v>41</v>
      </c>
      <c r="M6" s="4">
        <v>4</v>
      </c>
      <c r="N6" s="4">
        <v>11</v>
      </c>
      <c r="O6" s="4">
        <v>0</v>
      </c>
      <c r="P6" s="4">
        <v>-0.5</v>
      </c>
      <c r="Q6" s="4">
        <v>3</v>
      </c>
      <c r="R6" s="4">
        <v>12</v>
      </c>
      <c r="S6" s="4">
        <v>36</v>
      </c>
      <c r="T6" s="4">
        <v>88</v>
      </c>
      <c r="U6" s="4">
        <v>2</v>
      </c>
      <c r="V6" s="4">
        <v>14</v>
      </c>
      <c r="W6" s="4">
        <v>122</v>
      </c>
      <c r="X6" s="4">
        <v>420</v>
      </c>
    </row>
    <row r="7" spans="1:24" x14ac:dyDescent="0.35">
      <c r="A7" s="11" t="s">
        <v>36</v>
      </c>
      <c r="B7" s="4" t="s">
        <v>33</v>
      </c>
      <c r="C7" s="4">
        <v>53.7</v>
      </c>
      <c r="D7" s="4" t="s">
        <v>101</v>
      </c>
      <c r="E7" s="4">
        <v>210</v>
      </c>
      <c r="F7" s="4">
        <v>270</v>
      </c>
      <c r="G7" s="4">
        <v>52</v>
      </c>
      <c r="H7" s="4">
        <v>20</v>
      </c>
      <c r="I7" s="4">
        <v>17</v>
      </c>
      <c r="J7" s="4">
        <v>310</v>
      </c>
      <c r="K7" s="4">
        <v>280</v>
      </c>
      <c r="L7" s="4">
        <v>45</v>
      </c>
      <c r="M7" s="4">
        <v>4</v>
      </c>
      <c r="N7" s="4">
        <v>20</v>
      </c>
      <c r="O7" s="4">
        <v>0</v>
      </c>
      <c r="P7" s="4">
        <v>-8</v>
      </c>
      <c r="Q7" s="4">
        <v>2</v>
      </c>
      <c r="R7" s="4">
        <v>11.7</v>
      </c>
      <c r="S7" s="4">
        <v>26</v>
      </c>
      <c r="T7" s="4">
        <v>82</v>
      </c>
      <c r="U7" s="4">
        <v>1</v>
      </c>
      <c r="V7" s="4">
        <v>11</v>
      </c>
      <c r="W7" s="4">
        <v>190</v>
      </c>
      <c r="X7" s="4">
        <v>400</v>
      </c>
    </row>
    <row r="8" spans="1:24" x14ac:dyDescent="0.35">
      <c r="A8" s="11" t="s">
        <v>37</v>
      </c>
      <c r="B8" s="4" t="s">
        <v>33</v>
      </c>
      <c r="C8" s="4">
        <v>550</v>
      </c>
      <c r="D8" s="4">
        <v>490</v>
      </c>
      <c r="E8" s="4">
        <v>1850</v>
      </c>
      <c r="F8" s="4">
        <v>215</v>
      </c>
      <c r="G8" s="4">
        <v>62</v>
      </c>
      <c r="H8" s="4">
        <v>13.3</v>
      </c>
      <c r="I8" s="4">
        <v>11.6</v>
      </c>
      <c r="J8" s="4">
        <v>269</v>
      </c>
      <c r="K8" s="4">
        <v>260</v>
      </c>
      <c r="L8" s="4">
        <v>45</v>
      </c>
      <c r="M8" s="4">
        <v>5</v>
      </c>
      <c r="N8" s="4">
        <v>10.3</v>
      </c>
      <c r="O8" s="4">
        <v>7</v>
      </c>
      <c r="P8" s="4">
        <v>-14</v>
      </c>
      <c r="Q8" s="4">
        <v>13</v>
      </c>
      <c r="R8" s="4">
        <v>18.5</v>
      </c>
      <c r="S8" s="4">
        <v>30</v>
      </c>
      <c r="T8" s="4">
        <v>59</v>
      </c>
      <c r="U8" s="4">
        <v>3</v>
      </c>
      <c r="V8" s="4">
        <v>19.899999999999999</v>
      </c>
      <c r="W8" s="4">
        <v>130</v>
      </c>
      <c r="X8" s="4">
        <v>360</v>
      </c>
    </row>
    <row r="9" spans="1:24" x14ac:dyDescent="0.35">
      <c r="A9" s="11" t="s">
        <v>38</v>
      </c>
      <c r="B9" s="4" t="s">
        <v>33</v>
      </c>
      <c r="C9" s="4">
        <v>459</v>
      </c>
      <c r="D9" s="4">
        <v>528</v>
      </c>
      <c r="E9" s="4">
        <v>1700</v>
      </c>
      <c r="F9" s="4">
        <v>270</v>
      </c>
      <c r="G9" s="4">
        <v>65</v>
      </c>
      <c r="H9" s="4">
        <v>13.3</v>
      </c>
      <c r="I9" s="4">
        <v>17.3</v>
      </c>
      <c r="J9" s="4">
        <v>219</v>
      </c>
      <c r="K9" s="4">
        <v>256</v>
      </c>
      <c r="L9" s="4">
        <v>55</v>
      </c>
      <c r="M9" s="4">
        <v>20</v>
      </c>
      <c r="N9" s="4">
        <v>12.4</v>
      </c>
      <c r="O9" s="4">
        <v>-5.5</v>
      </c>
      <c r="P9" s="4">
        <v>-10</v>
      </c>
      <c r="Q9" s="4">
        <v>11</v>
      </c>
      <c r="R9" s="4">
        <v>17</v>
      </c>
      <c r="S9" s="4">
        <v>35</v>
      </c>
      <c r="T9" s="4" t="s">
        <v>39</v>
      </c>
      <c r="U9" s="4">
        <v>4</v>
      </c>
      <c r="V9" s="4">
        <v>44</v>
      </c>
      <c r="W9" s="4">
        <v>165</v>
      </c>
      <c r="X9" s="4">
        <v>580</v>
      </c>
    </row>
    <row r="10" spans="1:24" x14ac:dyDescent="0.35">
      <c r="A10" s="11" t="s">
        <v>40</v>
      </c>
      <c r="B10" s="4" t="s">
        <v>33</v>
      </c>
      <c r="C10" s="4">
        <v>541</v>
      </c>
      <c r="D10" s="4">
        <v>565</v>
      </c>
      <c r="E10" s="4">
        <v>1500</v>
      </c>
      <c r="F10" s="4">
        <v>237</v>
      </c>
      <c r="G10" s="4">
        <v>59</v>
      </c>
      <c r="H10" s="4">
        <v>22</v>
      </c>
      <c r="I10" s="4">
        <v>23</v>
      </c>
      <c r="J10" s="4">
        <v>218</v>
      </c>
      <c r="K10" s="4">
        <v>267</v>
      </c>
      <c r="L10" s="4">
        <v>52</v>
      </c>
      <c r="M10" s="4">
        <v>4</v>
      </c>
      <c r="N10" s="4">
        <v>9.1999999999999993</v>
      </c>
      <c r="O10" s="4">
        <v>5</v>
      </c>
      <c r="P10" s="4">
        <v>10</v>
      </c>
      <c r="Q10" s="4">
        <v>3.5</v>
      </c>
      <c r="R10" s="4">
        <v>11</v>
      </c>
      <c r="S10" s="4">
        <v>18.5</v>
      </c>
      <c r="T10" s="4" t="s">
        <v>39</v>
      </c>
      <c r="U10" s="4">
        <v>1</v>
      </c>
      <c r="V10" s="4">
        <v>26.5</v>
      </c>
      <c r="W10" s="4">
        <v>110</v>
      </c>
      <c r="X10" s="4">
        <v>400</v>
      </c>
    </row>
    <row r="11" spans="1:24" x14ac:dyDescent="0.35">
      <c r="A11" s="11" t="s">
        <v>41</v>
      </c>
      <c r="B11" s="4" t="s">
        <v>33</v>
      </c>
      <c r="C11" s="4">
        <v>500</v>
      </c>
      <c r="D11" s="4">
        <v>478</v>
      </c>
      <c r="E11" s="4">
        <v>1450</v>
      </c>
      <c r="F11" s="4">
        <v>260</v>
      </c>
      <c r="G11" s="4">
        <v>57</v>
      </c>
      <c r="H11" s="4">
        <v>16.600000000000001</v>
      </c>
      <c r="I11" s="4">
        <v>17</v>
      </c>
      <c r="J11" s="4">
        <v>222</v>
      </c>
      <c r="K11" s="4">
        <v>277</v>
      </c>
      <c r="L11" s="4">
        <v>48</v>
      </c>
      <c r="M11" s="4">
        <v>2</v>
      </c>
      <c r="N11" s="4">
        <v>7.25</v>
      </c>
      <c r="O11" s="4">
        <v>19</v>
      </c>
      <c r="P11" s="4">
        <v>25</v>
      </c>
      <c r="Q11" s="4">
        <v>8</v>
      </c>
      <c r="R11" s="4">
        <v>8.4499999999999993</v>
      </c>
      <c r="S11" s="4">
        <v>37</v>
      </c>
      <c r="T11" s="4" t="s">
        <v>39</v>
      </c>
      <c r="U11" s="4">
        <v>8</v>
      </c>
      <c r="V11" s="4">
        <v>6.69</v>
      </c>
      <c r="W11" s="4">
        <v>130</v>
      </c>
      <c r="X11" s="4">
        <v>345</v>
      </c>
    </row>
    <row r="12" spans="1:24" x14ac:dyDescent="0.35">
      <c r="A12" s="11" t="s">
        <v>42</v>
      </c>
      <c r="B12" s="4" t="s">
        <v>33</v>
      </c>
      <c r="C12" s="4">
        <v>469</v>
      </c>
      <c r="D12" s="4">
        <v>523</v>
      </c>
      <c r="E12" s="4">
        <v>1450</v>
      </c>
      <c r="F12" s="4">
        <v>243</v>
      </c>
      <c r="G12" s="4">
        <v>50</v>
      </c>
      <c r="H12" s="4">
        <v>13.7</v>
      </c>
      <c r="I12" s="4">
        <v>16</v>
      </c>
      <c r="J12" s="4">
        <v>226</v>
      </c>
      <c r="K12" s="4">
        <v>346</v>
      </c>
      <c r="L12" s="4">
        <v>59</v>
      </c>
      <c r="M12" s="4">
        <v>6</v>
      </c>
      <c r="N12" s="4">
        <v>40.1</v>
      </c>
      <c r="O12" s="4">
        <v>-2.5</v>
      </c>
      <c r="P12" s="4">
        <v>9</v>
      </c>
      <c r="Q12" s="4">
        <v>2</v>
      </c>
      <c r="R12" s="4">
        <v>12.3</v>
      </c>
      <c r="S12" s="4">
        <v>26</v>
      </c>
      <c r="T12" s="4">
        <v>93</v>
      </c>
      <c r="U12" s="4">
        <v>6</v>
      </c>
      <c r="V12" s="4">
        <v>26</v>
      </c>
      <c r="W12" s="4">
        <v>107</v>
      </c>
      <c r="X12" s="4">
        <v>380</v>
      </c>
    </row>
    <row r="13" spans="1:24" x14ac:dyDescent="0.35">
      <c r="A13" s="11" t="s">
        <v>43</v>
      </c>
      <c r="B13" s="4" t="s">
        <v>33</v>
      </c>
      <c r="C13" s="4">
        <v>382</v>
      </c>
      <c r="D13" s="4">
        <v>432</v>
      </c>
      <c r="E13" s="4">
        <v>1400</v>
      </c>
      <c r="F13" s="4">
        <v>215</v>
      </c>
      <c r="G13" s="4">
        <v>43</v>
      </c>
      <c r="H13" s="4">
        <v>17</v>
      </c>
      <c r="I13" s="4">
        <v>20</v>
      </c>
      <c r="J13" s="4">
        <v>220</v>
      </c>
      <c r="K13" s="4">
        <v>253</v>
      </c>
      <c r="L13" s="4">
        <v>42</v>
      </c>
      <c r="M13" s="4">
        <v>4</v>
      </c>
      <c r="N13" s="4">
        <v>1.5</v>
      </c>
      <c r="O13" s="4">
        <v>11</v>
      </c>
      <c r="P13" s="4">
        <v>12</v>
      </c>
      <c r="Q13" s="4">
        <v>6</v>
      </c>
      <c r="R13" s="4">
        <v>11.8</v>
      </c>
      <c r="S13" s="4">
        <v>28</v>
      </c>
      <c r="T13" s="4">
        <v>62</v>
      </c>
      <c r="U13" s="4">
        <v>4</v>
      </c>
      <c r="V13" s="4">
        <v>6.35</v>
      </c>
      <c r="W13" s="4">
        <v>70</v>
      </c>
      <c r="X13" s="4">
        <v>380</v>
      </c>
    </row>
    <row r="14" spans="1:24" x14ac:dyDescent="0.35">
      <c r="A14" s="11" t="s">
        <v>44</v>
      </c>
      <c r="B14" s="4" t="s">
        <v>33</v>
      </c>
      <c r="C14" s="4">
        <v>510</v>
      </c>
      <c r="D14" s="4">
        <v>460</v>
      </c>
      <c r="E14" s="4">
        <v>1300</v>
      </c>
      <c r="F14" s="4">
        <v>246</v>
      </c>
      <c r="G14" s="4">
        <v>56</v>
      </c>
      <c r="H14" s="4">
        <v>19</v>
      </c>
      <c r="I14" s="4">
        <v>18.600000000000001</v>
      </c>
      <c r="J14" s="4">
        <v>267</v>
      </c>
      <c r="K14" s="4">
        <v>269</v>
      </c>
      <c r="L14" s="4">
        <v>40</v>
      </c>
      <c r="M14" s="4">
        <v>3</v>
      </c>
      <c r="N14" s="4">
        <v>3.5</v>
      </c>
      <c r="O14" s="4">
        <v>-11</v>
      </c>
      <c r="P14" s="4">
        <v>11</v>
      </c>
      <c r="Q14" s="4">
        <v>5</v>
      </c>
      <c r="R14" s="4">
        <v>17.600000000000001</v>
      </c>
      <c r="S14" s="4">
        <v>24</v>
      </c>
      <c r="T14" s="4">
        <v>84</v>
      </c>
      <c r="U14" s="4">
        <v>6</v>
      </c>
      <c r="V14" s="4">
        <v>22</v>
      </c>
      <c r="W14" s="4">
        <v>140</v>
      </c>
      <c r="X14" s="4">
        <v>500</v>
      </c>
    </row>
    <row r="15" spans="1:24" x14ac:dyDescent="0.35">
      <c r="A15" s="11" t="s">
        <v>45</v>
      </c>
      <c r="B15" s="4" t="s">
        <v>33</v>
      </c>
      <c r="C15" s="4">
        <v>410</v>
      </c>
      <c r="D15" s="4">
        <v>474</v>
      </c>
      <c r="E15" s="4">
        <v>850</v>
      </c>
      <c r="F15" s="4">
        <v>225</v>
      </c>
      <c r="G15" s="4">
        <v>52</v>
      </c>
      <c r="H15" s="4">
        <v>19</v>
      </c>
      <c r="I15" s="4">
        <v>13.6</v>
      </c>
      <c r="J15" s="4">
        <v>223</v>
      </c>
      <c r="K15" s="4">
        <v>225</v>
      </c>
      <c r="L15" s="4">
        <v>47</v>
      </c>
      <c r="M15" s="4">
        <v>6</v>
      </c>
      <c r="N15" s="4">
        <v>4.3</v>
      </c>
      <c r="O15" s="4">
        <v>-13</v>
      </c>
      <c r="P15" s="4">
        <v>4</v>
      </c>
      <c r="Q15" s="4">
        <v>8</v>
      </c>
      <c r="R15" s="4">
        <v>10.5</v>
      </c>
      <c r="S15" s="4">
        <v>28</v>
      </c>
      <c r="T15" s="4" t="s">
        <v>39</v>
      </c>
      <c r="U15" s="4">
        <v>1</v>
      </c>
      <c r="V15" s="4">
        <v>5</v>
      </c>
      <c r="W15" s="4">
        <v>90</v>
      </c>
      <c r="X15" s="4">
        <v>360</v>
      </c>
    </row>
    <row r="16" spans="1:24" x14ac:dyDescent="0.35">
      <c r="A16" s="11" t="s">
        <v>46</v>
      </c>
      <c r="B16" s="4" t="s">
        <v>33</v>
      </c>
      <c r="C16" s="4">
        <v>493</v>
      </c>
      <c r="D16" s="4">
        <v>549</v>
      </c>
      <c r="E16" s="4">
        <v>1450</v>
      </c>
      <c r="F16" s="4">
        <v>228</v>
      </c>
      <c r="G16" s="4">
        <v>52</v>
      </c>
      <c r="H16" s="4">
        <v>17.3</v>
      </c>
      <c r="I16" s="4">
        <v>14.3</v>
      </c>
      <c r="J16" s="4">
        <v>240</v>
      </c>
      <c r="K16" s="4">
        <v>237</v>
      </c>
      <c r="L16" s="4">
        <v>44</v>
      </c>
      <c r="M16" s="4">
        <v>3</v>
      </c>
      <c r="N16" s="4">
        <v>5</v>
      </c>
      <c r="O16" s="4">
        <v>-12</v>
      </c>
      <c r="P16" s="4">
        <v>10</v>
      </c>
      <c r="Q16" s="4">
        <v>0.5</v>
      </c>
      <c r="R16" s="4">
        <v>21.6</v>
      </c>
      <c r="S16" s="4">
        <v>17</v>
      </c>
      <c r="T16" s="4">
        <v>86</v>
      </c>
      <c r="U16" s="4">
        <v>2</v>
      </c>
      <c r="V16" s="4">
        <v>7.35</v>
      </c>
      <c r="W16" s="4">
        <v>126</v>
      </c>
      <c r="X16" s="4">
        <v>360</v>
      </c>
    </row>
    <row r="17" spans="1:24" x14ac:dyDescent="0.35">
      <c r="A17" s="11" t="s">
        <v>47</v>
      </c>
      <c r="B17" s="4" t="s">
        <v>33</v>
      </c>
      <c r="C17" s="4" t="s">
        <v>102</v>
      </c>
      <c r="D17" s="4" t="s">
        <v>103</v>
      </c>
      <c r="E17" s="4">
        <v>175</v>
      </c>
      <c r="F17" s="4">
        <v>250</v>
      </c>
      <c r="G17" s="4">
        <v>62</v>
      </c>
      <c r="H17" s="4">
        <v>28.3</v>
      </c>
      <c r="I17" s="4">
        <v>24</v>
      </c>
      <c r="J17" s="4">
        <v>0.28000000000000003</v>
      </c>
      <c r="K17" s="4">
        <v>0.35</v>
      </c>
      <c r="L17" s="4">
        <v>46</v>
      </c>
      <c r="M17" s="4">
        <v>12</v>
      </c>
      <c r="N17" s="4">
        <v>10</v>
      </c>
      <c r="O17" s="4">
        <v>-5</v>
      </c>
      <c r="P17" s="4">
        <v>-3</v>
      </c>
      <c r="Q17" s="4">
        <v>5.5</v>
      </c>
      <c r="R17" s="4">
        <v>12</v>
      </c>
      <c r="S17" s="4">
        <v>31</v>
      </c>
      <c r="T17" s="4">
        <v>69</v>
      </c>
      <c r="U17" s="4">
        <v>1</v>
      </c>
      <c r="V17" s="4">
        <v>7</v>
      </c>
      <c r="W17" s="4">
        <v>112</v>
      </c>
      <c r="X17" s="4">
        <v>400</v>
      </c>
    </row>
    <row r="18" spans="1:24" x14ac:dyDescent="0.35">
      <c r="A18" s="11" t="s">
        <v>48</v>
      </c>
      <c r="B18" s="4" t="s">
        <v>33</v>
      </c>
      <c r="C18" s="4">
        <v>43.9</v>
      </c>
      <c r="D18" s="4">
        <v>45.2</v>
      </c>
      <c r="E18" s="4">
        <v>127</v>
      </c>
      <c r="F18" s="4">
        <v>240</v>
      </c>
      <c r="G18" s="4">
        <v>57</v>
      </c>
      <c r="H18" s="4">
        <v>23</v>
      </c>
      <c r="I18" s="4">
        <v>22</v>
      </c>
      <c r="J18" s="4">
        <v>268</v>
      </c>
      <c r="K18" s="4">
        <v>332</v>
      </c>
      <c r="L18" s="4">
        <v>56</v>
      </c>
      <c r="M18" s="4">
        <v>5</v>
      </c>
      <c r="N18" s="4">
        <v>2.93</v>
      </c>
      <c r="O18" s="4">
        <v>5</v>
      </c>
      <c r="P18" s="4">
        <v>14</v>
      </c>
      <c r="Q18" s="4">
        <v>1.5</v>
      </c>
      <c r="R18" s="4">
        <v>10</v>
      </c>
      <c r="S18" s="4">
        <v>24.5</v>
      </c>
      <c r="T18" s="4">
        <v>105</v>
      </c>
      <c r="U18" s="4">
        <v>3</v>
      </c>
      <c r="V18" s="4">
        <v>39</v>
      </c>
      <c r="W18" s="4">
        <v>115</v>
      </c>
      <c r="X18" s="4">
        <v>450</v>
      </c>
    </row>
    <row r="19" spans="1:24" x14ac:dyDescent="0.35">
      <c r="A19" s="11" t="s">
        <v>49</v>
      </c>
      <c r="B19" s="4" t="s">
        <v>33</v>
      </c>
      <c r="C19" s="4">
        <v>572</v>
      </c>
      <c r="D19" s="4">
        <v>478</v>
      </c>
      <c r="E19" s="4">
        <v>1650</v>
      </c>
      <c r="F19" s="4">
        <v>241</v>
      </c>
      <c r="G19" s="4">
        <v>53</v>
      </c>
      <c r="H19" s="4">
        <v>20.5</v>
      </c>
      <c r="I19" s="4">
        <v>14</v>
      </c>
      <c r="J19" s="4">
        <v>226</v>
      </c>
      <c r="K19" s="4">
        <v>240</v>
      </c>
      <c r="L19" s="4">
        <v>50</v>
      </c>
      <c r="M19" s="4">
        <v>11</v>
      </c>
      <c r="N19" s="4">
        <v>60</v>
      </c>
      <c r="O19" s="4">
        <v>8</v>
      </c>
      <c r="P19" s="4">
        <v>13</v>
      </c>
      <c r="Q19" s="4">
        <v>3</v>
      </c>
      <c r="R19" s="4">
        <v>10.4</v>
      </c>
      <c r="S19" s="4">
        <v>29</v>
      </c>
      <c r="T19" s="4">
        <v>95</v>
      </c>
      <c r="U19" s="4">
        <v>6</v>
      </c>
      <c r="V19" s="4">
        <v>17</v>
      </c>
      <c r="W19" s="4">
        <v>80</v>
      </c>
      <c r="X19" s="4">
        <v>450</v>
      </c>
    </row>
    <row r="20" spans="1:24" x14ac:dyDescent="0.35">
      <c r="A20" s="11" t="s">
        <v>50</v>
      </c>
      <c r="B20" s="4" t="s">
        <v>33</v>
      </c>
      <c r="C20" s="4">
        <v>528</v>
      </c>
      <c r="D20" s="4">
        <v>523</v>
      </c>
      <c r="E20" s="4">
        <v>1300</v>
      </c>
      <c r="F20" s="4">
        <v>222</v>
      </c>
      <c r="G20" s="4">
        <v>58</v>
      </c>
      <c r="H20" s="4">
        <v>28.3</v>
      </c>
      <c r="I20" s="4">
        <v>23.6</v>
      </c>
      <c r="J20" s="4">
        <v>234</v>
      </c>
      <c r="K20" s="4">
        <v>269</v>
      </c>
      <c r="L20" s="4">
        <v>45</v>
      </c>
      <c r="M20" s="4">
        <v>5</v>
      </c>
      <c r="N20" s="4">
        <v>60</v>
      </c>
      <c r="O20" s="4">
        <v>7</v>
      </c>
      <c r="P20" s="4">
        <v>13</v>
      </c>
      <c r="Q20" s="4">
        <v>2.5</v>
      </c>
      <c r="R20" s="4">
        <v>10.9</v>
      </c>
      <c r="S20" s="4">
        <v>22</v>
      </c>
      <c r="T20" s="4" t="s">
        <v>39</v>
      </c>
      <c r="U20" s="4">
        <v>2</v>
      </c>
      <c r="V20" s="4">
        <v>25.7</v>
      </c>
      <c r="W20" s="4">
        <v>125</v>
      </c>
      <c r="X20" s="4">
        <v>410</v>
      </c>
    </row>
    <row r="21" spans="1:24" x14ac:dyDescent="0.35">
      <c r="A21" s="11" t="s">
        <v>51</v>
      </c>
      <c r="B21" s="4" t="s">
        <v>33</v>
      </c>
      <c r="C21" s="4">
        <v>50.1</v>
      </c>
      <c r="D21" s="4">
        <v>52</v>
      </c>
      <c r="E21" s="4">
        <v>175</v>
      </c>
      <c r="F21" s="4">
        <v>225</v>
      </c>
      <c r="G21" s="4">
        <v>51</v>
      </c>
      <c r="H21" s="4">
        <v>16</v>
      </c>
      <c r="I21" s="4">
        <v>11</v>
      </c>
      <c r="J21" s="4">
        <v>263</v>
      </c>
      <c r="K21" s="4">
        <v>249</v>
      </c>
      <c r="L21" s="4">
        <v>48</v>
      </c>
      <c r="M21" s="4">
        <v>15</v>
      </c>
      <c r="N21" s="4">
        <v>57</v>
      </c>
      <c r="O21" s="4">
        <v>7</v>
      </c>
      <c r="P21" s="4">
        <v>5</v>
      </c>
      <c r="Q21" s="4">
        <v>8</v>
      </c>
      <c r="R21" s="4">
        <v>13</v>
      </c>
      <c r="S21" s="4">
        <v>33</v>
      </c>
      <c r="T21" s="4">
        <v>85</v>
      </c>
      <c r="U21" s="4">
        <v>1</v>
      </c>
      <c r="V21" s="4">
        <v>30</v>
      </c>
      <c r="W21" s="4">
        <v>150</v>
      </c>
      <c r="X21" s="4">
        <v>420</v>
      </c>
    </row>
    <row r="22" spans="1:24" x14ac:dyDescent="0.35">
      <c r="A22" s="11" t="s">
        <v>52</v>
      </c>
      <c r="B22" s="4" t="s">
        <v>33</v>
      </c>
      <c r="C22" s="4">
        <v>500</v>
      </c>
      <c r="D22" s="4">
        <v>537</v>
      </c>
      <c r="E22" s="4">
        <v>1650</v>
      </c>
      <c r="F22" s="4">
        <v>224</v>
      </c>
      <c r="G22" s="4">
        <v>57</v>
      </c>
      <c r="H22" s="4">
        <v>18.3</v>
      </c>
      <c r="I22" s="4">
        <v>18</v>
      </c>
      <c r="J22" s="4">
        <v>248</v>
      </c>
      <c r="K22" s="4">
        <v>326</v>
      </c>
      <c r="L22" s="4">
        <v>40</v>
      </c>
      <c r="M22" s="4">
        <v>5</v>
      </c>
      <c r="N22" s="4">
        <v>6</v>
      </c>
      <c r="O22" s="4">
        <v>-3</v>
      </c>
      <c r="P22" s="4">
        <v>2</v>
      </c>
      <c r="Q22" s="4">
        <v>3</v>
      </c>
      <c r="R22" s="4">
        <v>23.7</v>
      </c>
      <c r="S22" s="4">
        <v>26</v>
      </c>
      <c r="T22" s="4" t="s">
        <v>39</v>
      </c>
      <c r="U22" s="4">
        <v>5</v>
      </c>
      <c r="V22" s="4">
        <v>43.5</v>
      </c>
      <c r="W22" s="4">
        <v>115</v>
      </c>
      <c r="X22" s="4">
        <v>360</v>
      </c>
    </row>
    <row r="23" spans="1:24" x14ac:dyDescent="0.35">
      <c r="A23" s="11" t="s">
        <v>53</v>
      </c>
      <c r="B23" s="4" t="s">
        <v>33</v>
      </c>
      <c r="C23" s="4">
        <v>521</v>
      </c>
      <c r="D23" s="4">
        <v>654</v>
      </c>
      <c r="E23" s="4">
        <v>1550</v>
      </c>
      <c r="F23" s="4">
        <v>237</v>
      </c>
      <c r="G23" s="4">
        <v>58</v>
      </c>
      <c r="H23" s="4">
        <v>21</v>
      </c>
      <c r="I23" s="4">
        <v>16.600000000000001</v>
      </c>
      <c r="J23" s="4">
        <v>244</v>
      </c>
      <c r="K23" s="4">
        <v>243</v>
      </c>
      <c r="L23" s="4">
        <v>50</v>
      </c>
      <c r="M23" s="4">
        <v>37</v>
      </c>
      <c r="N23" s="4">
        <v>11</v>
      </c>
      <c r="O23" s="4">
        <v>10</v>
      </c>
      <c r="P23" s="4">
        <v>12</v>
      </c>
      <c r="Q23" s="4">
        <v>4.5</v>
      </c>
      <c r="R23" s="4">
        <v>14</v>
      </c>
      <c r="S23" s="4">
        <v>13</v>
      </c>
      <c r="T23" s="4" t="s">
        <v>39</v>
      </c>
      <c r="U23" s="4">
        <v>3</v>
      </c>
      <c r="V23" s="4">
        <v>44</v>
      </c>
      <c r="W23" s="4">
        <v>140</v>
      </c>
      <c r="X23" s="4">
        <v>450</v>
      </c>
    </row>
    <row r="24" spans="1:24" x14ac:dyDescent="0.35">
      <c r="A24" s="11" t="s">
        <v>54</v>
      </c>
      <c r="B24" s="4" t="s">
        <v>33</v>
      </c>
      <c r="C24" s="4">
        <v>590</v>
      </c>
      <c r="D24" s="4">
        <v>644</v>
      </c>
      <c r="E24" s="4">
        <v>1770</v>
      </c>
      <c r="F24" s="4">
        <v>220</v>
      </c>
      <c r="G24" s="4">
        <v>52</v>
      </c>
      <c r="H24" s="4">
        <v>16.3</v>
      </c>
      <c r="I24" s="4">
        <v>13</v>
      </c>
      <c r="J24" s="4">
        <v>242</v>
      </c>
      <c r="K24" s="4">
        <v>248</v>
      </c>
      <c r="L24" s="4">
        <v>62</v>
      </c>
      <c r="M24" s="4">
        <v>5</v>
      </c>
      <c r="N24" s="4">
        <v>12.1</v>
      </c>
      <c r="O24" s="4">
        <v>-12</v>
      </c>
      <c r="P24" s="4">
        <v>6</v>
      </c>
      <c r="Q24" s="4">
        <v>1.5</v>
      </c>
      <c r="R24" s="4">
        <v>16.3</v>
      </c>
      <c r="S24" s="4">
        <v>22</v>
      </c>
      <c r="T24" s="4" t="s">
        <v>39</v>
      </c>
      <c r="U24" s="4">
        <v>2</v>
      </c>
      <c r="V24" s="4">
        <v>10.5</v>
      </c>
      <c r="W24" s="4">
        <v>87</v>
      </c>
      <c r="X24" s="4">
        <v>360</v>
      </c>
    </row>
    <row r="25" spans="1:24" x14ac:dyDescent="0.35">
      <c r="A25" s="11" t="s">
        <v>55</v>
      </c>
      <c r="B25" s="4" t="s">
        <v>33</v>
      </c>
      <c r="C25" s="4">
        <v>580</v>
      </c>
      <c r="D25" s="4">
        <v>493</v>
      </c>
      <c r="E25" s="4">
        <v>1760</v>
      </c>
      <c r="F25" s="4">
        <v>260</v>
      </c>
      <c r="G25" s="4">
        <v>61</v>
      </c>
      <c r="H25" s="4">
        <v>18</v>
      </c>
      <c r="I25" s="4">
        <v>13.6</v>
      </c>
      <c r="J25" s="4">
        <v>224</v>
      </c>
      <c r="K25" s="4">
        <v>232</v>
      </c>
      <c r="L25" s="4">
        <v>44</v>
      </c>
      <c r="M25" s="4">
        <v>1</v>
      </c>
      <c r="N25" s="4">
        <v>4.51</v>
      </c>
      <c r="O25" s="4">
        <v>-7</v>
      </c>
      <c r="P25" s="4">
        <v>-4</v>
      </c>
      <c r="Q25" s="4">
        <v>5</v>
      </c>
      <c r="R25" s="4">
        <v>14.9</v>
      </c>
      <c r="S25" s="4">
        <v>20</v>
      </c>
      <c r="T25" s="4" t="s">
        <v>39</v>
      </c>
      <c r="U25" s="4">
        <v>2</v>
      </c>
      <c r="V25" s="4">
        <v>17</v>
      </c>
      <c r="W25" s="4">
        <v>80</v>
      </c>
      <c r="X25" s="4">
        <v>450</v>
      </c>
    </row>
    <row r="26" spans="1:24" x14ac:dyDescent="0.35">
      <c r="A26" s="11" t="s">
        <v>56</v>
      </c>
      <c r="B26" s="4" t="s">
        <v>33</v>
      </c>
      <c r="C26" s="4">
        <v>377</v>
      </c>
      <c r="D26" s="4">
        <v>401</v>
      </c>
      <c r="E26" s="4">
        <v>1400</v>
      </c>
      <c r="F26" s="4">
        <v>235</v>
      </c>
      <c r="G26" s="4">
        <v>53</v>
      </c>
      <c r="M26" s="4">
        <v>14</v>
      </c>
      <c r="N26" s="4">
        <v>23.5</v>
      </c>
      <c r="O26" s="4">
        <v>2</v>
      </c>
      <c r="P26" s="4">
        <v>7</v>
      </c>
      <c r="Q26" s="4">
        <v>0.5</v>
      </c>
      <c r="R26" s="4">
        <v>15</v>
      </c>
      <c r="S26" s="4">
        <v>33</v>
      </c>
      <c r="T26" s="4">
        <v>86</v>
      </c>
      <c r="U26" s="4">
        <v>1</v>
      </c>
      <c r="V26" s="4">
        <v>40.299999999999997</v>
      </c>
      <c r="W26" s="4">
        <v>153</v>
      </c>
      <c r="X26" s="4">
        <v>540</v>
      </c>
    </row>
    <row r="27" spans="1:24" x14ac:dyDescent="0.35">
      <c r="A27" s="11" t="s">
        <v>57</v>
      </c>
      <c r="B27" s="4" t="s">
        <v>33</v>
      </c>
      <c r="C27" s="4">
        <v>383</v>
      </c>
      <c r="D27" s="4">
        <v>571</v>
      </c>
      <c r="E27" s="4">
        <v>1950</v>
      </c>
      <c r="F27" s="4">
        <v>247</v>
      </c>
      <c r="G27" s="4">
        <v>59</v>
      </c>
      <c r="H27" s="4">
        <v>16</v>
      </c>
      <c r="I27" s="4">
        <v>18</v>
      </c>
      <c r="J27" s="4">
        <v>250</v>
      </c>
      <c r="K27" s="4">
        <v>256</v>
      </c>
      <c r="L27" s="4">
        <v>45</v>
      </c>
      <c r="M27" s="4">
        <v>2</v>
      </c>
      <c r="N27" s="4">
        <v>2.4</v>
      </c>
      <c r="O27" s="4">
        <v>10</v>
      </c>
      <c r="P27" s="4">
        <v>10</v>
      </c>
      <c r="Q27" s="4">
        <v>5.5</v>
      </c>
      <c r="R27" s="4">
        <v>11.1</v>
      </c>
      <c r="S27" s="4">
        <v>22</v>
      </c>
      <c r="T27" s="4">
        <v>70</v>
      </c>
      <c r="U27" s="4">
        <v>5</v>
      </c>
      <c r="V27" s="4">
        <v>9.4</v>
      </c>
      <c r="W27" s="4">
        <v>109</v>
      </c>
      <c r="X27" s="4">
        <v>400</v>
      </c>
    </row>
    <row r="28" spans="1:24" x14ac:dyDescent="0.35">
      <c r="A28" s="11" t="s">
        <v>58</v>
      </c>
      <c r="B28" s="4" t="s">
        <v>33</v>
      </c>
      <c r="C28" s="4">
        <v>520</v>
      </c>
      <c r="D28" s="4">
        <v>590</v>
      </c>
      <c r="E28" s="4">
        <v>1550</v>
      </c>
      <c r="F28" s="4">
        <v>243</v>
      </c>
      <c r="G28" s="4">
        <v>60</v>
      </c>
      <c r="H28" s="4">
        <v>23.3</v>
      </c>
      <c r="I28" s="4">
        <v>23</v>
      </c>
      <c r="J28" s="4">
        <v>293</v>
      </c>
      <c r="K28" s="4">
        <v>270</v>
      </c>
      <c r="L28" s="4">
        <v>44</v>
      </c>
      <c r="M28" s="4">
        <v>1</v>
      </c>
      <c r="N28" s="4">
        <v>32.1</v>
      </c>
      <c r="O28" s="4">
        <v>-16</v>
      </c>
      <c r="P28" s="4">
        <v>4</v>
      </c>
      <c r="Q28" s="4">
        <v>3</v>
      </c>
      <c r="R28" s="4">
        <v>13.5</v>
      </c>
      <c r="S28" s="4">
        <v>30.5</v>
      </c>
      <c r="T28" s="4" t="s">
        <v>39</v>
      </c>
      <c r="U28" s="4">
        <v>1</v>
      </c>
      <c r="V28" s="4">
        <v>6.5</v>
      </c>
      <c r="W28" s="4">
        <v>105</v>
      </c>
      <c r="X28" s="4">
        <v>510</v>
      </c>
    </row>
    <row r="29" spans="1:24" x14ac:dyDescent="0.35">
      <c r="A29" s="11" t="s">
        <v>59</v>
      </c>
      <c r="B29" s="4" t="s">
        <v>33</v>
      </c>
      <c r="C29" s="4">
        <v>449</v>
      </c>
      <c r="D29" s="4">
        <v>493</v>
      </c>
      <c r="E29" s="4">
        <v>1450</v>
      </c>
      <c r="F29" s="4">
        <v>218</v>
      </c>
      <c r="G29" s="4">
        <v>49</v>
      </c>
      <c r="H29" s="4">
        <v>21</v>
      </c>
      <c r="I29" s="4">
        <v>19</v>
      </c>
      <c r="J29" s="4">
        <v>275</v>
      </c>
      <c r="K29" s="4">
        <v>281</v>
      </c>
      <c r="L29" s="4">
        <v>46</v>
      </c>
      <c r="M29" s="4">
        <v>1</v>
      </c>
      <c r="N29" s="4">
        <v>4.4000000000000004</v>
      </c>
      <c r="O29" s="4">
        <v>16</v>
      </c>
      <c r="P29" s="4">
        <v>11</v>
      </c>
      <c r="Q29" s="4">
        <v>5.7</v>
      </c>
      <c r="R29" s="4">
        <v>13.04</v>
      </c>
      <c r="S29" s="4">
        <v>25</v>
      </c>
      <c r="T29" s="4">
        <v>73</v>
      </c>
      <c r="U29" s="4">
        <v>2</v>
      </c>
      <c r="V29" s="4">
        <v>3.7</v>
      </c>
      <c r="W29" s="4">
        <v>99</v>
      </c>
      <c r="X29" s="4">
        <v>405</v>
      </c>
    </row>
    <row r="30" spans="1:24" x14ac:dyDescent="0.35">
      <c r="A30" s="11" t="s">
        <v>60</v>
      </c>
      <c r="B30" s="4" t="s">
        <v>33</v>
      </c>
      <c r="C30" s="4">
        <v>429</v>
      </c>
      <c r="D30" s="4">
        <v>455</v>
      </c>
      <c r="E30" s="4">
        <v>1500</v>
      </c>
      <c r="F30" s="4">
        <v>245</v>
      </c>
      <c r="G30" s="4">
        <v>50</v>
      </c>
      <c r="H30" s="4">
        <v>16</v>
      </c>
      <c r="I30" s="4">
        <v>15</v>
      </c>
      <c r="J30" s="4">
        <v>203</v>
      </c>
      <c r="K30" s="4">
        <v>248</v>
      </c>
      <c r="L30" s="4">
        <v>54</v>
      </c>
      <c r="M30" s="4">
        <v>2</v>
      </c>
      <c r="N30" s="4">
        <v>12.5</v>
      </c>
      <c r="O30" s="4">
        <v>-19</v>
      </c>
      <c r="P30" s="4">
        <v>-15</v>
      </c>
      <c r="Q30" s="4">
        <v>1</v>
      </c>
      <c r="R30" s="4">
        <v>12.4</v>
      </c>
      <c r="S30" s="4">
        <v>25</v>
      </c>
      <c r="T30" s="4" t="s">
        <v>39</v>
      </c>
      <c r="U30" s="4">
        <v>7</v>
      </c>
      <c r="V30" s="4">
        <v>5</v>
      </c>
      <c r="W30" s="4">
        <v>120</v>
      </c>
      <c r="X30" s="4">
        <v>540</v>
      </c>
    </row>
    <row r="31" spans="1:24" x14ac:dyDescent="0.35">
      <c r="A31" s="11" t="s">
        <v>61</v>
      </c>
      <c r="B31" s="4" t="s">
        <v>33</v>
      </c>
      <c r="C31" s="4">
        <v>531</v>
      </c>
      <c r="D31" s="4">
        <v>548</v>
      </c>
      <c r="E31" s="4">
        <v>208</v>
      </c>
      <c r="F31" s="4">
        <v>230</v>
      </c>
      <c r="G31" s="4">
        <v>44</v>
      </c>
      <c r="H31" s="4">
        <v>23</v>
      </c>
      <c r="I31" s="4">
        <v>20</v>
      </c>
      <c r="J31" s="4">
        <v>262</v>
      </c>
      <c r="K31" s="4">
        <v>216</v>
      </c>
      <c r="L31" s="4">
        <v>53</v>
      </c>
      <c r="M31" s="4">
        <v>15</v>
      </c>
      <c r="N31" s="4">
        <v>60</v>
      </c>
      <c r="O31" s="4">
        <v>18</v>
      </c>
      <c r="P31" s="4">
        <v>19</v>
      </c>
      <c r="Q31" s="4">
        <v>-6</v>
      </c>
      <c r="R31" s="4">
        <v>9.4</v>
      </c>
      <c r="S31" s="4">
        <v>37</v>
      </c>
      <c r="T31" s="4">
        <v>79</v>
      </c>
      <c r="U31" s="4">
        <v>1</v>
      </c>
      <c r="V31" s="4">
        <v>33.450000000000003</v>
      </c>
      <c r="W31" s="4">
        <v>152</v>
      </c>
      <c r="X31" s="4">
        <v>400</v>
      </c>
    </row>
    <row r="32" spans="1:24" x14ac:dyDescent="0.35">
      <c r="A32" s="11" t="s">
        <v>62</v>
      </c>
      <c r="B32" s="4" t="s">
        <v>33</v>
      </c>
      <c r="C32" s="4">
        <v>416</v>
      </c>
      <c r="D32" s="4">
        <v>497</v>
      </c>
      <c r="E32" s="4">
        <v>165</v>
      </c>
      <c r="F32" s="4">
        <v>240</v>
      </c>
      <c r="G32" s="4">
        <v>53</v>
      </c>
      <c r="H32" s="4">
        <v>21</v>
      </c>
      <c r="I32" s="4">
        <v>20</v>
      </c>
      <c r="J32" s="4">
        <v>260</v>
      </c>
      <c r="K32" s="4">
        <v>259</v>
      </c>
      <c r="L32" s="4">
        <v>50</v>
      </c>
      <c r="M32" s="4">
        <v>3</v>
      </c>
      <c r="N32" s="4">
        <v>7</v>
      </c>
      <c r="O32" s="4">
        <v>-14</v>
      </c>
      <c r="P32" s="4">
        <v>-10</v>
      </c>
      <c r="Q32" s="4">
        <v>0.5</v>
      </c>
      <c r="R32" s="4">
        <v>12.26</v>
      </c>
      <c r="S32" s="4">
        <v>29</v>
      </c>
      <c r="T32" s="4">
        <v>88</v>
      </c>
      <c r="U32" s="4">
        <v>1</v>
      </c>
      <c r="V32" s="4">
        <v>6</v>
      </c>
      <c r="W32" s="4">
        <v>150</v>
      </c>
      <c r="X32" s="4">
        <v>370</v>
      </c>
    </row>
    <row r="33" spans="1:24" x14ac:dyDescent="0.35">
      <c r="A33" s="11" t="s">
        <v>63</v>
      </c>
      <c r="B33" s="4" t="s">
        <v>33</v>
      </c>
      <c r="C33" s="4">
        <v>486</v>
      </c>
      <c r="D33" s="4">
        <v>514</v>
      </c>
      <c r="E33" s="4">
        <v>165</v>
      </c>
      <c r="F33" s="4">
        <v>260</v>
      </c>
      <c r="G33" s="4">
        <v>65</v>
      </c>
      <c r="H33" s="4">
        <v>20</v>
      </c>
      <c r="I33" s="4">
        <v>19</v>
      </c>
      <c r="J33" s="4">
        <v>206</v>
      </c>
      <c r="K33" s="4">
        <v>377</v>
      </c>
      <c r="L33" s="4">
        <v>64</v>
      </c>
      <c r="T33" s="4">
        <v>100</v>
      </c>
      <c r="U33" s="4">
        <v>4</v>
      </c>
      <c r="V33" s="4">
        <v>34</v>
      </c>
      <c r="W33" s="4">
        <v>148</v>
      </c>
      <c r="X33" s="4">
        <v>450</v>
      </c>
    </row>
    <row r="34" spans="1:24" x14ac:dyDescent="0.35">
      <c r="A34" s="11" t="s">
        <v>64</v>
      </c>
      <c r="B34" s="4" t="s">
        <v>33</v>
      </c>
      <c r="C34" s="4">
        <v>397</v>
      </c>
      <c r="D34" s="4">
        <v>451</v>
      </c>
      <c r="E34" s="4">
        <v>1400</v>
      </c>
      <c r="F34" s="4">
        <v>240</v>
      </c>
      <c r="G34" s="4">
        <v>48</v>
      </c>
      <c r="H34" s="4">
        <v>17</v>
      </c>
      <c r="I34" s="4">
        <v>16</v>
      </c>
      <c r="J34" s="4">
        <v>240</v>
      </c>
      <c r="K34" s="4">
        <v>254</v>
      </c>
      <c r="L34" s="4">
        <v>48</v>
      </c>
      <c r="M34" s="4">
        <v>10</v>
      </c>
      <c r="N34" s="4">
        <v>11.3</v>
      </c>
      <c r="O34" s="4">
        <v>3</v>
      </c>
      <c r="P34" s="4">
        <v>0.5</v>
      </c>
      <c r="Q34" s="4">
        <v>11</v>
      </c>
      <c r="R34" s="4">
        <v>11.1</v>
      </c>
      <c r="S34" s="4">
        <v>21</v>
      </c>
      <c r="T34" s="4" t="s">
        <v>39</v>
      </c>
      <c r="U34" s="4">
        <v>4</v>
      </c>
      <c r="V34" s="4">
        <v>6.5</v>
      </c>
      <c r="W34" s="4">
        <v>100</v>
      </c>
      <c r="X34" s="4">
        <v>360</v>
      </c>
    </row>
    <row r="35" spans="1:24" x14ac:dyDescent="0.35">
      <c r="A35" s="11" t="s">
        <v>65</v>
      </c>
      <c r="B35" s="4" t="s">
        <v>33</v>
      </c>
      <c r="C35" s="4">
        <v>471</v>
      </c>
      <c r="D35" s="4">
        <v>497</v>
      </c>
      <c r="E35" s="4">
        <v>155</v>
      </c>
      <c r="F35" s="4">
        <v>240</v>
      </c>
      <c r="G35" s="4">
        <v>56</v>
      </c>
      <c r="H35" s="4">
        <v>19.3</v>
      </c>
      <c r="I35" s="4">
        <v>20.3</v>
      </c>
      <c r="J35" s="4">
        <v>203</v>
      </c>
      <c r="K35" s="4">
        <v>259</v>
      </c>
      <c r="L35" s="4">
        <v>68</v>
      </c>
      <c r="M35" s="4">
        <v>5</v>
      </c>
      <c r="N35" s="4">
        <v>36.4</v>
      </c>
      <c r="O35" s="4">
        <v>7</v>
      </c>
      <c r="P35" s="4">
        <v>10</v>
      </c>
      <c r="Q35" s="4">
        <v>-6.5</v>
      </c>
      <c r="R35" s="4">
        <v>11.5</v>
      </c>
      <c r="S35" s="4">
        <v>9</v>
      </c>
      <c r="T35" s="4">
        <v>80</v>
      </c>
      <c r="U35" s="4">
        <v>2</v>
      </c>
      <c r="V35" s="4">
        <v>39.65</v>
      </c>
      <c r="W35" s="4">
        <v>146</v>
      </c>
      <c r="X35" s="4">
        <v>400</v>
      </c>
    </row>
    <row r="36" spans="1:24" x14ac:dyDescent="0.35">
      <c r="A36" s="11" t="s">
        <v>66</v>
      </c>
      <c r="B36" s="4" t="s">
        <v>33</v>
      </c>
      <c r="C36" s="4">
        <v>448</v>
      </c>
      <c r="D36" s="4">
        <v>446</v>
      </c>
      <c r="E36" s="4">
        <v>1250</v>
      </c>
      <c r="F36" s="4">
        <v>245</v>
      </c>
      <c r="G36" s="4">
        <v>52</v>
      </c>
      <c r="H36" s="4">
        <v>16.3</v>
      </c>
      <c r="I36" s="4">
        <v>12.6</v>
      </c>
      <c r="J36" s="4">
        <v>313</v>
      </c>
      <c r="K36" s="4">
        <v>283</v>
      </c>
      <c r="L36" s="4">
        <v>45</v>
      </c>
      <c r="M36" s="4">
        <v>6</v>
      </c>
      <c r="N36" s="4">
        <v>8.4</v>
      </c>
      <c r="O36" s="4">
        <v>11</v>
      </c>
      <c r="P36" s="4">
        <v>10</v>
      </c>
      <c r="Q36" s="4">
        <v>2</v>
      </c>
      <c r="R36" s="4">
        <v>11.5</v>
      </c>
      <c r="S36" s="4">
        <v>25</v>
      </c>
      <c r="T36" s="4" t="s">
        <v>39</v>
      </c>
      <c r="U36" s="4">
        <v>3</v>
      </c>
      <c r="V36" s="4">
        <v>23.6</v>
      </c>
      <c r="W36" s="4">
        <v>115</v>
      </c>
      <c r="X36" s="4">
        <v>360</v>
      </c>
    </row>
    <row r="37" spans="1:24" x14ac:dyDescent="0.35">
      <c r="A37" s="11" t="s">
        <v>67</v>
      </c>
      <c r="B37" s="4" t="s">
        <v>33</v>
      </c>
      <c r="C37" s="4">
        <v>324</v>
      </c>
      <c r="D37" s="4">
        <v>436</v>
      </c>
      <c r="E37" s="4">
        <v>1200</v>
      </c>
      <c r="F37" s="4">
        <v>216</v>
      </c>
      <c r="G37" s="4">
        <v>60</v>
      </c>
      <c r="H37" s="4">
        <v>11.6</v>
      </c>
      <c r="I37" s="4">
        <v>13.3</v>
      </c>
      <c r="J37" s="4">
        <v>230</v>
      </c>
      <c r="K37" s="4">
        <v>373</v>
      </c>
      <c r="L37" s="4">
        <v>50</v>
      </c>
      <c r="M37" s="4">
        <v>8</v>
      </c>
      <c r="N37" s="4">
        <v>50</v>
      </c>
      <c r="O37" s="4">
        <v>10</v>
      </c>
      <c r="P37" s="4">
        <v>14</v>
      </c>
      <c r="Q37" s="4">
        <v>0.5</v>
      </c>
      <c r="R37" s="4">
        <v>11.7</v>
      </c>
      <c r="S37" s="4">
        <v>11</v>
      </c>
      <c r="T37" s="4" t="s">
        <v>39</v>
      </c>
      <c r="U37" s="4">
        <v>1</v>
      </c>
      <c r="V37" s="4">
        <v>50</v>
      </c>
      <c r="W37" s="4">
        <v>105</v>
      </c>
      <c r="X37" s="4">
        <v>360</v>
      </c>
    </row>
    <row r="38" spans="1:24" x14ac:dyDescent="0.35">
      <c r="A38" s="11" t="s">
        <v>68</v>
      </c>
      <c r="B38" s="4" t="s">
        <v>33</v>
      </c>
      <c r="C38" s="4">
        <v>478</v>
      </c>
      <c r="D38" s="4">
        <v>483</v>
      </c>
      <c r="E38" s="4">
        <v>1400</v>
      </c>
      <c r="F38" s="4">
        <v>229</v>
      </c>
      <c r="G38" s="4">
        <v>55</v>
      </c>
      <c r="H38" s="4">
        <v>19</v>
      </c>
      <c r="I38" s="4">
        <v>12.3</v>
      </c>
      <c r="J38" s="4">
        <v>265</v>
      </c>
      <c r="K38" s="4">
        <v>263</v>
      </c>
      <c r="L38" s="4">
        <v>48</v>
      </c>
      <c r="M38" s="4">
        <v>15</v>
      </c>
      <c r="N38" s="4">
        <v>6.5</v>
      </c>
      <c r="O38" s="4">
        <v>-12</v>
      </c>
      <c r="P38" s="4">
        <v>7</v>
      </c>
      <c r="Q38" s="4">
        <v>3</v>
      </c>
      <c r="R38" s="4">
        <v>8.4499999999999993</v>
      </c>
      <c r="S38" s="4">
        <v>34</v>
      </c>
      <c r="T38" s="4" t="s">
        <v>39</v>
      </c>
      <c r="U38" s="4">
        <v>2</v>
      </c>
      <c r="V38" s="4">
        <v>29.3</v>
      </c>
      <c r="W38" s="4">
        <v>115</v>
      </c>
      <c r="X38" s="4">
        <v>360</v>
      </c>
    </row>
    <row r="39" spans="1:24" x14ac:dyDescent="0.35">
      <c r="A39" s="11" t="s">
        <v>69</v>
      </c>
      <c r="B39" s="4" t="s">
        <v>33</v>
      </c>
      <c r="C39" s="4">
        <v>624</v>
      </c>
      <c r="D39" s="4">
        <v>654</v>
      </c>
      <c r="E39" s="4">
        <v>1750</v>
      </c>
      <c r="F39" s="4">
        <v>247</v>
      </c>
      <c r="G39" s="4">
        <v>63</v>
      </c>
      <c r="H39" s="4">
        <v>19</v>
      </c>
      <c r="I39" s="4">
        <v>21</v>
      </c>
      <c r="J39" s="4">
        <v>234</v>
      </c>
      <c r="K39" s="4">
        <v>257</v>
      </c>
      <c r="L39" s="4">
        <v>46</v>
      </c>
      <c r="M39" s="4">
        <v>3</v>
      </c>
      <c r="N39" s="4">
        <v>7.8</v>
      </c>
      <c r="O39" s="4">
        <v>1.5</v>
      </c>
      <c r="P39" s="4">
        <v>1.5</v>
      </c>
      <c r="Q39" s="4">
        <v>3</v>
      </c>
      <c r="R39" s="4">
        <v>15.6</v>
      </c>
      <c r="S39" s="4">
        <v>28</v>
      </c>
      <c r="T39" s="4">
        <v>87</v>
      </c>
      <c r="U39" s="4">
        <v>2</v>
      </c>
      <c r="V39" s="4">
        <v>15</v>
      </c>
      <c r="W39" s="4">
        <v>110</v>
      </c>
      <c r="X39" s="4">
        <v>360</v>
      </c>
    </row>
    <row r="40" spans="1:24" x14ac:dyDescent="0.35">
      <c r="A40" s="11" t="s">
        <v>70</v>
      </c>
      <c r="B40" s="4" t="s">
        <v>33</v>
      </c>
      <c r="C40" s="4">
        <v>410</v>
      </c>
      <c r="D40" s="4">
        <v>452</v>
      </c>
      <c r="E40" s="4">
        <v>1600</v>
      </c>
      <c r="F40" s="4">
        <v>232</v>
      </c>
      <c r="G40" s="4">
        <v>52</v>
      </c>
      <c r="H40" s="4">
        <v>16.3</v>
      </c>
      <c r="I40" s="4">
        <v>16</v>
      </c>
      <c r="J40" s="4">
        <v>226</v>
      </c>
      <c r="K40" s="4">
        <v>243</v>
      </c>
      <c r="L40" s="4">
        <v>53</v>
      </c>
      <c r="M40" s="4">
        <v>1</v>
      </c>
      <c r="N40" s="4">
        <v>4.7</v>
      </c>
      <c r="O40" s="4">
        <v>13</v>
      </c>
      <c r="P40" s="4">
        <v>18</v>
      </c>
      <c r="Q40" s="4">
        <v>12</v>
      </c>
      <c r="R40" s="4">
        <v>11.3</v>
      </c>
      <c r="S40" s="4">
        <v>13.5</v>
      </c>
      <c r="T40" s="4">
        <v>72</v>
      </c>
      <c r="U40" s="4">
        <v>3</v>
      </c>
      <c r="V40" s="4">
        <v>31.5</v>
      </c>
      <c r="W40" s="4">
        <v>118</v>
      </c>
      <c r="X40" s="4">
        <v>420</v>
      </c>
    </row>
    <row r="41" spans="1:24" x14ac:dyDescent="0.35">
      <c r="A41" s="11" t="s">
        <v>71</v>
      </c>
      <c r="B41" s="4" t="s">
        <v>33</v>
      </c>
      <c r="C41" s="4">
        <v>517</v>
      </c>
      <c r="D41" s="4">
        <v>504</v>
      </c>
      <c r="E41" s="4">
        <v>1500</v>
      </c>
      <c r="F41" s="4">
        <v>236</v>
      </c>
      <c r="G41" s="4">
        <v>52</v>
      </c>
      <c r="H41" s="4">
        <v>18.3</v>
      </c>
      <c r="I41" s="4">
        <v>20.3</v>
      </c>
      <c r="J41" s="4">
        <v>248</v>
      </c>
      <c r="K41" s="4">
        <v>238</v>
      </c>
      <c r="L41" s="4">
        <v>50</v>
      </c>
      <c r="M41" s="4">
        <v>6</v>
      </c>
      <c r="N41" s="4">
        <v>60</v>
      </c>
      <c r="O41" s="4">
        <v>11</v>
      </c>
      <c r="P41" s="4">
        <v>12</v>
      </c>
      <c r="Q41" s="4">
        <v>10.5</v>
      </c>
      <c r="R41" s="4">
        <v>9</v>
      </c>
      <c r="S41" s="4">
        <v>15</v>
      </c>
      <c r="T41" s="4" t="s">
        <v>39</v>
      </c>
      <c r="U41" s="4">
        <v>6</v>
      </c>
      <c r="V41" s="4">
        <v>22</v>
      </c>
      <c r="W41" s="4">
        <v>140</v>
      </c>
      <c r="X41" s="4">
        <v>500</v>
      </c>
    </row>
    <row r="42" spans="1:24" x14ac:dyDescent="0.35">
      <c r="A42" s="11" t="s">
        <v>72</v>
      </c>
      <c r="B42" s="4" t="s">
        <v>33</v>
      </c>
      <c r="C42" s="4">
        <v>505</v>
      </c>
      <c r="D42" s="4">
        <v>561</v>
      </c>
      <c r="E42" s="4">
        <v>175</v>
      </c>
      <c r="F42" s="4">
        <v>246</v>
      </c>
      <c r="G42" s="4">
        <v>63</v>
      </c>
      <c r="H42" s="4">
        <v>23</v>
      </c>
      <c r="I42" s="4">
        <v>15</v>
      </c>
      <c r="J42" s="4">
        <v>249</v>
      </c>
      <c r="K42" s="4">
        <v>231</v>
      </c>
      <c r="L42" s="4">
        <v>51</v>
      </c>
      <c r="M42" s="4">
        <v>4</v>
      </c>
      <c r="N42" s="4">
        <v>17.75</v>
      </c>
      <c r="O42" s="4">
        <v>-5</v>
      </c>
      <c r="P42" s="4">
        <v>0</v>
      </c>
      <c r="Q42" s="4">
        <v>3.5</v>
      </c>
      <c r="R42" s="4">
        <v>13</v>
      </c>
      <c r="S42" s="4">
        <v>31</v>
      </c>
      <c r="T42" s="4">
        <v>94</v>
      </c>
      <c r="U42" s="4">
        <v>1</v>
      </c>
      <c r="V42" s="4">
        <v>35</v>
      </c>
      <c r="W42" s="4">
        <v>145</v>
      </c>
      <c r="X42" s="4">
        <v>410</v>
      </c>
    </row>
    <row r="43" spans="1:24" x14ac:dyDescent="0.35">
      <c r="A43" s="11" t="s">
        <v>73</v>
      </c>
      <c r="B43" s="4" t="s">
        <v>33</v>
      </c>
      <c r="C43" s="4">
        <v>488</v>
      </c>
      <c r="D43" s="4">
        <v>510</v>
      </c>
      <c r="E43" s="4">
        <v>165</v>
      </c>
      <c r="F43" s="4">
        <v>235</v>
      </c>
      <c r="G43" s="4">
        <v>54</v>
      </c>
      <c r="H43" s="4">
        <v>16</v>
      </c>
      <c r="I43" s="4">
        <v>18</v>
      </c>
      <c r="J43" s="4">
        <v>283</v>
      </c>
      <c r="K43" s="4">
        <v>267</v>
      </c>
      <c r="L43" s="4">
        <v>48</v>
      </c>
      <c r="M43" s="4">
        <v>28</v>
      </c>
      <c r="N43" s="4">
        <v>7</v>
      </c>
      <c r="O43" s="4">
        <v>10</v>
      </c>
      <c r="P43" s="4">
        <v>15</v>
      </c>
      <c r="Q43" s="4">
        <v>4</v>
      </c>
      <c r="R43" s="4">
        <v>10.9</v>
      </c>
      <c r="S43" s="4">
        <v>16</v>
      </c>
      <c r="T43" s="4">
        <v>72</v>
      </c>
      <c r="U43" s="4">
        <v>1</v>
      </c>
      <c r="V43" s="4">
        <v>56</v>
      </c>
      <c r="W43" s="4">
        <v>131</v>
      </c>
      <c r="X43" s="4">
        <v>370</v>
      </c>
    </row>
    <row r="44" spans="1:24" x14ac:dyDescent="0.35">
      <c r="A44" s="11" t="s">
        <v>74</v>
      </c>
      <c r="B44" s="4" t="s">
        <v>33</v>
      </c>
      <c r="C44" s="4">
        <v>428</v>
      </c>
      <c r="D44" s="4">
        <v>477</v>
      </c>
      <c r="E44" s="4">
        <v>1150</v>
      </c>
      <c r="F44" s="4">
        <v>210</v>
      </c>
      <c r="G44" s="4">
        <v>57</v>
      </c>
      <c r="H44" s="4">
        <v>17</v>
      </c>
      <c r="I44" s="4">
        <v>20</v>
      </c>
      <c r="J44" s="4">
        <v>220</v>
      </c>
      <c r="K44" s="4">
        <v>253</v>
      </c>
      <c r="L44" s="4">
        <v>42</v>
      </c>
      <c r="M44" s="4">
        <v>2</v>
      </c>
      <c r="N44" s="4">
        <v>17.7</v>
      </c>
      <c r="O44" s="4">
        <v>2</v>
      </c>
      <c r="P44" s="4">
        <v>-9</v>
      </c>
      <c r="Q44" s="4">
        <v>5</v>
      </c>
      <c r="R44" s="4">
        <v>20</v>
      </c>
      <c r="S44" s="4">
        <v>19</v>
      </c>
      <c r="T44" s="4">
        <v>81</v>
      </c>
      <c r="U44" s="4" t="s">
        <v>39</v>
      </c>
      <c r="V44" s="4" t="s">
        <v>39</v>
      </c>
      <c r="W44" s="4" t="s">
        <v>39</v>
      </c>
      <c r="X44" s="4" t="s">
        <v>39</v>
      </c>
    </row>
    <row r="45" spans="1:24" x14ac:dyDescent="0.35">
      <c r="A45" s="11" t="s">
        <v>75</v>
      </c>
      <c r="B45" s="4" t="s">
        <v>33</v>
      </c>
      <c r="C45" s="4">
        <v>697</v>
      </c>
      <c r="D45" s="4">
        <v>640</v>
      </c>
      <c r="E45" s="4">
        <v>1980</v>
      </c>
      <c r="F45" s="4">
        <v>268</v>
      </c>
      <c r="G45" s="4">
        <v>70</v>
      </c>
      <c r="H45" s="4">
        <v>16.600000000000001</v>
      </c>
      <c r="I45" s="4">
        <v>15</v>
      </c>
      <c r="J45" s="4">
        <v>249</v>
      </c>
      <c r="K45" s="4">
        <v>277</v>
      </c>
      <c r="L45" s="4">
        <v>45</v>
      </c>
      <c r="M45" s="4">
        <v>2</v>
      </c>
      <c r="N45" s="4">
        <v>21.65</v>
      </c>
      <c r="O45" s="4">
        <v>8</v>
      </c>
      <c r="P45" s="4">
        <v>11</v>
      </c>
      <c r="Q45" s="4">
        <v>1</v>
      </c>
      <c r="R45" s="4">
        <v>16.5</v>
      </c>
      <c r="S45" s="4">
        <v>34</v>
      </c>
      <c r="T45" s="4">
        <v>50</v>
      </c>
      <c r="U45" s="4">
        <v>2</v>
      </c>
      <c r="V45" s="4">
        <v>24.9</v>
      </c>
      <c r="W45" s="4">
        <v>140</v>
      </c>
      <c r="X45" s="4">
        <v>370</v>
      </c>
    </row>
    <row r="46" spans="1:24" x14ac:dyDescent="0.35">
      <c r="A46" s="11" t="s">
        <v>76</v>
      </c>
      <c r="B46" s="4" t="s">
        <v>33</v>
      </c>
      <c r="C46" s="4">
        <v>496</v>
      </c>
      <c r="D46" s="4">
        <v>520</v>
      </c>
      <c r="E46" s="4" t="s">
        <v>39</v>
      </c>
      <c r="F46" s="4">
        <v>220</v>
      </c>
      <c r="G46" s="4" t="s">
        <v>39</v>
      </c>
      <c r="H46" s="4">
        <v>17.7</v>
      </c>
      <c r="I46" s="4">
        <v>15</v>
      </c>
      <c r="J46" s="4">
        <v>222</v>
      </c>
      <c r="K46" s="4">
        <v>239</v>
      </c>
      <c r="L46" s="4">
        <v>55</v>
      </c>
      <c r="M46" s="4">
        <v>4</v>
      </c>
      <c r="N46" s="4">
        <v>2.5</v>
      </c>
      <c r="O46" s="4">
        <v>-26</v>
      </c>
      <c r="P46" s="4">
        <v>-17</v>
      </c>
      <c r="Q46" s="4">
        <v>5</v>
      </c>
      <c r="R46" s="4">
        <v>12.1</v>
      </c>
      <c r="S46" s="4">
        <v>23</v>
      </c>
      <c r="T46" s="4" t="s">
        <v>39</v>
      </c>
      <c r="U46" s="4">
        <v>5</v>
      </c>
      <c r="V46" s="4">
        <v>42</v>
      </c>
      <c r="W46" s="4">
        <v>115</v>
      </c>
      <c r="X46" s="4">
        <v>400</v>
      </c>
    </row>
    <row r="47" spans="1:24" x14ac:dyDescent="0.35">
      <c r="A47" s="11" t="s">
        <v>77</v>
      </c>
      <c r="B47" s="4" t="s">
        <v>33</v>
      </c>
      <c r="C47" s="4">
        <v>423</v>
      </c>
      <c r="D47" s="4">
        <v>525</v>
      </c>
      <c r="E47" s="4">
        <v>126</v>
      </c>
      <c r="F47" s="4">
        <v>215</v>
      </c>
      <c r="G47" s="4">
        <v>50</v>
      </c>
      <c r="H47" s="4">
        <v>19</v>
      </c>
      <c r="I47" s="4">
        <v>21.2</v>
      </c>
      <c r="J47" s="4">
        <v>278</v>
      </c>
      <c r="K47" s="4">
        <v>276</v>
      </c>
      <c r="L47" s="4">
        <v>40</v>
      </c>
      <c r="M47" s="4">
        <v>5</v>
      </c>
      <c r="N47" s="4">
        <v>2.8</v>
      </c>
      <c r="O47" s="4">
        <v>7</v>
      </c>
      <c r="P47" s="4">
        <v>9</v>
      </c>
      <c r="Q47" s="4">
        <v>5</v>
      </c>
      <c r="R47" s="4">
        <v>11</v>
      </c>
      <c r="S47" s="4">
        <v>23</v>
      </c>
      <c r="T47" s="4">
        <v>68</v>
      </c>
      <c r="U47" s="4">
        <v>1</v>
      </c>
      <c r="V47" s="4">
        <v>33.75</v>
      </c>
      <c r="W47" s="4">
        <v>129</v>
      </c>
      <c r="X47" s="4">
        <v>410</v>
      </c>
    </row>
    <row r="48" spans="1:24" x14ac:dyDescent="0.35">
      <c r="A48" s="11" t="s">
        <v>78</v>
      </c>
      <c r="B48" s="4" t="s">
        <v>33</v>
      </c>
      <c r="H48" s="4">
        <v>20.3</v>
      </c>
      <c r="I48" s="4">
        <v>21.3</v>
      </c>
      <c r="J48" s="4">
        <v>0.28999999999999998</v>
      </c>
      <c r="K48" s="4">
        <v>0.26</v>
      </c>
      <c r="L48" s="4">
        <v>46</v>
      </c>
      <c r="M48" s="4">
        <v>24</v>
      </c>
      <c r="N48" s="4">
        <v>9.5</v>
      </c>
      <c r="O48" s="4">
        <v>-7</v>
      </c>
      <c r="P48" s="4">
        <v>2</v>
      </c>
      <c r="Q48" s="4" t="s">
        <v>104</v>
      </c>
      <c r="R48" s="4">
        <v>12.3</v>
      </c>
      <c r="S48" s="4">
        <v>30</v>
      </c>
      <c r="T48" s="4">
        <v>89</v>
      </c>
      <c r="U48" s="4">
        <v>1</v>
      </c>
      <c r="V48" s="4">
        <v>60</v>
      </c>
      <c r="W48" s="4">
        <v>82</v>
      </c>
      <c r="X48" s="4">
        <v>350</v>
      </c>
    </row>
    <row r="49" spans="1:24" x14ac:dyDescent="0.35">
      <c r="A49" s="11" t="s">
        <v>79</v>
      </c>
      <c r="B49" s="4" t="s">
        <v>33</v>
      </c>
      <c r="C49" s="4">
        <v>575</v>
      </c>
      <c r="D49" s="4">
        <v>570</v>
      </c>
      <c r="E49" s="4">
        <v>175</v>
      </c>
      <c r="F49" s="4">
        <v>245</v>
      </c>
      <c r="G49" s="4">
        <v>84</v>
      </c>
      <c r="H49" s="4">
        <v>18.3</v>
      </c>
      <c r="I49" s="4">
        <v>17.2</v>
      </c>
      <c r="J49" s="4">
        <v>231</v>
      </c>
      <c r="K49" s="4">
        <v>398</v>
      </c>
      <c r="L49" s="4">
        <v>57</v>
      </c>
      <c r="M49" s="4">
        <v>6</v>
      </c>
      <c r="N49" s="4">
        <v>60</v>
      </c>
      <c r="O49" s="4">
        <v>8</v>
      </c>
      <c r="P49" s="4">
        <v>13</v>
      </c>
      <c r="Q49" s="4">
        <v>7</v>
      </c>
      <c r="R49" s="4">
        <v>10</v>
      </c>
      <c r="S49" s="4">
        <v>34</v>
      </c>
      <c r="T49" s="4" t="s">
        <v>105</v>
      </c>
      <c r="U49" s="4">
        <v>1</v>
      </c>
      <c r="V49" s="4">
        <v>15.89</v>
      </c>
      <c r="W49" s="4">
        <v>165</v>
      </c>
      <c r="X49" s="4">
        <v>520</v>
      </c>
    </row>
    <row r="50" spans="1:24" x14ac:dyDescent="0.35">
      <c r="A50" s="11" t="s">
        <v>80</v>
      </c>
      <c r="B50" s="4" t="s">
        <v>33</v>
      </c>
      <c r="C50" s="4">
        <v>437</v>
      </c>
      <c r="D50" s="4">
        <v>526</v>
      </c>
      <c r="E50" s="4">
        <v>1750</v>
      </c>
      <c r="F50" s="4">
        <v>255</v>
      </c>
      <c r="G50" s="4">
        <v>65</v>
      </c>
      <c r="H50" s="4">
        <v>16.3</v>
      </c>
      <c r="I50" s="4">
        <v>21</v>
      </c>
      <c r="J50" s="4">
        <v>297</v>
      </c>
      <c r="K50" s="4">
        <v>271</v>
      </c>
      <c r="L50" s="4">
        <v>50</v>
      </c>
      <c r="M50" s="4">
        <v>2</v>
      </c>
      <c r="N50" s="4">
        <v>4.0999999999999996</v>
      </c>
      <c r="O50" s="4">
        <v>11</v>
      </c>
      <c r="P50" s="4">
        <v>0</v>
      </c>
      <c r="Q50" s="4">
        <v>8</v>
      </c>
      <c r="R50" s="4">
        <v>10.4</v>
      </c>
      <c r="S50" s="4">
        <v>31</v>
      </c>
      <c r="T50" s="4">
        <v>64</v>
      </c>
      <c r="U50" s="4">
        <v>6</v>
      </c>
      <c r="V50" s="4">
        <v>8.5</v>
      </c>
      <c r="W50" s="4">
        <v>135</v>
      </c>
      <c r="X50" s="4">
        <v>400</v>
      </c>
    </row>
    <row r="51" spans="1:24" x14ac:dyDescent="0.35">
      <c r="A51" s="11" t="s">
        <v>81</v>
      </c>
      <c r="B51" s="4" t="s">
        <v>33</v>
      </c>
      <c r="C51" s="4">
        <v>452</v>
      </c>
      <c r="D51" s="4">
        <v>468</v>
      </c>
      <c r="E51" s="4">
        <v>1750</v>
      </c>
      <c r="F51" s="4">
        <v>210</v>
      </c>
      <c r="G51" s="4">
        <v>58</v>
      </c>
      <c r="H51" s="4">
        <v>21</v>
      </c>
      <c r="I51" s="4">
        <v>18.8</v>
      </c>
      <c r="J51" s="4">
        <v>293</v>
      </c>
      <c r="K51" s="4">
        <v>243</v>
      </c>
      <c r="L51" s="4">
        <v>40</v>
      </c>
      <c r="M51" s="4">
        <v>2</v>
      </c>
      <c r="N51" s="4">
        <v>1.9</v>
      </c>
      <c r="O51" s="4">
        <v>8</v>
      </c>
      <c r="P51" s="4">
        <v>4</v>
      </c>
      <c r="Q51" s="4">
        <v>9</v>
      </c>
      <c r="R51" s="4">
        <v>13</v>
      </c>
      <c r="S51" s="4">
        <v>16.5</v>
      </c>
      <c r="T51" s="4">
        <v>95</v>
      </c>
      <c r="U51" s="4">
        <v>5</v>
      </c>
      <c r="V51" s="4">
        <v>1.5</v>
      </c>
      <c r="W51" s="4">
        <v>80</v>
      </c>
      <c r="X51" s="4">
        <v>360</v>
      </c>
    </row>
    <row r="52" spans="1:24" x14ac:dyDescent="0.35">
      <c r="A52" s="11" t="s">
        <v>82</v>
      </c>
      <c r="B52" s="4" t="s">
        <v>33</v>
      </c>
      <c r="C52" s="4">
        <v>486</v>
      </c>
      <c r="D52" s="4">
        <v>516</v>
      </c>
      <c r="E52" s="4">
        <v>2000</v>
      </c>
      <c r="F52" s="4">
        <v>230</v>
      </c>
      <c r="G52" s="4">
        <v>49</v>
      </c>
      <c r="H52" s="4">
        <v>19.3</v>
      </c>
      <c r="I52" s="4">
        <v>16.600000000000001</v>
      </c>
      <c r="J52" s="4">
        <v>226</v>
      </c>
      <c r="K52" s="4">
        <v>238</v>
      </c>
      <c r="L52" s="4">
        <v>42</v>
      </c>
      <c r="M52" s="4">
        <v>3</v>
      </c>
      <c r="N52" s="4">
        <v>18.2</v>
      </c>
      <c r="O52" s="4">
        <v>-5</v>
      </c>
      <c r="P52" s="4">
        <v>-8</v>
      </c>
      <c r="Q52" s="4">
        <v>5</v>
      </c>
      <c r="R52" s="4">
        <v>12</v>
      </c>
      <c r="S52" s="4">
        <v>32</v>
      </c>
      <c r="T52" s="4">
        <v>94</v>
      </c>
      <c r="U52" s="4">
        <v>3</v>
      </c>
      <c r="V52" s="4">
        <v>10</v>
      </c>
      <c r="W52" s="4">
        <v>70</v>
      </c>
      <c r="X52" s="4">
        <v>390</v>
      </c>
    </row>
    <row r="53" spans="1:24" x14ac:dyDescent="0.35">
      <c r="A53" s="11" t="s">
        <v>83</v>
      </c>
      <c r="B53" s="4" t="s">
        <v>33</v>
      </c>
      <c r="C53" s="4">
        <v>489</v>
      </c>
      <c r="D53" s="4">
        <v>531</v>
      </c>
      <c r="E53" s="4">
        <v>145</v>
      </c>
      <c r="F53" s="4">
        <v>220</v>
      </c>
      <c r="G53" s="4">
        <v>60</v>
      </c>
      <c r="H53" s="4">
        <v>24.3</v>
      </c>
      <c r="I53" s="4">
        <v>22.7</v>
      </c>
      <c r="J53" s="4">
        <v>249</v>
      </c>
      <c r="K53" s="4">
        <v>275</v>
      </c>
      <c r="L53" s="4">
        <v>56</v>
      </c>
      <c r="M53" s="4">
        <v>12</v>
      </c>
      <c r="N53" s="4">
        <v>5.5</v>
      </c>
      <c r="O53" s="4">
        <v>-8</v>
      </c>
      <c r="P53" s="4">
        <v>5</v>
      </c>
      <c r="Q53" s="4">
        <v>-13</v>
      </c>
      <c r="R53" s="4">
        <v>8.9</v>
      </c>
      <c r="S53" s="4">
        <v>16</v>
      </c>
      <c r="T53" s="4">
        <v>99</v>
      </c>
      <c r="U53" s="4">
        <v>1</v>
      </c>
      <c r="V53" s="4">
        <v>35</v>
      </c>
      <c r="W53" s="4">
        <v>112</v>
      </c>
      <c r="X53" s="4">
        <v>540</v>
      </c>
    </row>
    <row r="54" spans="1:24" x14ac:dyDescent="0.35">
      <c r="A54" s="11" t="s">
        <v>84</v>
      </c>
      <c r="B54" s="4" t="s">
        <v>33</v>
      </c>
      <c r="C54" s="4">
        <v>443</v>
      </c>
      <c r="D54" s="4">
        <v>551</v>
      </c>
      <c r="E54" s="4">
        <v>1400</v>
      </c>
      <c r="F54" s="4">
        <v>205</v>
      </c>
      <c r="G54" s="4">
        <v>46</v>
      </c>
      <c r="H54" s="4">
        <v>17.3</v>
      </c>
      <c r="I54" s="4">
        <v>18.3</v>
      </c>
      <c r="J54" s="4">
        <v>270</v>
      </c>
      <c r="K54" s="4">
        <v>282</v>
      </c>
      <c r="L54" s="4">
        <v>46</v>
      </c>
      <c r="M54" s="4">
        <v>3</v>
      </c>
      <c r="N54" s="4">
        <v>3.65</v>
      </c>
      <c r="O54" s="4">
        <v>0</v>
      </c>
      <c r="P54" s="4">
        <v>2</v>
      </c>
      <c r="Q54" s="4">
        <v>2</v>
      </c>
      <c r="R54" s="4">
        <v>8.8000000000000007</v>
      </c>
      <c r="S54" s="4">
        <v>33</v>
      </c>
      <c r="T54" s="4">
        <v>69</v>
      </c>
      <c r="U54" s="4">
        <v>4</v>
      </c>
      <c r="V54" s="4">
        <v>14.1</v>
      </c>
      <c r="W54" s="4">
        <v>110</v>
      </c>
      <c r="X54" s="4">
        <v>400</v>
      </c>
    </row>
    <row r="55" spans="1:24" x14ac:dyDescent="0.35">
      <c r="A55" s="11" t="s">
        <v>85</v>
      </c>
      <c r="B55" s="4" t="s">
        <v>33</v>
      </c>
      <c r="C55" s="4">
        <v>400</v>
      </c>
      <c r="D55" s="4">
        <v>438</v>
      </c>
      <c r="E55" s="4">
        <v>155</v>
      </c>
      <c r="F55" s="4">
        <v>208</v>
      </c>
      <c r="G55" s="4">
        <v>54</v>
      </c>
      <c r="H55" s="4">
        <v>13</v>
      </c>
      <c r="I55" s="4">
        <v>19</v>
      </c>
      <c r="J55" s="4">
        <v>269</v>
      </c>
      <c r="K55" s="4">
        <v>306</v>
      </c>
      <c r="L55" s="4">
        <v>47</v>
      </c>
      <c r="M55" s="4">
        <v>1</v>
      </c>
      <c r="N55" s="4">
        <v>18.100000000000001</v>
      </c>
      <c r="O55" s="4">
        <v>-5</v>
      </c>
      <c r="P55" s="4">
        <v>6</v>
      </c>
      <c r="Q55" s="4">
        <v>3</v>
      </c>
      <c r="R55" s="4">
        <v>12.5</v>
      </c>
      <c r="S55" s="4">
        <v>22</v>
      </c>
      <c r="T55" s="4">
        <v>86</v>
      </c>
      <c r="U55" s="4">
        <v>2</v>
      </c>
      <c r="V55" s="4">
        <v>60</v>
      </c>
      <c r="W55" s="4">
        <v>132</v>
      </c>
      <c r="X55" s="4">
        <v>460</v>
      </c>
    </row>
    <row r="56" spans="1:24" x14ac:dyDescent="0.35">
      <c r="A56" s="11" t="s">
        <v>86</v>
      </c>
      <c r="B56" s="4" t="s">
        <v>33</v>
      </c>
      <c r="C56" s="4">
        <v>541</v>
      </c>
      <c r="D56" s="4">
        <v>633</v>
      </c>
      <c r="E56" s="4">
        <v>1670</v>
      </c>
      <c r="F56" s="4">
        <v>25</v>
      </c>
      <c r="G56" s="4">
        <v>60</v>
      </c>
      <c r="H56" s="4">
        <v>18</v>
      </c>
      <c r="I56" s="4">
        <v>17</v>
      </c>
      <c r="J56" s="4">
        <v>226</v>
      </c>
      <c r="K56" s="4">
        <v>248</v>
      </c>
      <c r="L56" s="4">
        <v>51</v>
      </c>
      <c r="M56" s="4">
        <v>20</v>
      </c>
      <c r="N56" s="4">
        <v>39.5</v>
      </c>
      <c r="O56" s="4">
        <v>2</v>
      </c>
      <c r="P56" s="4">
        <v>7.5</v>
      </c>
      <c r="Q56" s="4">
        <v>11</v>
      </c>
      <c r="R56" s="4">
        <v>11.6</v>
      </c>
      <c r="S56" s="4">
        <v>24</v>
      </c>
      <c r="T56" s="4">
        <v>84</v>
      </c>
      <c r="U56" s="4">
        <v>3</v>
      </c>
      <c r="V56" s="4">
        <v>7.5</v>
      </c>
      <c r="W56" s="4">
        <v>120</v>
      </c>
      <c r="X56" s="4">
        <v>460</v>
      </c>
    </row>
    <row r="57" spans="1:24" x14ac:dyDescent="0.35">
      <c r="A57" s="11" t="s">
        <v>87</v>
      </c>
      <c r="B57" s="4" t="s">
        <v>33</v>
      </c>
      <c r="C57" s="4">
        <v>486</v>
      </c>
      <c r="D57" s="4">
        <v>519</v>
      </c>
      <c r="E57" s="4">
        <v>1300</v>
      </c>
      <c r="F57" s="4">
        <v>230</v>
      </c>
      <c r="G57" s="4">
        <v>53</v>
      </c>
      <c r="H57" s="4">
        <v>18.600000000000001</v>
      </c>
      <c r="I57" s="4">
        <v>17.600000000000001</v>
      </c>
      <c r="J57" s="4">
        <v>307</v>
      </c>
      <c r="K57" s="4">
        <v>274</v>
      </c>
      <c r="L57" s="4">
        <v>38</v>
      </c>
      <c r="M57" s="4">
        <v>5</v>
      </c>
      <c r="N57" s="4">
        <v>10.7</v>
      </c>
      <c r="O57" s="4">
        <v>2</v>
      </c>
      <c r="P57" s="4">
        <v>9.5</v>
      </c>
      <c r="Q57" s="4">
        <v>3.5</v>
      </c>
      <c r="R57" s="4">
        <v>10.3</v>
      </c>
      <c r="S57" s="4">
        <v>37</v>
      </c>
      <c r="T57" s="4">
        <v>79</v>
      </c>
      <c r="U57" s="4">
        <v>2</v>
      </c>
      <c r="V57" s="4">
        <v>19.5</v>
      </c>
      <c r="W57" s="4">
        <v>95</v>
      </c>
      <c r="X57" s="4">
        <v>360</v>
      </c>
    </row>
    <row r="58" spans="1:24" x14ac:dyDescent="0.35">
      <c r="A58" s="11" t="s">
        <v>88</v>
      </c>
      <c r="B58" s="4" t="s">
        <v>33</v>
      </c>
      <c r="C58" s="4">
        <v>458</v>
      </c>
      <c r="D58" s="4">
        <v>493</v>
      </c>
      <c r="E58" s="4">
        <v>1950</v>
      </c>
      <c r="F58" s="4">
        <v>225</v>
      </c>
      <c r="H58" s="4">
        <v>23</v>
      </c>
      <c r="I58" s="4">
        <v>20</v>
      </c>
      <c r="J58" s="4">
        <v>248</v>
      </c>
      <c r="K58" s="4">
        <v>253</v>
      </c>
      <c r="L58" s="4">
        <v>44</v>
      </c>
      <c r="M58" s="4">
        <v>4</v>
      </c>
      <c r="N58" s="4">
        <v>6.4</v>
      </c>
      <c r="O58" s="4">
        <v>-11</v>
      </c>
      <c r="P58" s="4">
        <v>4</v>
      </c>
      <c r="Q58" s="4">
        <v>4</v>
      </c>
      <c r="R58" s="4">
        <v>12.6</v>
      </c>
      <c r="S58" s="4">
        <v>27</v>
      </c>
      <c r="T58" s="4" t="s">
        <v>39</v>
      </c>
      <c r="U58" s="4">
        <v>7</v>
      </c>
      <c r="V58" s="4">
        <v>43.5</v>
      </c>
      <c r="W58" s="4">
        <v>97</v>
      </c>
      <c r="X58" s="4">
        <v>360</v>
      </c>
    </row>
    <row r="59" spans="1:24" x14ac:dyDescent="0.35">
      <c r="A59" s="11" t="s">
        <v>89</v>
      </c>
      <c r="B59" s="4" t="s">
        <v>33</v>
      </c>
      <c r="C59" s="4">
        <v>330</v>
      </c>
      <c r="D59" s="4">
        <v>380</v>
      </c>
      <c r="E59" s="4">
        <v>1100</v>
      </c>
      <c r="F59" s="4">
        <v>200</v>
      </c>
      <c r="G59" s="4">
        <v>60</v>
      </c>
      <c r="H59" s="4">
        <v>18.3</v>
      </c>
      <c r="I59" s="4">
        <v>18</v>
      </c>
      <c r="J59" s="4">
        <v>224</v>
      </c>
      <c r="K59" s="4">
        <v>296</v>
      </c>
      <c r="L59" s="4">
        <v>48</v>
      </c>
      <c r="M59" s="4">
        <v>4</v>
      </c>
      <c r="N59" s="4">
        <v>60</v>
      </c>
      <c r="O59" s="4">
        <v>2</v>
      </c>
      <c r="P59" s="4">
        <v>1.5</v>
      </c>
      <c r="Q59" s="4">
        <v>4</v>
      </c>
      <c r="R59" s="4">
        <v>11.9</v>
      </c>
      <c r="S59" s="4">
        <v>21</v>
      </c>
      <c r="T59" s="4" t="s">
        <v>39</v>
      </c>
      <c r="U59" s="4">
        <v>6</v>
      </c>
      <c r="V59" s="4">
        <v>16</v>
      </c>
      <c r="W59" s="4">
        <v>90</v>
      </c>
      <c r="X59" s="4">
        <v>400</v>
      </c>
    </row>
    <row r="60" spans="1:24" x14ac:dyDescent="0.35">
      <c r="A60" s="11" t="s">
        <v>90</v>
      </c>
      <c r="B60" s="4" t="s">
        <v>33</v>
      </c>
      <c r="C60" s="4">
        <v>48.2</v>
      </c>
      <c r="D60" s="4">
        <v>46</v>
      </c>
      <c r="E60" s="4">
        <v>175</v>
      </c>
      <c r="F60" s="4">
        <v>220</v>
      </c>
      <c r="G60" s="4">
        <v>50</v>
      </c>
      <c r="H60" s="4">
        <v>13</v>
      </c>
      <c r="I60" s="4">
        <v>38</v>
      </c>
      <c r="J60" s="4">
        <v>273</v>
      </c>
      <c r="K60" s="4">
        <v>238</v>
      </c>
      <c r="L60" s="4">
        <v>55</v>
      </c>
      <c r="M60" s="4">
        <v>3</v>
      </c>
      <c r="N60" s="4">
        <v>5.56</v>
      </c>
      <c r="O60" s="4">
        <v>9</v>
      </c>
      <c r="P60" s="4">
        <v>12</v>
      </c>
      <c r="Q60" s="4">
        <v>2.7</v>
      </c>
      <c r="R60" s="4">
        <v>11.73</v>
      </c>
      <c r="S60" s="4">
        <v>20</v>
      </c>
      <c r="T60" s="4">
        <v>81</v>
      </c>
      <c r="U60" s="4">
        <v>1</v>
      </c>
      <c r="V60" s="4">
        <v>15</v>
      </c>
      <c r="W60" s="4">
        <v>150</v>
      </c>
      <c r="X60" s="4">
        <v>380</v>
      </c>
    </row>
    <row r="61" spans="1:24" x14ac:dyDescent="0.35">
      <c r="A61" s="11" t="s">
        <v>91</v>
      </c>
      <c r="B61" s="4" t="s">
        <v>33</v>
      </c>
      <c r="C61" s="4">
        <v>577</v>
      </c>
      <c r="D61" s="4">
        <v>627</v>
      </c>
      <c r="E61" s="4">
        <v>1250</v>
      </c>
      <c r="F61" s="4">
        <v>260</v>
      </c>
      <c r="G61" s="4">
        <v>55</v>
      </c>
      <c r="H61" s="4">
        <v>19</v>
      </c>
      <c r="I61" s="4">
        <v>18.7</v>
      </c>
      <c r="J61" s="4">
        <v>238</v>
      </c>
      <c r="K61" s="4">
        <v>304</v>
      </c>
      <c r="L61" s="4">
        <v>40</v>
      </c>
      <c r="M61" s="4">
        <v>4</v>
      </c>
      <c r="N61" s="4">
        <v>6.95</v>
      </c>
      <c r="O61" s="4">
        <v>4</v>
      </c>
      <c r="P61" s="4">
        <v>13.4</v>
      </c>
      <c r="Q61" s="4">
        <v>-2.5</v>
      </c>
      <c r="R61" s="4">
        <v>12.5</v>
      </c>
      <c r="S61" s="4">
        <v>13.5</v>
      </c>
      <c r="T61" s="4" t="s">
        <v>39</v>
      </c>
      <c r="U61" s="4">
        <v>4</v>
      </c>
      <c r="V61" s="4">
        <v>19</v>
      </c>
      <c r="W61" s="4">
        <v>110</v>
      </c>
      <c r="X61" s="4">
        <v>360</v>
      </c>
    </row>
    <row r="62" spans="1:24" x14ac:dyDescent="0.35">
      <c r="A62" s="11" t="s">
        <v>92</v>
      </c>
      <c r="B62" s="4" t="s">
        <v>33</v>
      </c>
      <c r="C62" s="4">
        <v>508</v>
      </c>
      <c r="D62" s="4">
        <v>534</v>
      </c>
      <c r="E62" s="4">
        <v>175</v>
      </c>
      <c r="F62" s="4">
        <v>255</v>
      </c>
      <c r="G62" s="4">
        <v>61</v>
      </c>
      <c r="H62" s="4">
        <v>17</v>
      </c>
      <c r="I62" s="4">
        <v>16</v>
      </c>
      <c r="J62" s="4">
        <v>259</v>
      </c>
      <c r="K62" s="4">
        <v>270</v>
      </c>
      <c r="L62" s="4">
        <v>38</v>
      </c>
      <c r="M62" s="4">
        <v>2</v>
      </c>
      <c r="N62" s="4">
        <v>4</v>
      </c>
      <c r="O62" s="4">
        <v>4</v>
      </c>
      <c r="P62" s="4">
        <v>3</v>
      </c>
      <c r="Q62" s="4">
        <v>3.5</v>
      </c>
      <c r="R62" s="4">
        <v>11.1</v>
      </c>
      <c r="S62" s="4">
        <v>27</v>
      </c>
      <c r="T62" s="4">
        <v>67</v>
      </c>
      <c r="U62" s="4">
        <v>1</v>
      </c>
      <c r="V62" s="4">
        <v>16</v>
      </c>
      <c r="W62" s="4">
        <v>132</v>
      </c>
      <c r="X62" s="4">
        <v>460</v>
      </c>
    </row>
    <row r="63" spans="1:24" x14ac:dyDescent="0.35">
      <c r="A63" s="11" t="s">
        <v>93</v>
      </c>
      <c r="B63" s="4" t="s">
        <v>33</v>
      </c>
      <c r="C63" s="4">
        <v>433</v>
      </c>
      <c r="D63" s="4">
        <v>420</v>
      </c>
      <c r="E63" s="4">
        <v>185</v>
      </c>
      <c r="F63" s="4">
        <v>205</v>
      </c>
      <c r="G63" s="4">
        <v>45</v>
      </c>
      <c r="H63" s="4">
        <v>19</v>
      </c>
      <c r="I63" s="4">
        <v>19</v>
      </c>
      <c r="J63" s="4">
        <v>221</v>
      </c>
      <c r="K63" s="4">
        <v>218</v>
      </c>
      <c r="L63" s="4">
        <v>54</v>
      </c>
      <c r="M63" s="4">
        <v>2</v>
      </c>
      <c r="N63" s="4">
        <v>5</v>
      </c>
      <c r="O63" s="4">
        <v>-6</v>
      </c>
      <c r="P63" s="4">
        <v>2</v>
      </c>
      <c r="Q63" s="4">
        <v>5.5</v>
      </c>
      <c r="R63" s="4">
        <v>13</v>
      </c>
      <c r="S63" s="4">
        <v>21</v>
      </c>
      <c r="T63" s="4">
        <v>100</v>
      </c>
      <c r="U63" s="4">
        <v>1</v>
      </c>
      <c r="V63" s="4">
        <v>7.63</v>
      </c>
      <c r="W63" s="4">
        <v>100</v>
      </c>
      <c r="X63" s="4">
        <v>380</v>
      </c>
    </row>
    <row r="64" spans="1:24" x14ac:dyDescent="0.35">
      <c r="A64" s="11" t="s">
        <v>94</v>
      </c>
      <c r="B64" s="4" t="s">
        <v>33</v>
      </c>
      <c r="C64" s="4">
        <v>461</v>
      </c>
      <c r="D64" s="4">
        <v>438</v>
      </c>
      <c r="E64" s="4">
        <v>1500</v>
      </c>
      <c r="F64" s="4">
        <v>190</v>
      </c>
      <c r="G64" s="4">
        <v>45</v>
      </c>
      <c r="H64" s="4">
        <v>18.7</v>
      </c>
      <c r="I64" s="4">
        <v>21.7</v>
      </c>
      <c r="J64" s="4">
        <v>220</v>
      </c>
      <c r="K64" s="4">
        <v>229</v>
      </c>
      <c r="L64" s="4">
        <v>47</v>
      </c>
      <c r="M64" s="4">
        <v>9</v>
      </c>
      <c r="N64" s="4">
        <v>4.5</v>
      </c>
      <c r="O64" s="4">
        <v>-10</v>
      </c>
      <c r="P64" s="4">
        <v>3</v>
      </c>
      <c r="Q64" s="4">
        <v>2</v>
      </c>
      <c r="R64" s="4">
        <v>14.9</v>
      </c>
      <c r="S64" s="4">
        <v>12</v>
      </c>
      <c r="T64" s="4">
        <v>89</v>
      </c>
      <c r="U64" s="4">
        <v>2</v>
      </c>
      <c r="V64" s="4">
        <v>11.5</v>
      </c>
      <c r="W64" s="4">
        <v>85</v>
      </c>
      <c r="X64" s="4">
        <v>335</v>
      </c>
    </row>
    <row r="65" spans="1:24" x14ac:dyDescent="0.35">
      <c r="A65" s="11" t="s">
        <v>95</v>
      </c>
      <c r="B65" s="4" t="s">
        <v>33</v>
      </c>
      <c r="C65" s="4">
        <v>452</v>
      </c>
      <c r="D65" s="4">
        <v>461</v>
      </c>
      <c r="E65" s="4">
        <v>134</v>
      </c>
      <c r="F65" s="4">
        <v>230</v>
      </c>
      <c r="G65" s="4">
        <v>48</v>
      </c>
      <c r="H65" s="4">
        <v>15</v>
      </c>
      <c r="I65" s="4">
        <v>16</v>
      </c>
      <c r="J65" s="4">
        <v>240</v>
      </c>
      <c r="K65" s="4">
        <v>244</v>
      </c>
      <c r="L65" s="4">
        <v>43</v>
      </c>
      <c r="M65" s="4">
        <v>5</v>
      </c>
      <c r="N65" s="4">
        <v>6</v>
      </c>
      <c r="O65" s="4">
        <v>5</v>
      </c>
      <c r="P65" s="4">
        <v>9.5</v>
      </c>
      <c r="Q65" s="4">
        <v>2</v>
      </c>
      <c r="R65" s="4">
        <v>19</v>
      </c>
      <c r="S65" s="4">
        <v>15</v>
      </c>
      <c r="T65" s="4">
        <v>101</v>
      </c>
      <c r="U65" s="4">
        <v>1</v>
      </c>
      <c r="V65" s="4">
        <v>26</v>
      </c>
      <c r="W65" s="4">
        <v>94</v>
      </c>
      <c r="X65" s="4">
        <v>520</v>
      </c>
    </row>
    <row r="66" spans="1:24" x14ac:dyDescent="0.35">
      <c r="A66" s="11" t="s">
        <v>96</v>
      </c>
      <c r="B66" s="4" t="s">
        <v>33</v>
      </c>
      <c r="C66" s="4">
        <v>537</v>
      </c>
      <c r="D66" s="4">
        <v>533</v>
      </c>
      <c r="E66" s="4">
        <v>2100</v>
      </c>
      <c r="F66" s="4">
        <v>258</v>
      </c>
      <c r="G66" s="4">
        <v>65</v>
      </c>
      <c r="H66" s="4">
        <v>20.3</v>
      </c>
      <c r="I66" s="4">
        <v>14.6</v>
      </c>
      <c r="J66" s="4">
        <v>230</v>
      </c>
      <c r="K66" s="4">
        <v>227</v>
      </c>
      <c r="L66" s="4">
        <v>56</v>
      </c>
      <c r="M66" s="4">
        <v>7</v>
      </c>
      <c r="N66" s="4">
        <v>60</v>
      </c>
      <c r="O66" s="4">
        <v>12</v>
      </c>
      <c r="P66" s="4">
        <v>12</v>
      </c>
      <c r="Q66" s="4">
        <v>4</v>
      </c>
      <c r="R66" s="4">
        <v>10.6</v>
      </c>
      <c r="S66" s="4">
        <v>13</v>
      </c>
      <c r="T66" s="4" t="s">
        <v>39</v>
      </c>
      <c r="U66" s="4">
        <v>2</v>
      </c>
      <c r="V66" s="4">
        <v>55.9</v>
      </c>
      <c r="W66" s="4">
        <v>150</v>
      </c>
      <c r="X66" s="4">
        <v>540</v>
      </c>
    </row>
    <row r="67" spans="1:24" x14ac:dyDescent="0.35">
      <c r="A67" s="11" t="s">
        <v>97</v>
      </c>
      <c r="B67" s="4" t="s">
        <v>33</v>
      </c>
      <c r="C67" s="4">
        <v>508</v>
      </c>
      <c r="D67" s="4">
        <v>462</v>
      </c>
      <c r="E67" s="4">
        <v>223</v>
      </c>
      <c r="F67" s="4">
        <v>225</v>
      </c>
      <c r="G67" s="4">
        <v>53</v>
      </c>
      <c r="H67" s="4">
        <v>17.600000000000001</v>
      </c>
      <c r="I67" s="4">
        <v>14.3</v>
      </c>
      <c r="J67" s="4">
        <v>0.27</v>
      </c>
      <c r="K67" s="4">
        <v>0.26</v>
      </c>
      <c r="L67" s="4">
        <v>49</v>
      </c>
      <c r="M67" s="4">
        <v>3</v>
      </c>
      <c r="N67" s="4">
        <v>14</v>
      </c>
      <c r="O67" s="4">
        <v>1</v>
      </c>
      <c r="P67" s="4">
        <v>3</v>
      </c>
      <c r="Q67" s="4">
        <v>4</v>
      </c>
      <c r="R67" s="4">
        <v>22.19</v>
      </c>
      <c r="S67" s="4">
        <v>26</v>
      </c>
      <c r="T67" s="4">
        <v>93</v>
      </c>
      <c r="U67" s="4">
        <v>2</v>
      </c>
      <c r="V67" s="4">
        <v>20</v>
      </c>
      <c r="W67" s="4">
        <v>95</v>
      </c>
      <c r="X67" s="4">
        <v>410</v>
      </c>
    </row>
    <row r="68" spans="1:24" x14ac:dyDescent="0.35">
      <c r="A68" s="11" t="s">
        <v>98</v>
      </c>
      <c r="B68" s="4" t="s">
        <v>33</v>
      </c>
      <c r="C68" s="4">
        <v>539</v>
      </c>
      <c r="D68" s="4">
        <v>566</v>
      </c>
      <c r="E68" s="4">
        <v>1730</v>
      </c>
      <c r="F68" s="4">
        <v>198</v>
      </c>
      <c r="G68" s="4">
        <v>66</v>
      </c>
      <c r="H68" s="4">
        <v>23.3</v>
      </c>
      <c r="I68" s="4">
        <v>17</v>
      </c>
      <c r="J68" s="4">
        <v>261</v>
      </c>
      <c r="K68" s="4">
        <v>280</v>
      </c>
      <c r="L68" s="4">
        <v>485</v>
      </c>
      <c r="M68" s="4">
        <v>3</v>
      </c>
      <c r="N68" s="4">
        <v>12.65</v>
      </c>
      <c r="O68" s="4">
        <v>9</v>
      </c>
      <c r="P68" s="4">
        <v>10</v>
      </c>
      <c r="Q68" s="4">
        <v>3</v>
      </c>
      <c r="R68" s="4">
        <v>12.4</v>
      </c>
      <c r="S68" s="4">
        <v>31</v>
      </c>
      <c r="T68" s="4">
        <v>79</v>
      </c>
      <c r="U68" s="4">
        <v>3</v>
      </c>
      <c r="V68" s="4">
        <v>3.3</v>
      </c>
      <c r="W68" s="4">
        <v>120</v>
      </c>
      <c r="X68" s="4">
        <v>500</v>
      </c>
    </row>
    <row r="69" spans="1:24" x14ac:dyDescent="0.35">
      <c r="A69" s="11"/>
    </row>
    <row r="70" spans="1:24" ht="15" thickBot="1" x14ac:dyDescent="0.4">
      <c r="A70" s="11"/>
    </row>
    <row r="71" spans="1:24" ht="15" thickTop="1" x14ac:dyDescent="0.35">
      <c r="A71" s="12" t="s">
        <v>99</v>
      </c>
      <c r="B71" s="13">
        <v>10</v>
      </c>
      <c r="C71" s="14">
        <f>PERCENTILE(C4:C68,0.1)</f>
        <v>324.60000000000002</v>
      </c>
      <c r="D71" s="14">
        <f>PERCENTILE(D4:D68,0.1)</f>
        <v>418.1</v>
      </c>
      <c r="E71" s="14">
        <f>PERCENTILE(E4:E68,0.1)</f>
        <v>165</v>
      </c>
      <c r="F71" s="14">
        <f>PERCENTILE(F4:F68,0.1)</f>
        <v>208.4</v>
      </c>
      <c r="G71" s="14">
        <f>PERCENTILE(G4:G68,0.1)</f>
        <v>48</v>
      </c>
      <c r="H71" s="15">
        <f>PERCENTILE(H4:H68,0.9)</f>
        <v>23</v>
      </c>
      <c r="I71" s="15">
        <f>PERCENTILE(I4:I68,0.9)</f>
        <v>21.94</v>
      </c>
      <c r="J71" s="15">
        <f>PERCENTILE(J4:J68,0.9)</f>
        <v>282</v>
      </c>
      <c r="K71" s="15">
        <f>PERCENTILE(K4:K68,0.9)</f>
        <v>305.60000000000002</v>
      </c>
      <c r="L71" s="14">
        <f>PERCENTILE(L4:L68,0.1)</f>
        <v>40.200000000000003</v>
      </c>
      <c r="M71" s="14">
        <f>PERCENTILE(M4:M68,0.1)</f>
        <v>2</v>
      </c>
      <c r="N71" s="14">
        <f>PERCENTILE(N4:N68,0.1)</f>
        <v>3.53</v>
      </c>
      <c r="O71" s="14">
        <f>PERCENTILE(O4:O68,0.1)</f>
        <v>-12</v>
      </c>
      <c r="P71" s="14">
        <f>PERCENTILE(P4:P68,0.1)</f>
        <v>-8</v>
      </c>
      <c r="Q71" s="15">
        <f>PERCENTILE(Q4:Q68,0.9)</f>
        <v>8.8999999999999986</v>
      </c>
      <c r="R71" s="15">
        <f>PERCENTILE(R4:R68,0.9)</f>
        <v>17.480000000000004</v>
      </c>
      <c r="S71" s="14">
        <f>PERCENTILE(S4:S68,0.1)</f>
        <v>13.8</v>
      </c>
      <c r="T71" s="15">
        <f>PERCENTILE(T4:T68,0.9)</f>
        <v>98.6</v>
      </c>
      <c r="U71" s="15">
        <f>PERCENTILE(U4:U68,0.9)</f>
        <v>6</v>
      </c>
      <c r="V71" s="14">
        <f>PERCENTILE(V4:V68,0.1)</f>
        <v>6.07</v>
      </c>
      <c r="W71" s="14">
        <f>PERCENTILE(W4:W68,0.1)</f>
        <v>85.4</v>
      </c>
      <c r="X71" s="14">
        <f>PERCENTILE(X4:X68,0.1)</f>
        <v>360</v>
      </c>
    </row>
    <row r="72" spans="1:24" x14ac:dyDescent="0.35">
      <c r="A72" s="16"/>
      <c r="B72" s="17">
        <v>20</v>
      </c>
      <c r="C72" s="18">
        <f>PERCENTILE(C4:C68,0.2)</f>
        <v>402</v>
      </c>
      <c r="D72" s="18">
        <f>PERCENTILE(D4:D68,0.2)</f>
        <v>450</v>
      </c>
      <c r="E72" s="18">
        <f>PERCENTILE(E4:E68,0.2)</f>
        <v>175</v>
      </c>
      <c r="F72" s="18">
        <f>PERCENTILE(F4:F68,0.2)</f>
        <v>216.8</v>
      </c>
      <c r="G72" s="18">
        <f>PERCENTILE(G4:G68,0.2)</f>
        <v>50</v>
      </c>
      <c r="H72" s="19">
        <f>PERCENTILE(H4:H68,0.8)</f>
        <v>21</v>
      </c>
      <c r="I72" s="19">
        <f>PERCENTILE(I4:I68,0.8)</f>
        <v>20.720000000000002</v>
      </c>
      <c r="J72" s="19">
        <f>PERCENTILE(J4:J68,0.8)</f>
        <v>268.60000000000002</v>
      </c>
      <c r="K72" s="19">
        <f>PERCENTILE(K4:K68,0.8)</f>
        <v>280</v>
      </c>
      <c r="L72" s="18">
        <f>PERCENTILE(L4:L68,0.2)</f>
        <v>44</v>
      </c>
      <c r="M72" s="18">
        <f>PERCENTILE(M4:M68,0.2)</f>
        <v>2</v>
      </c>
      <c r="N72" s="18">
        <f>PERCENTILE(N4:N68,0.2)</f>
        <v>4.5039999999999996</v>
      </c>
      <c r="O72" s="18">
        <f>PERCENTILE(O4:O68,0.2)</f>
        <v>-7</v>
      </c>
      <c r="P72" s="18">
        <f>PERCENTILE(P4:P68,0.2)</f>
        <v>0</v>
      </c>
      <c r="Q72" s="19">
        <f>PERCENTILE(Q4:Q68,0.8)</f>
        <v>5.9400000000000013</v>
      </c>
      <c r="R72" s="19">
        <f>PERCENTILE(R4:R68,0.8)</f>
        <v>14.9</v>
      </c>
      <c r="S72" s="18">
        <f>PERCENTILE(S4:S68,0.2)</f>
        <v>17.600000000000001</v>
      </c>
      <c r="T72" s="19">
        <f>PERCENTILE(T4:T68,0.8)</f>
        <v>93.800000000000011</v>
      </c>
      <c r="U72" s="19">
        <f>PERCENTILE(U4:U68,0.8)</f>
        <v>4.6000000000000014</v>
      </c>
      <c r="V72" s="18">
        <f>PERCENTILE(V4:V68,0.2)</f>
        <v>7.41</v>
      </c>
      <c r="W72" s="18">
        <f>PERCENTILE(W4:W68,0.2)</f>
        <v>95.8</v>
      </c>
      <c r="X72" s="18">
        <f>PERCENTILE(X4:X68,0.2)</f>
        <v>360</v>
      </c>
    </row>
    <row r="73" spans="1:24" x14ac:dyDescent="0.35">
      <c r="A73" s="16"/>
      <c r="B73" s="17">
        <v>30</v>
      </c>
      <c r="C73" s="18">
        <f>PERCENTILE(C30:C68,0.3)</f>
        <v>437.6</v>
      </c>
      <c r="D73" s="18">
        <f>PERCENTILE(D30:D68,0.3)</f>
        <v>462.6</v>
      </c>
      <c r="E73" s="18">
        <f>PERCENTILE(E30:E68,0.3)</f>
        <v>175</v>
      </c>
      <c r="F73" s="18">
        <f>PERCENTILE(F30:F68,0.3)</f>
        <v>220</v>
      </c>
      <c r="G73" s="18">
        <f>PERCENTILE(G30:G68,0.3)</f>
        <v>52</v>
      </c>
      <c r="H73" s="19">
        <f>PERCENTILE(H4:H68,0.7)</f>
        <v>19.579999999999998</v>
      </c>
      <c r="I73" s="19">
        <f>PERCENTILE(I4:I68,0.7)</f>
        <v>20</v>
      </c>
      <c r="J73" s="19">
        <f>PERCENTILE(J4:J68,0.7)</f>
        <v>260.39999999999998</v>
      </c>
      <c r="K73" s="19">
        <f>PERCENTILE(K4:K68,0.7)</f>
        <v>272.2</v>
      </c>
      <c r="L73" s="18">
        <f>PERCENTILE(L30:L68,0.3)</f>
        <v>46</v>
      </c>
      <c r="M73" s="18">
        <f>PERCENTILE(M30:M68,0.3)</f>
        <v>3</v>
      </c>
      <c r="N73" s="18">
        <f>PERCENTILE(N30:N68,0.3)</f>
        <v>6.04</v>
      </c>
      <c r="O73" s="18">
        <f>PERCENTILE(O30:O68,0.3)</f>
        <v>-4.5000000000000018</v>
      </c>
      <c r="P73" s="18">
        <f>PERCENTILE(P30:P68,0.3)</f>
        <v>2</v>
      </c>
      <c r="Q73" s="19">
        <f>PERCENTILE(Q4:Q68,0.7)</f>
        <v>5</v>
      </c>
      <c r="R73" s="19">
        <f>PERCENTILE(R4:R68,0.7)</f>
        <v>13</v>
      </c>
      <c r="S73" s="18">
        <f>PERCENTILE(S30:S68,0.3)</f>
        <v>19.100000000000001</v>
      </c>
      <c r="T73" s="19">
        <f>PERCENTILE(T4:T68,0.7)</f>
        <v>88.7</v>
      </c>
      <c r="U73" s="19">
        <f>PERCENTILE(U4:U68,0.7)</f>
        <v>3.3999999999999986</v>
      </c>
      <c r="V73" s="18">
        <f>PERCENTILE(V30:V68,0.3)</f>
        <v>15</v>
      </c>
      <c r="W73" s="18">
        <f>PERCENTILE(W30:W68,0.3)</f>
        <v>105.5</v>
      </c>
      <c r="X73" s="18">
        <f>PERCENTILE(X30:X68,0.3)</f>
        <v>370</v>
      </c>
    </row>
    <row r="74" spans="1:24" x14ac:dyDescent="0.35">
      <c r="A74" s="16"/>
      <c r="B74" s="17">
        <v>40</v>
      </c>
      <c r="C74" s="18">
        <f>PERCENTILE(C4:C68,0.4)</f>
        <v>452</v>
      </c>
      <c r="D74" s="18">
        <f>PERCENTILE(D4:D68,0.4)</f>
        <v>487.2</v>
      </c>
      <c r="E74" s="18">
        <f>PERCENTILE(E4:E68,0.4)</f>
        <v>1220</v>
      </c>
      <c r="F74" s="18">
        <f>PERCENTILE(F4:F68,0.4)</f>
        <v>228.8</v>
      </c>
      <c r="G74" s="18">
        <f>PERCENTILE(G4:G68,0.4)</f>
        <v>53</v>
      </c>
      <c r="H74" s="19">
        <f>PERCENTILE(H4:H68,0.6)</f>
        <v>19</v>
      </c>
      <c r="I74" s="19">
        <f>PERCENTILE(I4:I68,0.6)</f>
        <v>18.72</v>
      </c>
      <c r="J74" s="19">
        <f>PERCENTILE(J4:J68,0.6)</f>
        <v>249</v>
      </c>
      <c r="K74" s="19">
        <f>PERCENTILE(K4:K68,0.6)</f>
        <v>267</v>
      </c>
      <c r="L74" s="18">
        <f>PERCENTILE(L4:L68,0.4)</f>
        <v>46</v>
      </c>
      <c r="M74" s="18">
        <f>PERCENTILE(M4:M68,0.4)</f>
        <v>4</v>
      </c>
      <c r="N74" s="18">
        <f>PERCENTILE(N4:N68,0.4)</f>
        <v>7</v>
      </c>
      <c r="O74" s="18">
        <f>PERCENTILE(O4:O68,0.4)</f>
        <v>0</v>
      </c>
      <c r="P74" s="18">
        <f>PERCENTILE(P4:P68,0.4)</f>
        <v>4</v>
      </c>
      <c r="Q74" s="19">
        <f>PERCENTILE(Q4:Q68,0.6)</f>
        <v>4</v>
      </c>
      <c r="R74" s="19">
        <f>PERCENTILE(R4:R68,0.6)</f>
        <v>12.4</v>
      </c>
      <c r="S74" s="18">
        <f>PERCENTILE(S4:S68,0.4)</f>
        <v>23</v>
      </c>
      <c r="T74" s="19">
        <f>PERCENTILE(T4:T68,0.6)</f>
        <v>86</v>
      </c>
      <c r="U74" s="19">
        <f>PERCENTILE(U4:U68,0.6)</f>
        <v>3</v>
      </c>
      <c r="V74" s="18">
        <f>PERCENTILE(V4:V68,0.4)</f>
        <v>15.712000000000002</v>
      </c>
      <c r="W74" s="18">
        <f>PERCENTILE(W4:W68,0.4)</f>
        <v>111.6</v>
      </c>
      <c r="X74" s="18">
        <f>PERCENTILE(X4:X68,0.4)</f>
        <v>398</v>
      </c>
    </row>
    <row r="75" spans="1:24" x14ac:dyDescent="0.35">
      <c r="A75" s="16"/>
      <c r="B75" s="17">
        <v>50</v>
      </c>
      <c r="C75" s="18">
        <f>PERCENTILE(C4:C68,0.5)</f>
        <v>474.5</v>
      </c>
      <c r="D75" s="18">
        <f>PERCENTILE(D4:D68,0.5)</f>
        <v>500.5</v>
      </c>
      <c r="E75" s="18">
        <f>PERCENTILE(E4:E68,0.5)</f>
        <v>1400</v>
      </c>
      <c r="F75" s="18">
        <f>PERCENTILE(F4:F68,0.5)</f>
        <v>235</v>
      </c>
      <c r="G75" s="18">
        <f>PERCENTILE(G4:G68,0.5)</f>
        <v>56</v>
      </c>
      <c r="H75" s="19">
        <f>PERCENTILE(H30:H68,0.5)</f>
        <v>18.3</v>
      </c>
      <c r="I75" s="19">
        <f>PERCENTILE(I30:I68,0.5)</f>
        <v>18</v>
      </c>
      <c r="J75" s="19">
        <f>PERCENTILE(J30:J68,0.5)</f>
        <v>240</v>
      </c>
      <c r="K75" s="19">
        <f>PERCENTILE(K30:K68,0.5)</f>
        <v>257</v>
      </c>
      <c r="L75" s="18">
        <f>PERCENTILE(L4:L68,0.5)</f>
        <v>48</v>
      </c>
      <c r="M75" s="18">
        <f>PERCENTILE(M4:M68,0.5)</f>
        <v>4</v>
      </c>
      <c r="N75" s="18">
        <f>PERCENTILE(N4:N68,0.5)</f>
        <v>10</v>
      </c>
      <c r="O75" s="18">
        <f>PERCENTILE(O4:O68,0.5)</f>
        <v>2</v>
      </c>
      <c r="P75" s="18">
        <f>PERCENTILE(P4:P68,0.5)</f>
        <v>6</v>
      </c>
      <c r="Q75" s="19">
        <f>PERCENTILE(Q30:Q68,0.5)</f>
        <v>3.5</v>
      </c>
      <c r="R75" s="19">
        <f>PERCENTILE(R30:R68,0.5)</f>
        <v>11.815000000000001</v>
      </c>
      <c r="S75" s="18">
        <f>PERCENTILE(S4:S68,0.5)</f>
        <v>25</v>
      </c>
      <c r="T75" s="19">
        <f>PERCENTILE(T30:T68,0.5)</f>
        <v>84</v>
      </c>
      <c r="U75" s="19">
        <f>PERCENTILE(U30:U68,0.5)</f>
        <v>2</v>
      </c>
      <c r="V75" s="18">
        <f>PERCENTILE(V4:V68,0.5)</f>
        <v>19.5</v>
      </c>
      <c r="W75" s="18">
        <f>PERCENTILE(W4:W68,0.5)</f>
        <v>115</v>
      </c>
      <c r="X75" s="18">
        <f>PERCENTILE(X4:X68,0.5)</f>
        <v>400</v>
      </c>
    </row>
    <row r="76" spans="1:24" x14ac:dyDescent="0.35">
      <c r="A76" s="16"/>
      <c r="B76" s="17">
        <v>60</v>
      </c>
      <c r="C76" s="18">
        <f>PERCENTILE(C30:C68,0.6)</f>
        <v>486.4</v>
      </c>
      <c r="D76" s="18">
        <f>PERCENTILE(D30:D68,0.6)</f>
        <v>519.20000000000005</v>
      </c>
      <c r="E76" s="18">
        <f>PERCENTILE(E30:E68,0.6)</f>
        <v>1400</v>
      </c>
      <c r="F76" s="18">
        <f>PERCENTILE(F30:F68,0.6)</f>
        <v>235.2</v>
      </c>
      <c r="G76" s="18">
        <f>PERCENTILE(G30:G68,0.6)</f>
        <v>57</v>
      </c>
      <c r="H76" s="19">
        <f>PERCENTILE(H4:H68,0.4)</f>
        <v>17.68</v>
      </c>
      <c r="I76" s="19">
        <f>PERCENTILE(I4:I68,0.4)</f>
        <v>17</v>
      </c>
      <c r="J76" s="19">
        <f>PERCENTILE(J4:J68,0.4)</f>
        <v>230.8</v>
      </c>
      <c r="K76" s="19">
        <f>PERCENTILE(K4:K68,0.4)</f>
        <v>252.2</v>
      </c>
      <c r="L76" s="18">
        <f>PERCENTILE(L30:L68,0.6)</f>
        <v>50</v>
      </c>
      <c r="M76" s="18">
        <f>PERCENTILE(M30:M68,0.6)</f>
        <v>5</v>
      </c>
      <c r="N76" s="18">
        <f>PERCENTILE(N30:N68,0.6)</f>
        <v>12.53</v>
      </c>
      <c r="O76" s="18">
        <f>PERCENTILE(O30:O68,0.6)</f>
        <v>5.3999999999999986</v>
      </c>
      <c r="P76" s="18">
        <f>PERCENTILE(P30:P68,0.6)</f>
        <v>9.1</v>
      </c>
      <c r="Q76" s="19">
        <f>PERCENTILE(Q4:Q68,0.4)</f>
        <v>3</v>
      </c>
      <c r="R76" s="19">
        <f>PERCENTILE(R4:R68,0.4)</f>
        <v>11.68</v>
      </c>
      <c r="S76" s="18">
        <f>PERCENTILE(S30:S68,0.6)</f>
        <v>26.2</v>
      </c>
      <c r="T76" s="19">
        <f>PERCENTILE(T4:T68,0.4)</f>
        <v>81</v>
      </c>
      <c r="U76" s="19">
        <f>PERCENTILE(U4:U68,0.4)</f>
        <v>2</v>
      </c>
      <c r="V76" s="18">
        <f>PERCENTILE(V30:V68,0.6)</f>
        <v>26.659999999999997</v>
      </c>
      <c r="W76" s="18">
        <f>PERCENTILE(W30:W68,0.6)</f>
        <v>121.8</v>
      </c>
      <c r="X76" s="18">
        <f>PERCENTILE(X30:X68,0.6)</f>
        <v>402</v>
      </c>
    </row>
    <row r="77" spans="1:24" x14ac:dyDescent="0.35">
      <c r="A77" s="16"/>
      <c r="B77" s="17">
        <v>70</v>
      </c>
      <c r="C77" s="18">
        <f>PERCENTILE(C4:C68,0.7)</f>
        <v>508</v>
      </c>
      <c r="D77" s="18">
        <f>PERCENTILE(D4:D68,0.7)</f>
        <v>531.6</v>
      </c>
      <c r="E77" s="18">
        <f>PERCENTILE(E4:E68,0.7)</f>
        <v>1534.9999999999998</v>
      </c>
      <c r="F77" s="18">
        <f>PERCENTILE(F4:F68,0.7)</f>
        <v>245</v>
      </c>
      <c r="G77" s="18">
        <f>PERCENTILE(G4:G68,0.7)</f>
        <v>60</v>
      </c>
      <c r="H77" s="19">
        <f>PERCENTILE(H4:H68,0.3)</f>
        <v>17</v>
      </c>
      <c r="I77" s="19">
        <f>PERCENTILE(I4:I68,0.3)</f>
        <v>16</v>
      </c>
      <c r="J77" s="19">
        <f>PERCENTILE(J4:J68,0.3)</f>
        <v>226</v>
      </c>
      <c r="K77" s="19">
        <f>PERCENTILE(K4:K68,0.3)</f>
        <v>243</v>
      </c>
      <c r="L77" s="18">
        <f>PERCENTILE(L4:L68,0.7)</f>
        <v>50.4</v>
      </c>
      <c r="M77" s="18">
        <f>PERCENTILE(M4:M68,0.7)</f>
        <v>6</v>
      </c>
      <c r="N77" s="18">
        <f>PERCENTILE(N4:N68,0.7)</f>
        <v>17.89</v>
      </c>
      <c r="O77" s="18">
        <f>PERCENTILE(O4:O68,0.7)</f>
        <v>7.3999999999999986</v>
      </c>
      <c r="P77" s="18">
        <f>PERCENTILE(P4:P68,0.7)</f>
        <v>10</v>
      </c>
      <c r="Q77" s="19">
        <f>PERCENTILE(Q4:Q68,0.3)</f>
        <v>2.56</v>
      </c>
      <c r="R77" s="19">
        <f>PERCENTILE(R4:R68,0.3)</f>
        <v>11.1</v>
      </c>
      <c r="S77" s="18">
        <f>PERCENTILE(S4:S68,0.7)</f>
        <v>30</v>
      </c>
      <c r="T77" s="19">
        <f>PERCENTILE(T4:T68,0.3)</f>
        <v>79</v>
      </c>
      <c r="U77" s="19">
        <f>PERCENTILE(U4:U68,0.3)</f>
        <v>1</v>
      </c>
      <c r="V77" s="18">
        <f>PERCENTILE(V4:V68,0.7)</f>
        <v>30.599999999999998</v>
      </c>
      <c r="W77" s="18">
        <f>PERCENTILE(W4:W68,0.7)</f>
        <v>132</v>
      </c>
      <c r="X77" s="18">
        <f>PERCENTILE(X4:X68,0.7)</f>
        <v>438</v>
      </c>
    </row>
    <row r="78" spans="1:24" x14ac:dyDescent="0.35">
      <c r="A78" s="16"/>
      <c r="B78" s="17">
        <v>80</v>
      </c>
      <c r="C78" s="18">
        <f>PERCENTILE(C4:C68,0.8)</f>
        <v>530.4</v>
      </c>
      <c r="D78" s="18">
        <f>PERCENTILE(D4:D68,0.8)</f>
        <v>553</v>
      </c>
      <c r="E78" s="18">
        <f>PERCENTILE(E4:E68,0.8)</f>
        <v>1694.0000000000002</v>
      </c>
      <c r="F78" s="18">
        <f>PERCENTILE(F4:F68,0.8)</f>
        <v>248.8</v>
      </c>
      <c r="G78" s="18">
        <f>PERCENTILE(G4:G68,0.8)</f>
        <v>62</v>
      </c>
      <c r="H78" s="19">
        <f>PERCENTILE(H4:H68,0.2)</f>
        <v>16.3</v>
      </c>
      <c r="I78" s="19">
        <f>PERCENTILE(I4:I68,0.2)</f>
        <v>15</v>
      </c>
      <c r="J78" s="19">
        <f>PERCENTILE(J4:J68,0.2)</f>
        <v>221.4</v>
      </c>
      <c r="K78" s="19">
        <f>PERCENTILE(K4:K68,0.2)</f>
        <v>238</v>
      </c>
      <c r="L78" s="18">
        <f>PERCENTILE(L4:L68,0.8)</f>
        <v>54</v>
      </c>
      <c r="M78" s="18">
        <f>PERCENTILE(M4:M68,0.8)</f>
        <v>9.6000000000000014</v>
      </c>
      <c r="N78" s="18">
        <f>PERCENTILE(N4:N68,0.8)</f>
        <v>34.680000000000007</v>
      </c>
      <c r="O78" s="18">
        <f>PERCENTILE(O4:O68,0.8)</f>
        <v>9.6000000000000014</v>
      </c>
      <c r="P78" s="18">
        <f>PERCENTILE(P4:P68,0.8)</f>
        <v>12</v>
      </c>
      <c r="Q78" s="19">
        <f>PERCENTILE(Q4:Q68,0.2)</f>
        <v>2</v>
      </c>
      <c r="R78" s="19">
        <f>PERCENTILE(R4:R68,0.2)</f>
        <v>10.54</v>
      </c>
      <c r="S78" s="18">
        <f>PERCENTILE(S4:S68,0.8)</f>
        <v>31.6</v>
      </c>
      <c r="T78" s="19">
        <f>PERCENTILE(T4:T68,0.2)</f>
        <v>70.400000000000006</v>
      </c>
      <c r="U78" s="19">
        <f>PERCENTILE(U4:U68,0.2)</f>
        <v>1</v>
      </c>
      <c r="V78" s="18">
        <f>PERCENTILE(V4:V68,0.8)</f>
        <v>37.400000000000006</v>
      </c>
      <c r="W78" s="18">
        <f>PERCENTILE(W4:W68,0.8)</f>
        <v>140.6</v>
      </c>
      <c r="X78" s="18">
        <f>PERCENTILE(X4:X68,0.8)</f>
        <v>460</v>
      </c>
    </row>
    <row r="79" spans="1:24" ht="15" thickBot="1" x14ac:dyDescent="0.4">
      <c r="A79" s="16"/>
      <c r="B79" s="20">
        <v>90</v>
      </c>
      <c r="C79" s="21">
        <f>PERCENTILE(C4:C68,0.9)</f>
        <v>569.79999999999995</v>
      </c>
      <c r="D79" s="21">
        <f>PERCENTILE(D4:D68,0.9)</f>
        <v>593.70000000000005</v>
      </c>
      <c r="E79" s="21">
        <f>PERCENTILE(E4:E68,0.9)</f>
        <v>1769</v>
      </c>
      <c r="F79" s="21">
        <f>PERCENTILE(F4:F68,0.9)</f>
        <v>260</v>
      </c>
      <c r="G79" s="21">
        <f>PERCENTILE(G4:G68,0.9)</f>
        <v>65</v>
      </c>
      <c r="H79" s="22">
        <f>PERCENTILE(H4:H68,0.1)</f>
        <v>15.2</v>
      </c>
      <c r="I79" s="22">
        <f>PERCENTILE(I4:I68,0.1)</f>
        <v>13.6</v>
      </c>
      <c r="J79" s="22">
        <f>PERCENTILE(J4:J68,0.1)</f>
        <v>208.4</v>
      </c>
      <c r="K79" s="22">
        <f>PERCENTILE(K4:K68,0.1)</f>
        <v>225.4</v>
      </c>
      <c r="L79" s="21">
        <f>PERCENTILE(L4:L68,0.9)</f>
        <v>56</v>
      </c>
      <c r="M79" s="21">
        <f>PERCENTILE(M4:M68,0.9)</f>
        <v>15</v>
      </c>
      <c r="N79" s="21">
        <f>PERCENTILE(N4:N68,0.9)</f>
        <v>59.400000000000013</v>
      </c>
      <c r="O79" s="21">
        <f>PERCENTILE(O4:O68,0.9)</f>
        <v>11</v>
      </c>
      <c r="P79" s="21">
        <f>PERCENTILE(P4:P68,0.9)</f>
        <v>13.320000000000002</v>
      </c>
      <c r="Q79" s="22">
        <f>PERCENTILE(Q4:Q68,0.1)</f>
        <v>0.5</v>
      </c>
      <c r="R79" s="22">
        <f>PERCENTILE(R4:R68,0.1)</f>
        <v>10</v>
      </c>
      <c r="S79" s="21">
        <f>PERCENTILE(S4:S68,0.9)</f>
        <v>34</v>
      </c>
      <c r="T79" s="22">
        <f>PERCENTILE(T4:T68,0.1)</f>
        <v>67.099999999999994</v>
      </c>
      <c r="U79" s="22">
        <f>PERCENTILE(U4:U68,0.1)</f>
        <v>1</v>
      </c>
      <c r="V79" s="21">
        <f>PERCENTILE(V4:V68,0.9)</f>
        <v>43.900000000000006</v>
      </c>
      <c r="W79" s="21">
        <f>PERCENTILE(W4:W68,0.9)</f>
        <v>150</v>
      </c>
      <c r="X79" s="21">
        <f>PERCENTILE(X4:X68,0.9)</f>
        <v>518</v>
      </c>
    </row>
    <row r="80" spans="1:24" ht="15" thickTop="1" x14ac:dyDescent="0.35"/>
  </sheetData>
  <mergeCells count="15">
    <mergeCell ref="Q2:Q3"/>
    <mergeCell ref="S2:S3"/>
    <mergeCell ref="U2:U3"/>
    <mergeCell ref="W2:W3"/>
    <mergeCell ref="A1:A3"/>
    <mergeCell ref="C1:D1"/>
    <mergeCell ref="H1:I1"/>
    <mergeCell ref="J1:K1"/>
    <mergeCell ref="O1:P1"/>
    <mergeCell ref="B2:B3"/>
    <mergeCell ref="F2:F3"/>
    <mergeCell ref="G2:G3"/>
    <mergeCell ref="L2:L3"/>
    <mergeCell ref="M2:M3"/>
    <mergeCell ref="N2:N3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800135B86BD1D498E2B232954E04646" ma:contentTypeVersion="18" ma:contentTypeDescription="Vytvoří nový dokument" ma:contentTypeScope="" ma:versionID="75eb30d62f24e589bc1986be39520fa1">
  <xsd:schema xmlns:xsd="http://www.w3.org/2001/XMLSchema" xmlns:xs="http://www.w3.org/2001/XMLSchema" xmlns:p="http://schemas.microsoft.com/office/2006/metadata/properties" xmlns:ns3="f8bd5197-ca98-470a-a354-5d86ab0c0fbf" xmlns:ns4="b55b1952-e9cd-4de0-b532-dee136ee42d5" targetNamespace="http://schemas.microsoft.com/office/2006/metadata/properties" ma:root="true" ma:fieldsID="5925402d1a0a0fb15bb08889e1a4c228" ns3:_="" ns4:_="">
    <xsd:import namespace="f8bd5197-ca98-470a-a354-5d86ab0c0fbf"/>
    <xsd:import namespace="b55b1952-e9cd-4de0-b532-dee136ee42d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bjectDetectorVersions" minOccurs="0"/>
                <xsd:element ref="ns3:MediaServiceSystemTags" minOccurs="0"/>
                <xsd:element ref="ns3:MediaServiceLocation" minOccurs="0"/>
                <xsd:element ref="ns3:_activity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bd5197-ca98-470a-a354-5d86ab0c0f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5b1952-e9cd-4de0-b532-dee136ee42d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8bd5197-ca98-470a-a354-5d86ab0c0fbf" xsi:nil="true"/>
  </documentManagement>
</p:properties>
</file>

<file path=customXml/itemProps1.xml><?xml version="1.0" encoding="utf-8"?>
<ds:datastoreItem xmlns:ds="http://schemas.openxmlformats.org/officeDocument/2006/customXml" ds:itemID="{8EF220B9-117D-47FC-A8C5-69A29BF556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bd5197-ca98-470a-a354-5d86ab0c0fbf"/>
    <ds:schemaRef ds:uri="b55b1952-e9cd-4de0-b532-dee136ee42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73CF2E4-9434-4F3F-81E1-2819753561C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2CA495-012C-4879-8A7C-0647EEA4C7C1}">
  <ds:schemaRefs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b55b1952-e9cd-4de0-b532-dee136ee42d5"/>
    <ds:schemaRef ds:uri="f8bd5197-ca98-470a-a354-5d86ab0c0fbf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Vespalec</dc:creator>
  <cp:lastModifiedBy>Tomáš Vespalec</cp:lastModifiedBy>
  <dcterms:created xsi:type="dcterms:W3CDTF">2024-04-30T06:33:49Z</dcterms:created>
  <dcterms:modified xsi:type="dcterms:W3CDTF">2024-05-14T12:34:21Z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0x0101008800135B86BD1D498E2B232954E04646</vt:lpwstr>
  </property>
</Properties>
</file>