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1" i="1" l="1"/>
  <c r="V60" i="1"/>
  <c r="V59" i="1"/>
  <c r="V58" i="1"/>
  <c r="V57" i="1"/>
  <c r="V56" i="1"/>
  <c r="V55" i="1"/>
  <c r="V54" i="1"/>
  <c r="V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W53" i="1"/>
  <c r="X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W54" i="1"/>
  <c r="X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W55" i="1"/>
  <c r="X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W56" i="1"/>
  <c r="X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W57" i="1"/>
  <c r="X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W58" i="1"/>
  <c r="X58" i="1"/>
  <c r="X61" i="1" l="1"/>
  <c r="W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X60" i="1"/>
  <c r="W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X59" i="1"/>
  <c r="W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</calcChain>
</file>

<file path=xl/sharedStrings.xml><?xml version="1.0" encoding="utf-8"?>
<sst xmlns="http://schemas.openxmlformats.org/spreadsheetml/2006/main" count="152" uniqueCount="80">
  <si>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</si>
  <si>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</si>
  <si>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</si>
  <si>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</si>
  <si>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</si>
  <si>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</si>
  <si>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</si>
  <si>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</si>
  <si>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</si>
  <si>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</si>
  <si>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</si>
  <si>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</si>
  <si>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</si>
  <si>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</si>
  <si>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</si>
  <si>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</si>
  <si>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</si>
  <si>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</si>
  <si>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</si>
  <si>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</si>
  <si>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</si>
  <si>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</si>
  <si>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</si>
  <si>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</si>
  <si>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</si>
  <si>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</si>
  <si>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</si>
  <si>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</si>
  <si>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</si>
  <si>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</si>
  <si>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</si>
  <si>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</si>
  <si>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z</t>
  </si>
  <si>
    <t>x</t>
  </si>
  <si>
    <t>percentil</t>
  </si>
  <si>
    <t>Běhounková, Anna</t>
  </si>
  <si>
    <t>Beníčková, Michaela</t>
  </si>
  <si>
    <t>Benžová, Tatiana</t>
  </si>
  <si>
    <t>Bohuslavová, Simona</t>
  </si>
  <si>
    <t>Bulínová, Viktorie</t>
  </si>
  <si>
    <t>Butašová, Kristýna</t>
  </si>
  <si>
    <t>Dočkalová, Monika</t>
  </si>
  <si>
    <t>Fickerová, Dana</t>
  </si>
  <si>
    <t>Hedbávná, Petra</t>
  </si>
  <si>
    <t>Hrbáková, Alena</t>
  </si>
  <si>
    <t>Hrdinová, Kateřina</t>
  </si>
  <si>
    <t>Jeřábková, Jana</t>
  </si>
  <si>
    <t>Kalousová, Eliška</t>
  </si>
  <si>
    <t>Koňaříková, Tereza</t>
  </si>
  <si>
    <t>Kopecká, Karolina</t>
  </si>
  <si>
    <t>Kosíková, Tereza</t>
  </si>
  <si>
    <t>Kotoučková, Sabina</t>
  </si>
  <si>
    <t>Kovaříková, Tereza</t>
  </si>
  <si>
    <t>Kratochvílová, Hana</t>
  </si>
  <si>
    <t>Kulštejnová, Tereza</t>
  </si>
  <si>
    <t>Magyarová, Martina</t>
  </si>
  <si>
    <t>Mazánková, Klára</t>
  </si>
  <si>
    <t>Michajlova, Barbora</t>
  </si>
  <si>
    <t>Molnárová, Nikol</t>
  </si>
  <si>
    <t>Mráčková, Kristýna</t>
  </si>
  <si>
    <t>Pacalová, Kristýna</t>
  </si>
  <si>
    <t>Patková, Julie</t>
  </si>
  <si>
    <t>Pavlíčková, Sára</t>
  </si>
  <si>
    <t>Podhorná, Hana</t>
  </si>
  <si>
    <t>Prudká, Kamila</t>
  </si>
  <si>
    <t>Ráčková, Julie</t>
  </si>
  <si>
    <t>Říkovská, Karolína</t>
  </si>
  <si>
    <t>Schmiedová, Eva</t>
  </si>
  <si>
    <t>Stehlíková, Vendula</t>
  </si>
  <si>
    <t>Szabová, Lucia</t>
  </si>
  <si>
    <t>Štěpánová, Barbora</t>
  </si>
  <si>
    <t>Štěpánová, Karolína</t>
  </si>
  <si>
    <t>Štruncová, Bára</t>
  </si>
  <si>
    <t>Štrynclová, Petra</t>
  </si>
  <si>
    <t>Švejnohová, Veronika</t>
  </si>
  <si>
    <t>Trčková, Daniela</t>
  </si>
  <si>
    <t>Veselková, Ester</t>
  </si>
  <si>
    <t>Vrzgulová, Michaela</t>
  </si>
  <si>
    <t>Vývodová, Jana</t>
  </si>
  <si>
    <t>Zapletalová, Leona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</si>
</sst>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9" fillId="7" borderId="0" xfId="0" applyFont="1" applyFill="1" applyBorder="1" applyAlignment="1">
      <alignment horizontal="left" wrapText="1"/>
    </xf>
    <xf numFmtId="0" fontId="0" fillId="7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0" fillId="0" borderId="0" xfId="0" applyFont="1"/>
    <xf numFmtId="0" fontId="0" fillId="7" borderId="8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="73" zoomScaleNormal="73" workbookViewId="0">
      <pane ySplit="3" topLeftCell="A11" activePane="bottomLeft" state="frozen"/>
      <selection pane="bottomLeft" activeCell="L31" sqref="L31"/>
    </sheetView>
  </sheetViews>
  <sheetFormatPr defaultRowHeight="15" x14ac:dyDescent="0.25"/>
  <cols>
    <col min="1" max="1" width="26" customWidth="1"/>
  </cols>
  <sheetData>
    <row r="1" spans="1:24" ht="45" x14ac:dyDescent="0.25">
      <c r="A1" s="51" t="s">
        <v>0</v>
      </c>
      <c r="B1" s="1" t="s">
        <v>1</v>
      </c>
      <c r="C1" s="52" t="s">
        <v>2</v>
      </c>
      <c r="D1" s="52"/>
      <c r="E1" s="1" t="s">
        <v>3</v>
      </c>
      <c r="F1" s="1" t="s">
        <v>4</v>
      </c>
      <c r="G1" s="1" t="s">
        <v>5</v>
      </c>
      <c r="H1" s="52" t="s">
        <v>6</v>
      </c>
      <c r="I1" s="52"/>
      <c r="J1" s="52" t="s">
        <v>7</v>
      </c>
      <c r="K1" s="52"/>
      <c r="L1" s="1" t="s">
        <v>8</v>
      </c>
      <c r="M1" s="1" t="s">
        <v>9</v>
      </c>
      <c r="N1" s="1" t="s">
        <v>10</v>
      </c>
      <c r="O1" s="52" t="s">
        <v>11</v>
      </c>
      <c r="P1" s="52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25">
      <c r="A2" s="51"/>
      <c r="B2" s="50" t="s">
        <v>20</v>
      </c>
      <c r="C2" s="4" t="s">
        <v>21</v>
      </c>
      <c r="D2" s="4" t="s">
        <v>22</v>
      </c>
      <c r="E2" s="4" t="s">
        <v>23</v>
      </c>
      <c r="F2" s="50" t="s">
        <v>24</v>
      </c>
      <c r="G2" s="50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50" t="s">
        <v>27</v>
      </c>
      <c r="M2" s="50" t="s">
        <v>27</v>
      </c>
      <c r="N2" s="50" t="s">
        <v>28</v>
      </c>
      <c r="O2" s="4" t="s">
        <v>21</v>
      </c>
      <c r="P2" s="4" t="s">
        <v>22</v>
      </c>
      <c r="Q2" s="50" t="s">
        <v>24</v>
      </c>
      <c r="R2" s="7" t="s">
        <v>28</v>
      </c>
      <c r="S2" s="50" t="s">
        <v>24</v>
      </c>
      <c r="T2" s="8" t="s">
        <v>29</v>
      </c>
      <c r="U2" s="50" t="s">
        <v>30</v>
      </c>
      <c r="V2" s="7" t="s">
        <v>28</v>
      </c>
      <c r="W2" s="50" t="s">
        <v>27</v>
      </c>
      <c r="X2" s="8" t="s">
        <v>29</v>
      </c>
    </row>
    <row r="3" spans="1:24" x14ac:dyDescent="0.25">
      <c r="A3" s="51"/>
      <c r="B3" s="50"/>
      <c r="C3" s="4" t="s">
        <v>23</v>
      </c>
      <c r="D3" s="4" t="s">
        <v>23</v>
      </c>
      <c r="E3" s="4"/>
      <c r="F3" s="50"/>
      <c r="G3" s="50"/>
      <c r="H3" s="4" t="s">
        <v>24</v>
      </c>
      <c r="I3" s="5" t="s">
        <v>24</v>
      </c>
      <c r="J3" s="6" t="s">
        <v>31</v>
      </c>
      <c r="K3" s="6" t="s">
        <v>31</v>
      </c>
      <c r="L3" s="50"/>
      <c r="M3" s="50"/>
      <c r="N3" s="50"/>
      <c r="O3" s="4" t="s">
        <v>24</v>
      </c>
      <c r="P3" s="4" t="s">
        <v>24</v>
      </c>
      <c r="Q3" s="50"/>
      <c r="R3" s="9"/>
      <c r="S3" s="50"/>
      <c r="T3" s="8"/>
      <c r="U3" s="50"/>
      <c r="V3" s="8"/>
      <c r="W3" s="50"/>
      <c r="X3" s="8"/>
    </row>
    <row r="4" spans="1:24" x14ac:dyDescent="0.25">
      <c r="A4" s="10" t="s">
        <v>35</v>
      </c>
      <c r="B4" s="11" t="s">
        <v>32</v>
      </c>
      <c r="C4" s="12"/>
      <c r="D4" s="12"/>
      <c r="E4" s="12"/>
      <c r="F4" s="12"/>
      <c r="G4" s="12"/>
      <c r="H4" s="12"/>
      <c r="I4" s="13"/>
      <c r="J4" s="12"/>
      <c r="K4" s="12"/>
      <c r="L4" s="12"/>
      <c r="M4" s="12">
        <v>8</v>
      </c>
      <c r="N4" s="12">
        <v>13.5</v>
      </c>
      <c r="O4" s="12">
        <v>5</v>
      </c>
      <c r="P4" s="12">
        <v>10</v>
      </c>
      <c r="Q4" s="12">
        <v>2</v>
      </c>
      <c r="R4" s="12">
        <v>11.5</v>
      </c>
      <c r="S4" s="14">
        <v>29</v>
      </c>
      <c r="T4" s="12"/>
      <c r="U4" s="12"/>
      <c r="V4" s="12"/>
      <c r="W4" s="15"/>
      <c r="X4" s="16"/>
    </row>
    <row r="5" spans="1:24" x14ac:dyDescent="0.25">
      <c r="A5" s="10" t="s">
        <v>36</v>
      </c>
      <c r="B5" s="11" t="s">
        <v>32</v>
      </c>
      <c r="C5" s="12">
        <v>296</v>
      </c>
      <c r="D5" s="12">
        <v>319</v>
      </c>
      <c r="E5" s="12">
        <v>1000</v>
      </c>
      <c r="F5" s="12">
        <v>205</v>
      </c>
      <c r="G5" s="12">
        <v>34</v>
      </c>
      <c r="H5" s="12">
        <v>20.3</v>
      </c>
      <c r="I5" s="13">
        <v>16.7</v>
      </c>
      <c r="J5" s="12">
        <v>222</v>
      </c>
      <c r="K5" s="12">
        <v>234</v>
      </c>
      <c r="L5" s="12">
        <v>58</v>
      </c>
      <c r="M5" s="12">
        <v>3</v>
      </c>
      <c r="N5" s="12">
        <v>2</v>
      </c>
      <c r="O5" s="12">
        <v>9</v>
      </c>
      <c r="P5" s="12">
        <v>13</v>
      </c>
      <c r="Q5" s="12">
        <v>2</v>
      </c>
      <c r="R5" s="12">
        <v>10.7</v>
      </c>
      <c r="S5" s="14">
        <v>33</v>
      </c>
      <c r="T5" s="12">
        <v>67</v>
      </c>
      <c r="U5" s="12">
        <v>4</v>
      </c>
      <c r="V5" s="12">
        <v>5.7</v>
      </c>
      <c r="W5" s="12">
        <v>95</v>
      </c>
      <c r="X5" s="16">
        <v>395</v>
      </c>
    </row>
    <row r="6" spans="1:24" x14ac:dyDescent="0.25">
      <c r="A6" s="10" t="s">
        <v>37</v>
      </c>
      <c r="B6" s="17" t="s">
        <v>32</v>
      </c>
      <c r="C6" s="18">
        <v>300</v>
      </c>
      <c r="D6" s="18">
        <v>320</v>
      </c>
      <c r="E6" s="18">
        <v>780</v>
      </c>
      <c r="F6" s="18">
        <v>155</v>
      </c>
      <c r="G6" s="18"/>
      <c r="H6" s="18">
        <v>20</v>
      </c>
      <c r="I6" s="19">
        <v>17</v>
      </c>
      <c r="J6" s="18">
        <v>267</v>
      </c>
      <c r="K6" s="18">
        <v>277</v>
      </c>
      <c r="L6" s="18">
        <v>44</v>
      </c>
      <c r="M6" s="18">
        <v>1</v>
      </c>
      <c r="N6" s="18">
        <v>1.7</v>
      </c>
      <c r="O6" s="18">
        <v>7</v>
      </c>
      <c r="P6" s="18">
        <v>7</v>
      </c>
      <c r="Q6" s="18">
        <v>0</v>
      </c>
      <c r="R6" s="18">
        <v>11.33</v>
      </c>
      <c r="S6" s="18">
        <v>37</v>
      </c>
      <c r="T6" s="18">
        <v>78</v>
      </c>
      <c r="U6" s="18">
        <v>3</v>
      </c>
      <c r="V6" s="18">
        <v>19.100000000000001</v>
      </c>
      <c r="W6" s="18">
        <v>81</v>
      </c>
      <c r="X6" s="20">
        <v>450</v>
      </c>
    </row>
    <row r="7" spans="1:24" x14ac:dyDescent="0.25">
      <c r="A7" s="10" t="s">
        <v>38</v>
      </c>
      <c r="B7" s="11" t="s">
        <v>32</v>
      </c>
      <c r="C7" s="12">
        <v>288</v>
      </c>
      <c r="D7" s="12">
        <v>336</v>
      </c>
      <c r="E7" s="12">
        <v>1050</v>
      </c>
      <c r="F7" s="12">
        <v>174</v>
      </c>
      <c r="G7" s="12">
        <v>35</v>
      </c>
      <c r="H7" s="12">
        <v>18.600000000000001</v>
      </c>
      <c r="I7" s="13">
        <v>20</v>
      </c>
      <c r="J7" s="12">
        <v>277</v>
      </c>
      <c r="K7" s="12">
        <v>243</v>
      </c>
      <c r="L7" s="12">
        <v>50</v>
      </c>
      <c r="M7" s="12">
        <v>14</v>
      </c>
      <c r="N7" s="12">
        <v>6.15</v>
      </c>
      <c r="O7" s="12">
        <v>-8</v>
      </c>
      <c r="P7" s="12">
        <v>10</v>
      </c>
      <c r="Q7" s="12">
        <v>6</v>
      </c>
      <c r="R7" s="12">
        <v>10.43</v>
      </c>
      <c r="S7" s="12">
        <v>44</v>
      </c>
      <c r="T7" s="12">
        <v>40</v>
      </c>
      <c r="U7" s="12">
        <v>2</v>
      </c>
      <c r="V7" s="12">
        <v>45</v>
      </c>
      <c r="W7" s="12">
        <v>60</v>
      </c>
      <c r="X7" s="16">
        <v>370</v>
      </c>
    </row>
    <row r="8" spans="1:24" x14ac:dyDescent="0.25">
      <c r="A8" s="10" t="s">
        <v>39</v>
      </c>
      <c r="B8" s="21" t="s">
        <v>32</v>
      </c>
      <c r="C8" s="12">
        <v>320</v>
      </c>
      <c r="D8" s="12">
        <v>356</v>
      </c>
      <c r="E8" s="12">
        <v>1000</v>
      </c>
      <c r="F8" s="12">
        <v>195</v>
      </c>
      <c r="G8" s="12">
        <v>35</v>
      </c>
      <c r="H8" s="12">
        <v>26.6</v>
      </c>
      <c r="I8" s="13">
        <v>23</v>
      </c>
      <c r="J8" s="12">
        <v>240</v>
      </c>
      <c r="K8" s="12">
        <v>229</v>
      </c>
      <c r="L8" s="12">
        <v>50</v>
      </c>
      <c r="M8" s="12">
        <v>2</v>
      </c>
      <c r="N8" s="12">
        <v>1.5</v>
      </c>
      <c r="O8" s="12">
        <v>12.7</v>
      </c>
      <c r="P8" s="12">
        <v>18</v>
      </c>
      <c r="Q8" s="12">
        <v>0.8</v>
      </c>
      <c r="R8" s="12">
        <v>11.6</v>
      </c>
      <c r="S8" s="12">
        <v>32</v>
      </c>
      <c r="T8" s="12">
        <v>84</v>
      </c>
      <c r="U8" s="12">
        <v>1</v>
      </c>
      <c r="V8" s="12">
        <v>5.36</v>
      </c>
      <c r="W8" s="12">
        <v>80</v>
      </c>
      <c r="X8" s="16">
        <v>360</v>
      </c>
    </row>
    <row r="9" spans="1:24" x14ac:dyDescent="0.25">
      <c r="A9" s="10" t="s">
        <v>40</v>
      </c>
      <c r="B9" s="21" t="s">
        <v>32</v>
      </c>
      <c r="C9" s="12">
        <v>282</v>
      </c>
      <c r="D9" s="12">
        <v>348</v>
      </c>
      <c r="E9" s="12">
        <v>900</v>
      </c>
      <c r="F9" s="12">
        <v>135</v>
      </c>
      <c r="G9" s="12">
        <v>27</v>
      </c>
      <c r="H9" s="12">
        <v>16</v>
      </c>
      <c r="I9" s="13">
        <v>16</v>
      </c>
      <c r="J9" s="12">
        <v>281</v>
      </c>
      <c r="K9" s="12">
        <v>257</v>
      </c>
      <c r="L9" s="15">
        <v>39</v>
      </c>
      <c r="M9" s="15">
        <v>1</v>
      </c>
      <c r="N9" s="15">
        <v>2.4</v>
      </c>
      <c r="O9" s="12">
        <v>-19</v>
      </c>
      <c r="P9" s="12">
        <v>-17</v>
      </c>
      <c r="Q9" s="12">
        <v>7</v>
      </c>
      <c r="R9" s="12">
        <v>19.399999999999999</v>
      </c>
      <c r="S9" s="12">
        <v>15</v>
      </c>
      <c r="T9" s="12" t="s">
        <v>33</v>
      </c>
      <c r="U9" s="12">
        <v>3</v>
      </c>
      <c r="V9" s="12">
        <v>10</v>
      </c>
      <c r="W9" s="12">
        <v>65</v>
      </c>
      <c r="X9" s="16">
        <v>360</v>
      </c>
    </row>
    <row r="10" spans="1:24" x14ac:dyDescent="0.25">
      <c r="A10" s="10" t="s">
        <v>41</v>
      </c>
      <c r="B10" s="21" t="s">
        <v>32</v>
      </c>
      <c r="C10" s="12">
        <v>360</v>
      </c>
      <c r="D10" s="12">
        <v>375</v>
      </c>
      <c r="E10" s="12">
        <v>1200</v>
      </c>
      <c r="F10" s="12">
        <v>207</v>
      </c>
      <c r="G10" s="12">
        <v>48</v>
      </c>
      <c r="H10" s="12">
        <v>12.3</v>
      </c>
      <c r="I10" s="13">
        <v>12</v>
      </c>
      <c r="J10" s="12">
        <v>224</v>
      </c>
      <c r="K10" s="12">
        <v>220</v>
      </c>
      <c r="L10" s="15">
        <v>53</v>
      </c>
      <c r="M10" s="15">
        <v>16</v>
      </c>
      <c r="N10" s="15">
        <v>7.7</v>
      </c>
      <c r="O10" s="12">
        <v>-5</v>
      </c>
      <c r="P10" s="12">
        <v>5</v>
      </c>
      <c r="Q10" s="12">
        <v>1</v>
      </c>
      <c r="R10" s="12">
        <v>12</v>
      </c>
      <c r="S10" s="12">
        <v>33</v>
      </c>
      <c r="T10" s="12">
        <v>37</v>
      </c>
      <c r="U10" s="12">
        <v>4</v>
      </c>
      <c r="V10" s="12">
        <v>37.5</v>
      </c>
      <c r="W10" s="12">
        <v>110</v>
      </c>
      <c r="X10" s="16">
        <v>390</v>
      </c>
    </row>
    <row r="11" spans="1:24" x14ac:dyDescent="0.25">
      <c r="A11" s="10" t="s">
        <v>42</v>
      </c>
      <c r="B11" s="21" t="s">
        <v>32</v>
      </c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x14ac:dyDescent="0.25">
      <c r="A12" s="10" t="s">
        <v>43</v>
      </c>
      <c r="B12" s="21" t="s">
        <v>32</v>
      </c>
      <c r="C12" s="12">
        <v>344</v>
      </c>
      <c r="D12" s="12">
        <v>351</v>
      </c>
      <c r="E12" s="12">
        <v>1050</v>
      </c>
      <c r="F12" s="12">
        <v>218</v>
      </c>
      <c r="G12" s="12">
        <v>47</v>
      </c>
      <c r="H12" s="12">
        <v>18.3</v>
      </c>
      <c r="I12" s="13">
        <v>16</v>
      </c>
      <c r="J12" s="12">
        <v>260</v>
      </c>
      <c r="K12" s="12">
        <v>283</v>
      </c>
      <c r="L12" s="15">
        <v>41</v>
      </c>
      <c r="M12" s="12">
        <v>27</v>
      </c>
      <c r="N12" s="12">
        <v>9.4499999999999993</v>
      </c>
      <c r="O12" s="12">
        <v>-46</v>
      </c>
      <c r="P12" s="12">
        <v>-27</v>
      </c>
      <c r="Q12" s="12">
        <v>6</v>
      </c>
      <c r="R12" s="12">
        <v>9.9499999999999993</v>
      </c>
      <c r="S12" s="12">
        <v>40</v>
      </c>
      <c r="T12" s="12" t="s">
        <v>33</v>
      </c>
      <c r="U12" s="12">
        <v>5</v>
      </c>
      <c r="V12" s="12">
        <v>60</v>
      </c>
      <c r="W12" s="12">
        <v>60</v>
      </c>
      <c r="X12" s="16">
        <v>690</v>
      </c>
    </row>
    <row r="13" spans="1:24" x14ac:dyDescent="0.25">
      <c r="A13" s="10" t="s">
        <v>44</v>
      </c>
      <c r="B13" s="21" t="s">
        <v>32</v>
      </c>
      <c r="C13" s="12">
        <v>276</v>
      </c>
      <c r="D13" s="12">
        <v>271</v>
      </c>
      <c r="E13" s="12">
        <v>1000</v>
      </c>
      <c r="F13" s="12">
        <v>198</v>
      </c>
      <c r="G13" s="12">
        <v>39</v>
      </c>
      <c r="H13" s="12">
        <v>10</v>
      </c>
      <c r="I13" s="13">
        <v>14.3</v>
      </c>
      <c r="J13" s="12">
        <v>252</v>
      </c>
      <c r="K13" s="12">
        <v>224</v>
      </c>
      <c r="L13" s="12">
        <v>49</v>
      </c>
      <c r="M13" s="15">
        <v>23</v>
      </c>
      <c r="N13" s="12">
        <v>21</v>
      </c>
      <c r="O13" s="12">
        <v>20</v>
      </c>
      <c r="P13" s="12">
        <v>20</v>
      </c>
      <c r="Q13" s="12">
        <v>5</v>
      </c>
      <c r="R13" s="12">
        <v>8</v>
      </c>
      <c r="S13" s="12">
        <v>36</v>
      </c>
      <c r="T13" s="12">
        <v>52</v>
      </c>
      <c r="U13" s="12">
        <v>1</v>
      </c>
      <c r="V13" s="12">
        <v>30</v>
      </c>
      <c r="W13" s="15">
        <v>95</v>
      </c>
      <c r="X13" s="16">
        <v>390</v>
      </c>
    </row>
    <row r="14" spans="1:24" x14ac:dyDescent="0.25">
      <c r="A14" s="10" t="s">
        <v>45</v>
      </c>
      <c r="B14" s="21" t="s">
        <v>32</v>
      </c>
      <c r="C14" s="12">
        <v>240</v>
      </c>
      <c r="D14" s="12">
        <v>262</v>
      </c>
      <c r="E14" s="12">
        <v>900</v>
      </c>
      <c r="F14" s="12">
        <v>160</v>
      </c>
      <c r="G14" s="12">
        <v>40</v>
      </c>
      <c r="H14" s="12">
        <v>18</v>
      </c>
      <c r="I14" s="13">
        <v>12</v>
      </c>
      <c r="J14" s="12">
        <v>234</v>
      </c>
      <c r="K14" s="12">
        <v>194</v>
      </c>
      <c r="L14" s="12">
        <v>46</v>
      </c>
      <c r="M14" s="12">
        <v>5</v>
      </c>
      <c r="N14" s="12">
        <v>8</v>
      </c>
      <c r="O14" s="12">
        <v>13.5</v>
      </c>
      <c r="P14" s="12">
        <v>13</v>
      </c>
      <c r="Q14" s="12">
        <v>7.5</v>
      </c>
      <c r="R14" s="12">
        <v>10</v>
      </c>
      <c r="S14" s="12">
        <v>38</v>
      </c>
      <c r="T14" s="12">
        <v>51.5</v>
      </c>
      <c r="U14" s="12">
        <v>2</v>
      </c>
      <c r="V14" s="12">
        <v>60</v>
      </c>
      <c r="W14" s="12">
        <v>60</v>
      </c>
      <c r="X14" s="16">
        <v>450</v>
      </c>
    </row>
    <row r="15" spans="1:24" x14ac:dyDescent="0.25">
      <c r="A15" s="10" t="s">
        <v>46</v>
      </c>
      <c r="B15" s="21" t="s">
        <v>32</v>
      </c>
      <c r="C15" s="12">
        <v>249</v>
      </c>
      <c r="D15" s="12">
        <v>257</v>
      </c>
      <c r="E15" s="12">
        <v>930</v>
      </c>
      <c r="F15" s="12">
        <v>189</v>
      </c>
      <c r="G15" s="12">
        <v>39</v>
      </c>
      <c r="H15" s="12">
        <v>14.7</v>
      </c>
      <c r="I15" s="13">
        <v>16</v>
      </c>
      <c r="J15" s="12">
        <v>224</v>
      </c>
      <c r="K15" s="12">
        <v>222</v>
      </c>
      <c r="L15" s="12">
        <v>46</v>
      </c>
      <c r="M15" s="12">
        <v>6</v>
      </c>
      <c r="N15" s="12">
        <v>1</v>
      </c>
      <c r="O15" s="12">
        <v>10</v>
      </c>
      <c r="P15" s="12">
        <v>12</v>
      </c>
      <c r="Q15" s="12">
        <v>7</v>
      </c>
      <c r="R15" s="12">
        <v>17.3</v>
      </c>
      <c r="S15" s="12">
        <v>30</v>
      </c>
      <c r="T15" s="12">
        <v>66</v>
      </c>
      <c r="U15" s="12">
        <v>2</v>
      </c>
      <c r="V15" s="12">
        <v>35.5</v>
      </c>
      <c r="W15" s="12">
        <v>97</v>
      </c>
      <c r="X15" s="16">
        <v>390</v>
      </c>
    </row>
    <row r="16" spans="1:24" x14ac:dyDescent="0.25">
      <c r="A16" s="10" t="s">
        <v>47</v>
      </c>
      <c r="B16" s="21" t="s">
        <v>32</v>
      </c>
      <c r="C16" s="12">
        <v>329</v>
      </c>
      <c r="D16" s="12">
        <v>286</v>
      </c>
      <c r="E16" s="12">
        <v>1070</v>
      </c>
      <c r="F16" s="12">
        <v>200</v>
      </c>
      <c r="G16" s="12">
        <v>43</v>
      </c>
      <c r="H16" s="12">
        <v>15.6</v>
      </c>
      <c r="I16" s="13">
        <v>13.6</v>
      </c>
      <c r="J16" s="12">
        <v>215</v>
      </c>
      <c r="K16" s="12">
        <v>261</v>
      </c>
      <c r="L16" s="12">
        <v>57</v>
      </c>
      <c r="M16" s="12">
        <v>5</v>
      </c>
      <c r="N16" s="12">
        <v>4.5</v>
      </c>
      <c r="O16" s="12">
        <v>13</v>
      </c>
      <c r="P16" s="12">
        <v>15</v>
      </c>
      <c r="Q16" s="12">
        <v>4</v>
      </c>
      <c r="R16" s="12">
        <v>11</v>
      </c>
      <c r="S16" s="12">
        <v>31</v>
      </c>
      <c r="T16" s="12">
        <v>77</v>
      </c>
      <c r="U16" s="12">
        <v>6</v>
      </c>
      <c r="V16" s="12">
        <v>31.5</v>
      </c>
      <c r="W16" s="12">
        <v>107</v>
      </c>
      <c r="X16" s="16">
        <v>420</v>
      </c>
    </row>
    <row r="17" spans="1:24" x14ac:dyDescent="0.25">
      <c r="A17" s="10" t="s">
        <v>48</v>
      </c>
      <c r="B17" s="21" t="s">
        <v>32</v>
      </c>
      <c r="C17" s="12">
        <v>312</v>
      </c>
      <c r="D17" s="12">
        <v>350</v>
      </c>
      <c r="E17" s="12">
        <v>900</v>
      </c>
      <c r="F17" s="12">
        <v>190</v>
      </c>
      <c r="G17" s="12">
        <v>37</v>
      </c>
      <c r="H17" s="12">
        <v>17.5</v>
      </c>
      <c r="I17" s="13">
        <v>13</v>
      </c>
      <c r="J17" s="12">
        <v>234</v>
      </c>
      <c r="K17" s="12">
        <v>209</v>
      </c>
      <c r="L17" s="15">
        <v>49</v>
      </c>
      <c r="M17" s="12"/>
      <c r="N17" s="12">
        <v>9.9</v>
      </c>
      <c r="O17" s="12">
        <v>15</v>
      </c>
      <c r="P17" s="12">
        <v>6</v>
      </c>
      <c r="Q17" s="12">
        <v>1.5</v>
      </c>
      <c r="R17" s="12">
        <v>14.6</v>
      </c>
      <c r="S17" s="12">
        <v>21</v>
      </c>
      <c r="T17" s="12">
        <v>84</v>
      </c>
      <c r="U17" s="12">
        <v>1</v>
      </c>
      <c r="V17" s="12">
        <v>13.3</v>
      </c>
      <c r="W17" s="12">
        <v>77</v>
      </c>
      <c r="X17" s="16">
        <v>430</v>
      </c>
    </row>
    <row r="18" spans="1:24" x14ac:dyDescent="0.25">
      <c r="A18" s="10" t="s">
        <v>49</v>
      </c>
      <c r="B18" s="21" t="s">
        <v>32</v>
      </c>
      <c r="C18" s="12">
        <v>281</v>
      </c>
      <c r="D18" s="12">
        <v>306</v>
      </c>
      <c r="E18" s="12">
        <v>850</v>
      </c>
      <c r="F18" s="12">
        <v>212</v>
      </c>
      <c r="G18" s="12">
        <v>44</v>
      </c>
      <c r="H18" s="12">
        <v>14.3</v>
      </c>
      <c r="I18" s="13">
        <v>13.3</v>
      </c>
      <c r="J18" s="12">
        <v>257</v>
      </c>
      <c r="K18" s="12">
        <v>213</v>
      </c>
      <c r="L18" s="12">
        <v>47</v>
      </c>
      <c r="M18" s="15">
        <v>26</v>
      </c>
      <c r="N18" s="12">
        <v>9.5</v>
      </c>
      <c r="O18" s="12">
        <v>18</v>
      </c>
      <c r="P18" s="12">
        <v>21.5</v>
      </c>
      <c r="Q18" s="12">
        <v>0.5</v>
      </c>
      <c r="R18" s="12">
        <v>8.6999999999999993</v>
      </c>
      <c r="S18" s="12">
        <v>45</v>
      </c>
      <c r="T18" s="12"/>
      <c r="U18" s="12"/>
      <c r="V18" s="12"/>
      <c r="W18" s="15"/>
      <c r="X18" s="16"/>
    </row>
    <row r="19" spans="1:24" x14ac:dyDescent="0.25">
      <c r="A19" s="10" t="s">
        <v>50</v>
      </c>
      <c r="B19" s="21" t="s">
        <v>32</v>
      </c>
      <c r="C19" s="12">
        <v>294</v>
      </c>
      <c r="D19" s="12">
        <v>375</v>
      </c>
      <c r="E19" s="12">
        <v>1150</v>
      </c>
      <c r="F19" s="12">
        <v>215</v>
      </c>
      <c r="G19" s="12">
        <v>48</v>
      </c>
      <c r="H19" s="12">
        <v>14.3</v>
      </c>
      <c r="I19" s="13">
        <v>14.6</v>
      </c>
      <c r="J19" s="12">
        <v>279</v>
      </c>
      <c r="K19" s="12">
        <v>267</v>
      </c>
      <c r="L19" s="15">
        <v>51</v>
      </c>
      <c r="M19" s="12">
        <v>4</v>
      </c>
      <c r="N19" s="12">
        <v>17</v>
      </c>
      <c r="O19" s="12">
        <v>0</v>
      </c>
      <c r="P19" s="12">
        <v>5</v>
      </c>
      <c r="Q19" s="12">
        <v>4</v>
      </c>
      <c r="R19" s="12">
        <v>10.48</v>
      </c>
      <c r="S19" s="12">
        <v>35</v>
      </c>
      <c r="T19" s="12">
        <v>84</v>
      </c>
      <c r="U19" s="12">
        <v>8</v>
      </c>
      <c r="V19" s="22">
        <v>26.3</v>
      </c>
      <c r="W19" s="12">
        <v>80</v>
      </c>
      <c r="X19" s="16">
        <v>450</v>
      </c>
    </row>
    <row r="20" spans="1:24" x14ac:dyDescent="0.25">
      <c r="A20" s="10" t="s">
        <v>51</v>
      </c>
      <c r="B20" s="21" t="s">
        <v>32</v>
      </c>
      <c r="C20" s="12">
        <v>350</v>
      </c>
      <c r="D20" s="12">
        <v>357</v>
      </c>
      <c r="E20" s="12">
        <v>1000</v>
      </c>
      <c r="F20" s="12">
        <v>225</v>
      </c>
      <c r="G20" s="12">
        <v>47</v>
      </c>
      <c r="H20" s="12">
        <v>18</v>
      </c>
      <c r="I20" s="13">
        <v>20.6</v>
      </c>
      <c r="J20" s="12">
        <v>273</v>
      </c>
      <c r="K20" s="12">
        <v>304</v>
      </c>
      <c r="L20" s="12">
        <v>39</v>
      </c>
      <c r="M20" s="12">
        <v>12</v>
      </c>
      <c r="N20" s="12">
        <v>2</v>
      </c>
      <c r="O20" s="12">
        <v>17</v>
      </c>
      <c r="P20" s="12">
        <v>16</v>
      </c>
      <c r="Q20" s="12">
        <v>4</v>
      </c>
      <c r="R20" s="12">
        <v>9.9</v>
      </c>
      <c r="S20" s="12">
        <v>44</v>
      </c>
      <c r="T20" s="12">
        <v>63</v>
      </c>
      <c r="U20" s="12">
        <v>4</v>
      </c>
      <c r="V20" s="12">
        <v>52</v>
      </c>
      <c r="W20" s="12">
        <v>112</v>
      </c>
      <c r="X20" s="16">
        <v>450</v>
      </c>
    </row>
    <row r="21" spans="1:24" x14ac:dyDescent="0.25">
      <c r="A21" s="10" t="s">
        <v>52</v>
      </c>
      <c r="B21" s="11" t="s">
        <v>32</v>
      </c>
      <c r="C21" s="12">
        <v>345</v>
      </c>
      <c r="D21" s="12">
        <v>406</v>
      </c>
      <c r="E21" s="12">
        <v>1400</v>
      </c>
      <c r="F21" s="12">
        <v>195</v>
      </c>
      <c r="G21" s="12">
        <v>47</v>
      </c>
      <c r="H21" s="12">
        <v>14.3</v>
      </c>
      <c r="I21" s="13">
        <v>14.6</v>
      </c>
      <c r="J21" s="12">
        <v>279</v>
      </c>
      <c r="K21" s="12">
        <v>267</v>
      </c>
      <c r="L21" s="12">
        <v>51</v>
      </c>
      <c r="M21" s="12">
        <v>3</v>
      </c>
      <c r="N21" s="12">
        <v>44.8</v>
      </c>
      <c r="O21" s="12">
        <v>-14</v>
      </c>
      <c r="P21" s="12">
        <v>4</v>
      </c>
      <c r="Q21" s="12">
        <v>8.3000000000000007</v>
      </c>
      <c r="R21" s="12">
        <v>14.9</v>
      </c>
      <c r="S21" s="14">
        <v>24</v>
      </c>
      <c r="T21" s="12" t="s">
        <v>33</v>
      </c>
      <c r="U21" s="12">
        <v>2</v>
      </c>
      <c r="V21" s="12">
        <v>44</v>
      </c>
      <c r="W21" s="12">
        <v>100</v>
      </c>
      <c r="X21" s="16">
        <v>400</v>
      </c>
    </row>
    <row r="22" spans="1:24" x14ac:dyDescent="0.25">
      <c r="A22" s="10" t="s">
        <v>53</v>
      </c>
      <c r="B22" s="21" t="s">
        <v>32</v>
      </c>
      <c r="C22" s="12">
        <v>389</v>
      </c>
      <c r="D22" s="12">
        <v>455</v>
      </c>
      <c r="E22" s="12">
        <v>1150</v>
      </c>
      <c r="F22" s="12">
        <v>195</v>
      </c>
      <c r="G22" s="12">
        <v>37</v>
      </c>
      <c r="H22" s="12">
        <v>20</v>
      </c>
      <c r="I22" s="13">
        <v>21.36</v>
      </c>
      <c r="J22" s="12">
        <v>248</v>
      </c>
      <c r="K22" s="12">
        <v>234</v>
      </c>
      <c r="L22" s="12">
        <v>47</v>
      </c>
      <c r="M22" s="12">
        <v>1</v>
      </c>
      <c r="N22" s="12">
        <v>40.700000000000003</v>
      </c>
      <c r="O22" s="12">
        <v>-18</v>
      </c>
      <c r="P22" s="12">
        <v>8</v>
      </c>
      <c r="Q22" s="12">
        <v>6</v>
      </c>
      <c r="R22" s="12">
        <v>9.6999999999999993</v>
      </c>
      <c r="S22" s="12">
        <v>15</v>
      </c>
      <c r="T22" s="12" t="s">
        <v>33</v>
      </c>
      <c r="U22" s="12">
        <v>2</v>
      </c>
      <c r="V22" s="12">
        <v>14.4</v>
      </c>
      <c r="W22" s="12">
        <v>89</v>
      </c>
      <c r="X22" s="16">
        <v>360</v>
      </c>
    </row>
    <row r="23" spans="1:24" x14ac:dyDescent="0.25">
      <c r="A23" s="10" t="s">
        <v>54</v>
      </c>
      <c r="B23" s="21" t="s">
        <v>32</v>
      </c>
      <c r="C23" s="12">
        <v>363</v>
      </c>
      <c r="D23" s="12">
        <v>384</v>
      </c>
      <c r="E23" s="12">
        <v>1250</v>
      </c>
      <c r="F23" s="12">
        <v>212</v>
      </c>
      <c r="G23" s="12">
        <v>45</v>
      </c>
      <c r="H23" s="12">
        <v>15</v>
      </c>
      <c r="I23" s="13">
        <v>17</v>
      </c>
      <c r="J23" s="12">
        <v>223</v>
      </c>
      <c r="K23" s="12">
        <v>233</v>
      </c>
      <c r="L23" s="12">
        <v>47</v>
      </c>
      <c r="M23" s="12">
        <v>2</v>
      </c>
      <c r="N23" s="12">
        <v>60</v>
      </c>
      <c r="O23" s="12">
        <v>2</v>
      </c>
      <c r="P23" s="12">
        <v>5</v>
      </c>
      <c r="Q23" s="12">
        <v>1</v>
      </c>
      <c r="R23" s="12">
        <v>8.08</v>
      </c>
      <c r="S23" s="12">
        <v>26</v>
      </c>
      <c r="T23" s="12">
        <v>81</v>
      </c>
      <c r="U23" s="12">
        <v>2</v>
      </c>
      <c r="V23" s="12">
        <v>9.5</v>
      </c>
      <c r="W23" s="12">
        <v>80</v>
      </c>
      <c r="X23" s="16">
        <v>360</v>
      </c>
    </row>
    <row r="24" spans="1:24" x14ac:dyDescent="0.25">
      <c r="A24" s="10" t="s">
        <v>55</v>
      </c>
      <c r="B24" s="21" t="s">
        <v>32</v>
      </c>
      <c r="C24" s="12">
        <v>240</v>
      </c>
      <c r="D24" s="12">
        <v>250</v>
      </c>
      <c r="E24" s="12">
        <v>1000</v>
      </c>
      <c r="F24" s="12">
        <v>163</v>
      </c>
      <c r="G24" s="15"/>
      <c r="H24" s="12">
        <v>13.6</v>
      </c>
      <c r="I24" s="13">
        <v>13.3</v>
      </c>
      <c r="J24" s="12">
        <v>277</v>
      </c>
      <c r="K24" s="12">
        <v>231</v>
      </c>
      <c r="L24" s="12">
        <v>49</v>
      </c>
      <c r="M24" s="12"/>
      <c r="N24" s="12">
        <v>5</v>
      </c>
      <c r="O24" s="12">
        <v>-9</v>
      </c>
      <c r="P24" s="12">
        <v>8</v>
      </c>
      <c r="Q24" s="12">
        <v>0</v>
      </c>
      <c r="R24" s="12">
        <v>18</v>
      </c>
      <c r="S24" s="12">
        <v>34</v>
      </c>
      <c r="T24" s="12">
        <v>75</v>
      </c>
      <c r="U24" s="12">
        <v>3</v>
      </c>
      <c r="V24" s="12">
        <v>18</v>
      </c>
      <c r="W24" s="12">
        <v>65</v>
      </c>
      <c r="X24" s="16">
        <v>360</v>
      </c>
    </row>
    <row r="25" spans="1:24" x14ac:dyDescent="0.25">
      <c r="A25" s="10" t="s">
        <v>56</v>
      </c>
      <c r="B25" s="21" t="s">
        <v>32</v>
      </c>
      <c r="C25" s="12"/>
      <c r="D25" s="12"/>
      <c r="E25" s="12"/>
      <c r="F25" s="12"/>
      <c r="G25" s="12"/>
      <c r="H25" s="12">
        <v>11</v>
      </c>
      <c r="I25" s="13">
        <v>11</v>
      </c>
      <c r="J25" s="12">
        <v>215</v>
      </c>
      <c r="K25" s="12">
        <v>207</v>
      </c>
      <c r="L25" s="15">
        <v>50</v>
      </c>
      <c r="M25" s="12">
        <v>4</v>
      </c>
      <c r="N25" s="12">
        <v>6.7</v>
      </c>
      <c r="O25" s="12">
        <v>1</v>
      </c>
      <c r="P25" s="12">
        <v>6.5</v>
      </c>
      <c r="Q25" s="12">
        <v>5.5</v>
      </c>
      <c r="R25" s="12">
        <v>15.7</v>
      </c>
      <c r="S25" s="12">
        <v>31</v>
      </c>
      <c r="T25" s="12">
        <v>65</v>
      </c>
      <c r="U25" s="12">
        <v>1</v>
      </c>
      <c r="V25" s="12">
        <v>24</v>
      </c>
      <c r="W25" s="12">
        <v>80</v>
      </c>
      <c r="X25" s="16">
        <v>320</v>
      </c>
    </row>
    <row r="26" spans="1:24" x14ac:dyDescent="0.25">
      <c r="A26" s="10" t="s">
        <v>57</v>
      </c>
      <c r="B26" s="21" t="s">
        <v>32</v>
      </c>
      <c r="C26" s="12">
        <v>305</v>
      </c>
      <c r="D26" s="12">
        <v>306</v>
      </c>
      <c r="E26" s="12">
        <v>1000</v>
      </c>
      <c r="F26" s="12">
        <v>206</v>
      </c>
      <c r="G26" s="12">
        <v>43</v>
      </c>
      <c r="H26" s="12">
        <v>16.3</v>
      </c>
      <c r="I26" s="13">
        <v>13.6</v>
      </c>
      <c r="J26" s="12">
        <v>228</v>
      </c>
      <c r="K26" s="12">
        <v>226</v>
      </c>
      <c r="L26" s="15">
        <v>44</v>
      </c>
      <c r="M26" s="15">
        <v>3</v>
      </c>
      <c r="N26" s="12">
        <v>11.6</v>
      </c>
      <c r="O26" s="12">
        <v>15</v>
      </c>
      <c r="P26" s="12">
        <v>16</v>
      </c>
      <c r="Q26" s="12">
        <v>2</v>
      </c>
      <c r="R26" s="12">
        <v>7.9</v>
      </c>
      <c r="S26" s="12">
        <v>38</v>
      </c>
      <c r="T26" s="12">
        <v>46</v>
      </c>
      <c r="U26" s="12">
        <v>3</v>
      </c>
      <c r="V26" s="12">
        <v>39</v>
      </c>
      <c r="W26" s="12">
        <v>100</v>
      </c>
      <c r="X26" s="16">
        <v>450</v>
      </c>
    </row>
    <row r="27" spans="1:24" x14ac:dyDescent="0.25">
      <c r="A27" s="10" t="s">
        <v>58</v>
      </c>
      <c r="B27" s="21" t="s">
        <v>32</v>
      </c>
      <c r="C27" s="12">
        <v>312</v>
      </c>
      <c r="D27" s="12">
        <v>345</v>
      </c>
      <c r="E27" s="12">
        <v>900</v>
      </c>
      <c r="F27" s="12">
        <v>188</v>
      </c>
      <c r="G27" s="12">
        <v>41</v>
      </c>
      <c r="H27" s="12">
        <v>18</v>
      </c>
      <c r="I27" s="13">
        <v>15</v>
      </c>
      <c r="J27" s="12">
        <v>246</v>
      </c>
      <c r="K27" s="12">
        <v>304</v>
      </c>
      <c r="L27" s="12">
        <v>41</v>
      </c>
      <c r="M27" s="12">
        <v>6</v>
      </c>
      <c r="N27" s="12">
        <v>7.6</v>
      </c>
      <c r="O27" s="12">
        <v>4</v>
      </c>
      <c r="P27" s="12">
        <v>9</v>
      </c>
      <c r="Q27" s="12">
        <v>1</v>
      </c>
      <c r="R27" s="12">
        <v>12.3</v>
      </c>
      <c r="S27" s="12">
        <v>32</v>
      </c>
      <c r="T27" s="12">
        <v>82</v>
      </c>
      <c r="U27" s="12">
        <v>2</v>
      </c>
      <c r="V27" s="12">
        <v>38.5</v>
      </c>
      <c r="W27" s="12">
        <v>90</v>
      </c>
      <c r="X27" s="16">
        <v>500</v>
      </c>
    </row>
    <row r="28" spans="1:24" x14ac:dyDescent="0.25">
      <c r="A28" s="10" t="s">
        <v>59</v>
      </c>
      <c r="B28" s="21" t="s">
        <v>32</v>
      </c>
      <c r="C28" s="12">
        <v>353</v>
      </c>
      <c r="D28" s="12">
        <v>371</v>
      </c>
      <c r="E28" s="12">
        <v>1150</v>
      </c>
      <c r="F28" s="12">
        <v>179</v>
      </c>
      <c r="G28" s="12">
        <v>38</v>
      </c>
      <c r="H28" s="12">
        <v>13.3</v>
      </c>
      <c r="I28" s="13">
        <v>18.600000000000001</v>
      </c>
      <c r="J28" s="12">
        <v>234</v>
      </c>
      <c r="K28" s="12">
        <v>206</v>
      </c>
      <c r="L28" s="15">
        <v>49</v>
      </c>
      <c r="M28" s="15">
        <v>1</v>
      </c>
      <c r="N28" s="12">
        <v>11.25</v>
      </c>
      <c r="O28" s="12">
        <v>10</v>
      </c>
      <c r="P28" s="12">
        <v>12</v>
      </c>
      <c r="Q28" s="12">
        <v>0</v>
      </c>
      <c r="R28" s="12" t="s">
        <v>33</v>
      </c>
      <c r="S28" s="12">
        <v>17</v>
      </c>
      <c r="T28" s="12">
        <v>66</v>
      </c>
      <c r="U28" s="12">
        <v>2</v>
      </c>
      <c r="V28" s="12">
        <v>49</v>
      </c>
      <c r="W28" s="15">
        <v>55</v>
      </c>
      <c r="X28" s="16">
        <v>360</v>
      </c>
    </row>
    <row r="29" spans="1:24" x14ac:dyDescent="0.25">
      <c r="A29" s="10" t="s">
        <v>60</v>
      </c>
      <c r="B29" s="21" t="s">
        <v>32</v>
      </c>
      <c r="C29" s="12">
        <v>331</v>
      </c>
      <c r="D29" s="12">
        <v>396</v>
      </c>
      <c r="E29" s="12">
        <v>1356</v>
      </c>
      <c r="F29" s="12">
        <v>190</v>
      </c>
      <c r="G29" s="12">
        <v>35</v>
      </c>
      <c r="H29" s="12">
        <v>10.7</v>
      </c>
      <c r="I29" s="13">
        <v>6.7</v>
      </c>
      <c r="J29" s="12">
        <v>286</v>
      </c>
      <c r="K29" s="12">
        <v>290</v>
      </c>
      <c r="L29" s="15">
        <v>53</v>
      </c>
      <c r="M29" s="12">
        <v>3</v>
      </c>
      <c r="N29" s="12">
        <v>6</v>
      </c>
      <c r="O29" s="12">
        <v>-10</v>
      </c>
      <c r="P29" s="12">
        <v>14</v>
      </c>
      <c r="Q29" s="12">
        <v>2</v>
      </c>
      <c r="R29" s="12">
        <v>20</v>
      </c>
      <c r="S29" s="12">
        <v>32</v>
      </c>
      <c r="T29" s="12">
        <v>76</v>
      </c>
      <c r="U29" s="12">
        <v>2</v>
      </c>
      <c r="V29" s="22">
        <v>40.5</v>
      </c>
      <c r="W29" s="12">
        <v>80</v>
      </c>
      <c r="X29" s="16">
        <v>390</v>
      </c>
    </row>
    <row r="30" spans="1:24" x14ac:dyDescent="0.25">
      <c r="A30" s="10" t="s">
        <v>61</v>
      </c>
      <c r="B30" s="21" t="s">
        <v>32</v>
      </c>
      <c r="C30" s="12">
        <v>311</v>
      </c>
      <c r="D30" s="12">
        <v>350</v>
      </c>
      <c r="E30" s="12">
        <v>900</v>
      </c>
      <c r="F30" s="12">
        <v>210</v>
      </c>
      <c r="G30" s="12">
        <v>42</v>
      </c>
      <c r="H30" s="12">
        <v>14.67</v>
      </c>
      <c r="I30" s="13">
        <v>14</v>
      </c>
      <c r="J30" s="12">
        <v>220</v>
      </c>
      <c r="K30" s="12">
        <v>209</v>
      </c>
      <c r="L30" s="12">
        <v>47</v>
      </c>
      <c r="M30" s="12">
        <v>3</v>
      </c>
      <c r="N30" s="12">
        <v>4.25</v>
      </c>
      <c r="O30" s="12">
        <v>2</v>
      </c>
      <c r="P30" s="12">
        <v>2.5</v>
      </c>
      <c r="Q30" s="12">
        <v>1.9</v>
      </c>
      <c r="R30" s="12">
        <v>11.9</v>
      </c>
      <c r="S30" s="12">
        <v>37</v>
      </c>
      <c r="T30" s="12" t="s">
        <v>33</v>
      </c>
      <c r="U30" s="12">
        <v>3</v>
      </c>
      <c r="V30" s="12">
        <v>57.5</v>
      </c>
      <c r="W30" s="12">
        <v>100</v>
      </c>
      <c r="X30" s="16">
        <v>450</v>
      </c>
    </row>
    <row r="31" spans="1:24" x14ac:dyDescent="0.25">
      <c r="A31" s="10" t="s">
        <v>62</v>
      </c>
      <c r="B31" s="11" t="s">
        <v>32</v>
      </c>
      <c r="C31" s="12">
        <v>344</v>
      </c>
      <c r="D31" s="12">
        <v>381</v>
      </c>
      <c r="E31" s="12">
        <v>1100</v>
      </c>
      <c r="F31" s="12">
        <v>205</v>
      </c>
      <c r="G31" s="12">
        <v>44</v>
      </c>
      <c r="H31" s="12">
        <v>15.3</v>
      </c>
      <c r="I31" s="13">
        <v>18.3</v>
      </c>
      <c r="J31" s="12">
        <v>285</v>
      </c>
      <c r="K31" s="12">
        <v>248</v>
      </c>
      <c r="L31" s="12">
        <v>47</v>
      </c>
      <c r="M31" s="12">
        <v>3</v>
      </c>
      <c r="N31" s="12">
        <v>4.3499999999999996</v>
      </c>
      <c r="O31" s="12">
        <v>-6</v>
      </c>
      <c r="P31" s="12">
        <v>1</v>
      </c>
      <c r="Q31" s="12">
        <v>2.5</v>
      </c>
      <c r="R31" s="12">
        <v>16.600000000000001</v>
      </c>
      <c r="S31" s="14">
        <v>13</v>
      </c>
      <c r="T31" s="12" t="s">
        <v>33</v>
      </c>
      <c r="U31" s="12">
        <v>5</v>
      </c>
      <c r="V31" s="12">
        <v>3.9</v>
      </c>
      <c r="W31" s="12">
        <v>100</v>
      </c>
      <c r="X31" s="16">
        <v>450</v>
      </c>
    </row>
    <row r="32" spans="1:24" x14ac:dyDescent="0.25">
      <c r="A32" s="10" t="s">
        <v>63</v>
      </c>
      <c r="B32" s="21" t="s">
        <v>32</v>
      </c>
      <c r="C32" s="12">
        <v>299</v>
      </c>
      <c r="D32" s="12">
        <v>301</v>
      </c>
      <c r="E32" s="12">
        <v>110</v>
      </c>
      <c r="F32" s="12">
        <v>196</v>
      </c>
      <c r="G32" s="12">
        <v>45</v>
      </c>
      <c r="H32" s="12">
        <v>16.3</v>
      </c>
      <c r="I32" s="13">
        <v>13.3</v>
      </c>
      <c r="J32" s="12">
        <v>221</v>
      </c>
      <c r="K32" s="12">
        <v>200</v>
      </c>
      <c r="L32" s="12">
        <v>51</v>
      </c>
      <c r="M32" s="12">
        <v>4</v>
      </c>
      <c r="N32" s="12">
        <v>51</v>
      </c>
      <c r="O32" s="12">
        <v>22.5</v>
      </c>
      <c r="P32" s="12">
        <v>22</v>
      </c>
      <c r="Q32" s="12">
        <v>8</v>
      </c>
      <c r="R32" s="12">
        <v>13.51</v>
      </c>
      <c r="S32" s="12">
        <v>32</v>
      </c>
      <c r="T32" s="12">
        <v>37</v>
      </c>
      <c r="U32" s="12">
        <v>1</v>
      </c>
      <c r="V32" s="12">
        <v>4</v>
      </c>
      <c r="W32" s="12">
        <v>70</v>
      </c>
      <c r="X32" s="16">
        <v>360</v>
      </c>
    </row>
    <row r="33" spans="1:24" x14ac:dyDescent="0.25">
      <c r="A33" s="10" t="s">
        <v>64</v>
      </c>
      <c r="B33" s="21" t="s">
        <v>32</v>
      </c>
      <c r="C33" s="12">
        <v>263</v>
      </c>
      <c r="D33" s="12">
        <v>335</v>
      </c>
      <c r="E33" s="12">
        <v>950</v>
      </c>
      <c r="F33" s="12">
        <v>197</v>
      </c>
      <c r="G33" s="12">
        <v>40</v>
      </c>
      <c r="H33" s="12">
        <v>15</v>
      </c>
      <c r="I33" s="13">
        <v>12</v>
      </c>
      <c r="J33" s="12">
        <v>299</v>
      </c>
      <c r="K33" s="12">
        <v>214</v>
      </c>
      <c r="L33" s="12">
        <v>47</v>
      </c>
      <c r="M33" s="12">
        <v>1</v>
      </c>
      <c r="N33" s="12">
        <v>2.7</v>
      </c>
      <c r="O33" s="12">
        <v>7</v>
      </c>
      <c r="P33" s="12">
        <v>12</v>
      </c>
      <c r="Q33" s="12">
        <v>4.5</v>
      </c>
      <c r="R33" s="12">
        <v>10.5</v>
      </c>
      <c r="S33" s="12">
        <v>7</v>
      </c>
      <c r="T33" s="12" t="s">
        <v>33</v>
      </c>
      <c r="U33" s="12">
        <v>4</v>
      </c>
      <c r="V33" s="12">
        <v>15.5</v>
      </c>
      <c r="W33" s="12">
        <v>90</v>
      </c>
      <c r="X33" s="16">
        <v>330</v>
      </c>
    </row>
    <row r="34" spans="1:24" x14ac:dyDescent="0.25">
      <c r="A34" s="10" t="s">
        <v>65</v>
      </c>
      <c r="B34" s="21" t="s">
        <v>32</v>
      </c>
      <c r="C34" s="12">
        <v>277</v>
      </c>
      <c r="D34" s="12">
        <v>292</v>
      </c>
      <c r="E34" s="12">
        <v>900</v>
      </c>
      <c r="F34" s="12">
        <v>195</v>
      </c>
      <c r="G34" s="15">
        <v>43</v>
      </c>
      <c r="H34" s="12">
        <v>17.3</v>
      </c>
      <c r="I34" s="13">
        <v>13</v>
      </c>
      <c r="J34" s="12">
        <v>232</v>
      </c>
      <c r="K34" s="12">
        <v>205</v>
      </c>
      <c r="L34" s="12">
        <v>52</v>
      </c>
      <c r="M34" s="12">
        <v>1</v>
      </c>
      <c r="N34" s="12">
        <v>14</v>
      </c>
      <c r="O34" s="12">
        <v>5</v>
      </c>
      <c r="P34" s="12">
        <v>10</v>
      </c>
      <c r="Q34" s="12">
        <v>3</v>
      </c>
      <c r="R34" s="12">
        <v>12</v>
      </c>
      <c r="S34" s="12">
        <v>18</v>
      </c>
      <c r="T34" s="12">
        <v>66</v>
      </c>
      <c r="U34" s="12">
        <v>5</v>
      </c>
      <c r="V34" s="12">
        <v>24</v>
      </c>
      <c r="W34" s="12">
        <v>70</v>
      </c>
      <c r="X34" s="16">
        <v>400</v>
      </c>
    </row>
    <row r="35" spans="1:24" x14ac:dyDescent="0.25">
      <c r="A35" s="10" t="s">
        <v>66</v>
      </c>
      <c r="B35" s="21" t="s">
        <v>32</v>
      </c>
      <c r="C35" s="12">
        <v>309</v>
      </c>
      <c r="D35" s="12">
        <v>354</v>
      </c>
      <c r="E35" s="12">
        <v>900</v>
      </c>
      <c r="F35" s="12">
        <v>178</v>
      </c>
      <c r="G35" s="12">
        <v>34</v>
      </c>
      <c r="H35" s="12">
        <v>15</v>
      </c>
      <c r="I35" s="13">
        <v>15</v>
      </c>
      <c r="J35" s="12">
        <v>236</v>
      </c>
      <c r="K35" s="12">
        <v>200</v>
      </c>
      <c r="L35" s="15">
        <v>51</v>
      </c>
      <c r="M35" s="12">
        <v>2</v>
      </c>
      <c r="N35" s="12">
        <v>9.5</v>
      </c>
      <c r="O35" s="12">
        <v>9</v>
      </c>
      <c r="P35" s="12">
        <v>12</v>
      </c>
      <c r="Q35" s="12">
        <v>0</v>
      </c>
      <c r="R35" s="12">
        <v>12.3</v>
      </c>
      <c r="S35" s="12">
        <v>34</v>
      </c>
      <c r="T35" s="12">
        <v>61</v>
      </c>
      <c r="U35" s="12">
        <v>1</v>
      </c>
      <c r="V35" s="12">
        <v>60</v>
      </c>
      <c r="W35" s="12">
        <v>75</v>
      </c>
      <c r="X35" s="16">
        <v>450</v>
      </c>
    </row>
    <row r="36" spans="1:24" x14ac:dyDescent="0.25">
      <c r="A36" s="10" t="s">
        <v>67</v>
      </c>
      <c r="B36" s="21" t="s">
        <v>32</v>
      </c>
      <c r="C36" s="12">
        <v>453</v>
      </c>
      <c r="D36" s="12">
        <v>526</v>
      </c>
      <c r="E36" s="12"/>
      <c r="F36" s="12"/>
      <c r="G36" s="12"/>
      <c r="H36" s="12">
        <v>15.66</v>
      </c>
      <c r="I36" s="13">
        <v>16</v>
      </c>
      <c r="J36" s="12">
        <v>212</v>
      </c>
      <c r="K36" s="12">
        <v>188</v>
      </c>
      <c r="L36" s="15">
        <v>54</v>
      </c>
      <c r="M36" s="15"/>
      <c r="N36" s="12">
        <v>30</v>
      </c>
      <c r="O36" s="12">
        <v>13</v>
      </c>
      <c r="P36" s="12">
        <v>25</v>
      </c>
      <c r="Q36" s="12"/>
      <c r="R36" s="12"/>
      <c r="S36" s="12">
        <v>45</v>
      </c>
      <c r="T36" s="12">
        <v>52</v>
      </c>
      <c r="U36" s="12">
        <v>1</v>
      </c>
      <c r="V36" s="12">
        <v>60</v>
      </c>
      <c r="W36" s="12" t="s">
        <v>33</v>
      </c>
      <c r="X36" s="16" t="s">
        <v>33</v>
      </c>
    </row>
    <row r="37" spans="1:24" x14ac:dyDescent="0.25">
      <c r="A37" s="10" t="s">
        <v>68</v>
      </c>
      <c r="B37" s="21" t="s">
        <v>32</v>
      </c>
      <c r="C37" s="12">
        <v>389</v>
      </c>
      <c r="D37" s="12">
        <v>408</v>
      </c>
      <c r="E37" s="12">
        <v>1350</v>
      </c>
      <c r="F37" s="12">
        <v>214</v>
      </c>
      <c r="G37" s="12">
        <v>53</v>
      </c>
      <c r="H37" s="12">
        <v>14.6</v>
      </c>
      <c r="I37" s="13">
        <v>12</v>
      </c>
      <c r="J37" s="12">
        <v>242</v>
      </c>
      <c r="K37" s="12">
        <v>219</v>
      </c>
      <c r="L37" s="12">
        <v>53</v>
      </c>
      <c r="M37" s="12">
        <v>69</v>
      </c>
      <c r="N37" s="12">
        <v>26</v>
      </c>
      <c r="O37" s="12">
        <v>13</v>
      </c>
      <c r="P37" s="12">
        <v>16</v>
      </c>
      <c r="Q37" s="12">
        <v>4</v>
      </c>
      <c r="R37" s="12">
        <v>9.4700000000000006</v>
      </c>
      <c r="S37" s="12">
        <v>37</v>
      </c>
      <c r="T37" s="12"/>
      <c r="U37" s="12"/>
      <c r="V37" s="12"/>
      <c r="W37" s="12"/>
      <c r="X37" s="16"/>
    </row>
    <row r="38" spans="1:24" x14ac:dyDescent="0.25">
      <c r="A38" s="10" t="s">
        <v>69</v>
      </c>
      <c r="B38" s="21" t="s">
        <v>32</v>
      </c>
      <c r="C38" s="12">
        <v>367</v>
      </c>
      <c r="D38" s="12">
        <v>354</v>
      </c>
      <c r="E38" s="12">
        <v>1200</v>
      </c>
      <c r="F38" s="12">
        <v>205</v>
      </c>
      <c r="G38" s="12">
        <v>40</v>
      </c>
      <c r="H38" s="12">
        <v>17.3</v>
      </c>
      <c r="I38" s="13">
        <v>13.6</v>
      </c>
      <c r="J38" s="12">
        <v>250</v>
      </c>
      <c r="K38" s="12">
        <v>216</v>
      </c>
      <c r="L38" s="15">
        <v>43</v>
      </c>
      <c r="M38" s="15">
        <v>3</v>
      </c>
      <c r="N38" s="12">
        <v>3.5</v>
      </c>
      <c r="O38" s="12">
        <v>6</v>
      </c>
      <c r="P38" s="12">
        <v>-7</v>
      </c>
      <c r="Q38" s="12">
        <v>4</v>
      </c>
      <c r="R38" s="12">
        <v>9.9</v>
      </c>
      <c r="S38" s="12">
        <v>35</v>
      </c>
      <c r="T38" s="12">
        <v>71</v>
      </c>
      <c r="U38" s="12">
        <v>1</v>
      </c>
      <c r="V38" s="12">
        <v>43</v>
      </c>
      <c r="W38" s="15">
        <v>100</v>
      </c>
      <c r="X38" s="16">
        <v>630</v>
      </c>
    </row>
    <row r="39" spans="1:24" x14ac:dyDescent="0.25">
      <c r="A39" s="10" t="s">
        <v>70</v>
      </c>
      <c r="B39" s="21" t="s">
        <v>32</v>
      </c>
      <c r="C39" s="12">
        <v>249</v>
      </c>
      <c r="D39" s="12">
        <v>258</v>
      </c>
      <c r="E39" s="12">
        <v>1000</v>
      </c>
      <c r="F39" s="12">
        <v>208</v>
      </c>
      <c r="G39" s="12">
        <v>34</v>
      </c>
      <c r="H39" s="12">
        <v>15.3</v>
      </c>
      <c r="I39" s="13">
        <v>12</v>
      </c>
      <c r="J39" s="12">
        <v>242</v>
      </c>
      <c r="K39" s="12">
        <v>221</v>
      </c>
      <c r="L39" s="12">
        <v>49</v>
      </c>
      <c r="M39" s="12">
        <v>2</v>
      </c>
      <c r="N39" s="12">
        <v>8.5</v>
      </c>
      <c r="O39" s="12">
        <v>13</v>
      </c>
      <c r="P39" s="12">
        <v>14</v>
      </c>
      <c r="Q39" s="12">
        <v>7</v>
      </c>
      <c r="R39" s="12">
        <v>10</v>
      </c>
      <c r="S39" s="12">
        <v>37</v>
      </c>
      <c r="T39" s="12">
        <v>43</v>
      </c>
      <c r="U39" s="12">
        <v>1</v>
      </c>
      <c r="V39" s="12">
        <v>41.5</v>
      </c>
      <c r="W39" s="12">
        <v>75</v>
      </c>
      <c r="X39" s="16">
        <v>421</v>
      </c>
    </row>
    <row r="40" spans="1:24" x14ac:dyDescent="0.25">
      <c r="A40" s="10" t="s">
        <v>71</v>
      </c>
      <c r="B40" s="11" t="s">
        <v>32</v>
      </c>
      <c r="C40" s="12">
        <v>257</v>
      </c>
      <c r="D40" s="12">
        <v>253</v>
      </c>
      <c r="E40" s="12">
        <v>750</v>
      </c>
      <c r="F40" s="12">
        <v>173</v>
      </c>
      <c r="G40" s="12">
        <v>36</v>
      </c>
      <c r="H40" s="12">
        <v>16</v>
      </c>
      <c r="I40" s="13">
        <v>13</v>
      </c>
      <c r="J40" s="12">
        <v>260</v>
      </c>
      <c r="K40" s="12">
        <v>252</v>
      </c>
      <c r="L40" s="12">
        <v>42</v>
      </c>
      <c r="M40" s="12">
        <v>7</v>
      </c>
      <c r="N40" s="12">
        <v>10.5</v>
      </c>
      <c r="O40" s="12">
        <v>11</v>
      </c>
      <c r="P40" s="12">
        <v>18</v>
      </c>
      <c r="Q40" s="12">
        <v>11</v>
      </c>
      <c r="R40" s="12">
        <v>11.1</v>
      </c>
      <c r="S40" s="14">
        <v>32</v>
      </c>
      <c r="T40" s="12">
        <v>42</v>
      </c>
      <c r="U40" s="12">
        <v>4</v>
      </c>
      <c r="V40" s="12">
        <v>60</v>
      </c>
      <c r="W40" s="15">
        <v>75</v>
      </c>
      <c r="X40" s="16">
        <v>450</v>
      </c>
    </row>
    <row r="41" spans="1:24" x14ac:dyDescent="0.25">
      <c r="A41" s="10" t="s">
        <v>72</v>
      </c>
      <c r="B41" s="11" t="s">
        <v>32</v>
      </c>
      <c r="C41" s="12">
        <v>264</v>
      </c>
      <c r="D41" s="12">
        <v>289</v>
      </c>
      <c r="E41" s="12">
        <v>1000</v>
      </c>
      <c r="F41" s="12">
        <v>176</v>
      </c>
      <c r="G41" s="12">
        <v>43</v>
      </c>
      <c r="H41" s="12">
        <v>16.600000000000001</v>
      </c>
      <c r="I41" s="13">
        <v>16.3</v>
      </c>
      <c r="J41" s="12">
        <v>248</v>
      </c>
      <c r="K41" s="12">
        <v>256</v>
      </c>
      <c r="L41" s="12">
        <v>49</v>
      </c>
      <c r="M41" s="12">
        <v>4</v>
      </c>
      <c r="N41" s="12">
        <v>16.190000000000001</v>
      </c>
      <c r="O41" s="12">
        <v>0</v>
      </c>
      <c r="P41" s="12">
        <v>8</v>
      </c>
      <c r="Q41" s="12">
        <v>2</v>
      </c>
      <c r="R41" s="12">
        <v>13.62</v>
      </c>
      <c r="S41" s="14">
        <v>29</v>
      </c>
      <c r="T41" s="12">
        <v>56</v>
      </c>
      <c r="U41" s="12">
        <v>1</v>
      </c>
      <c r="V41" s="12">
        <v>27.5</v>
      </c>
      <c r="W41" s="15">
        <v>80</v>
      </c>
      <c r="X41" s="16">
        <v>450</v>
      </c>
    </row>
    <row r="42" spans="1:24" x14ac:dyDescent="0.25">
      <c r="A42" s="10" t="s">
        <v>73</v>
      </c>
      <c r="B42" s="21" t="s">
        <v>32</v>
      </c>
      <c r="C42" s="12">
        <v>314</v>
      </c>
      <c r="D42" s="12">
        <v>385</v>
      </c>
      <c r="E42" s="12">
        <v>950</v>
      </c>
      <c r="F42" s="12">
        <v>218</v>
      </c>
      <c r="G42" s="12">
        <v>39</v>
      </c>
      <c r="H42" s="12">
        <v>14.3</v>
      </c>
      <c r="I42" s="13">
        <v>12.3</v>
      </c>
      <c r="J42" s="12">
        <v>218</v>
      </c>
      <c r="K42" s="12">
        <v>200</v>
      </c>
      <c r="L42" s="12">
        <v>53</v>
      </c>
      <c r="M42" s="12">
        <v>5</v>
      </c>
      <c r="N42" s="12">
        <v>60</v>
      </c>
      <c r="O42" s="12">
        <v>23</v>
      </c>
      <c r="P42" s="12">
        <v>18</v>
      </c>
      <c r="Q42" s="12">
        <v>1.8</v>
      </c>
      <c r="R42" s="12">
        <v>9.9</v>
      </c>
      <c r="S42" s="12">
        <v>33</v>
      </c>
      <c r="T42" s="12">
        <v>40</v>
      </c>
      <c r="U42" s="12">
        <v>2</v>
      </c>
      <c r="V42" s="12">
        <v>60</v>
      </c>
      <c r="W42" s="12">
        <v>85</v>
      </c>
      <c r="X42" s="16">
        <v>430</v>
      </c>
    </row>
    <row r="43" spans="1:24" x14ac:dyDescent="0.25">
      <c r="A43" s="10" t="s">
        <v>74</v>
      </c>
      <c r="B43" s="17" t="s">
        <v>32</v>
      </c>
      <c r="C43" s="18">
        <v>312</v>
      </c>
      <c r="D43" s="18">
        <v>312</v>
      </c>
      <c r="E43" s="18">
        <v>800</v>
      </c>
      <c r="F43" s="18">
        <v>214</v>
      </c>
      <c r="G43" s="18">
        <v>42</v>
      </c>
      <c r="H43" s="18">
        <v>21.6</v>
      </c>
      <c r="I43" s="19">
        <v>17.600000000000001</v>
      </c>
      <c r="J43" s="18">
        <v>263</v>
      </c>
      <c r="K43" s="18">
        <v>238</v>
      </c>
      <c r="L43" s="18">
        <v>51</v>
      </c>
      <c r="M43" s="18">
        <v>6</v>
      </c>
      <c r="N43" s="18">
        <v>4.25</v>
      </c>
      <c r="O43" s="18">
        <v>8</v>
      </c>
      <c r="P43" s="18">
        <v>6</v>
      </c>
      <c r="Q43" s="18">
        <v>7</v>
      </c>
      <c r="R43" s="18">
        <v>9.35</v>
      </c>
      <c r="S43" s="23">
        <v>26</v>
      </c>
      <c r="T43" s="18">
        <v>67</v>
      </c>
      <c r="U43" s="18">
        <v>4</v>
      </c>
      <c r="V43" s="18">
        <v>37.5</v>
      </c>
      <c r="W43" s="24">
        <v>110</v>
      </c>
      <c r="X43" s="20">
        <v>390</v>
      </c>
    </row>
    <row r="44" spans="1:24" x14ac:dyDescent="0.25">
      <c r="A44" s="10" t="s">
        <v>75</v>
      </c>
      <c r="B44" s="21" t="s">
        <v>32</v>
      </c>
      <c r="C44" s="12">
        <v>373</v>
      </c>
      <c r="D44" s="12">
        <v>429</v>
      </c>
      <c r="E44" s="12">
        <v>1300</v>
      </c>
      <c r="F44" s="12">
        <v>215</v>
      </c>
      <c r="G44" s="12">
        <v>53</v>
      </c>
      <c r="H44" s="12">
        <v>11</v>
      </c>
      <c r="I44" s="13">
        <v>9.3000000000000007</v>
      </c>
      <c r="J44" s="12">
        <v>235</v>
      </c>
      <c r="K44" s="12">
        <v>205</v>
      </c>
      <c r="L44" s="12">
        <v>42</v>
      </c>
      <c r="M44" s="12">
        <v>35</v>
      </c>
      <c r="N44" s="12">
        <v>60</v>
      </c>
      <c r="O44" s="12">
        <v>-2</v>
      </c>
      <c r="P44" s="12">
        <v>7</v>
      </c>
      <c r="Q44" s="12">
        <v>2.5</v>
      </c>
      <c r="R44" s="12">
        <v>9</v>
      </c>
      <c r="S44" s="12">
        <v>32</v>
      </c>
      <c r="T44" s="12">
        <v>80</v>
      </c>
      <c r="U44" s="12">
        <v>1</v>
      </c>
      <c r="V44" s="12">
        <v>60</v>
      </c>
      <c r="W44" s="12">
        <v>123</v>
      </c>
      <c r="X44" s="16">
        <v>400</v>
      </c>
    </row>
    <row r="45" spans="1:24" x14ac:dyDescent="0.25">
      <c r="A45" s="10" t="s">
        <v>76</v>
      </c>
      <c r="B45" s="21" t="s">
        <v>32</v>
      </c>
      <c r="C45" s="12">
        <v>290</v>
      </c>
      <c r="D45" s="12">
        <v>338</v>
      </c>
      <c r="E45" s="12">
        <v>1250</v>
      </c>
      <c r="F45" s="12">
        <v>113</v>
      </c>
      <c r="G45" s="12">
        <v>25</v>
      </c>
      <c r="H45" s="12"/>
      <c r="I45" s="13"/>
      <c r="J45" s="12"/>
      <c r="K45" s="12"/>
      <c r="L45" s="15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6"/>
    </row>
    <row r="46" spans="1:24" x14ac:dyDescent="0.25">
      <c r="A46" s="10" t="s">
        <v>77</v>
      </c>
      <c r="B46" s="21" t="s">
        <v>32</v>
      </c>
      <c r="C46" s="12">
        <v>35</v>
      </c>
      <c r="D46" s="12">
        <v>391</v>
      </c>
      <c r="E46" s="12">
        <v>1100</v>
      </c>
      <c r="F46" s="12">
        <v>205</v>
      </c>
      <c r="G46" s="12">
        <v>34</v>
      </c>
      <c r="H46" s="12">
        <v>14</v>
      </c>
      <c r="I46" s="13">
        <v>8.3000000000000007</v>
      </c>
      <c r="J46" s="12">
        <v>254</v>
      </c>
      <c r="K46" s="12">
        <v>239</v>
      </c>
      <c r="L46" s="12">
        <v>43</v>
      </c>
      <c r="M46" s="12"/>
      <c r="N46" s="12">
        <v>15</v>
      </c>
      <c r="O46" s="12">
        <v>14</v>
      </c>
      <c r="P46" s="12">
        <v>10</v>
      </c>
      <c r="Q46" s="12">
        <v>-1</v>
      </c>
      <c r="R46" s="12">
        <v>16</v>
      </c>
      <c r="S46" s="12">
        <v>28</v>
      </c>
      <c r="T46" s="12">
        <v>90</v>
      </c>
      <c r="U46" s="12">
        <v>3</v>
      </c>
      <c r="V46" s="12">
        <v>21</v>
      </c>
      <c r="W46" s="12">
        <v>110</v>
      </c>
      <c r="X46" s="16">
        <v>450</v>
      </c>
    </row>
    <row r="47" spans="1:24" x14ac:dyDescent="0.25">
      <c r="A47" s="10" t="s">
        <v>78</v>
      </c>
      <c r="B47" s="21" t="s">
        <v>32</v>
      </c>
      <c r="C47" s="12">
        <v>292</v>
      </c>
      <c r="D47" s="12">
        <v>341</v>
      </c>
      <c r="E47" s="12">
        <v>1070</v>
      </c>
      <c r="F47" s="12">
        <v>148</v>
      </c>
      <c r="G47" s="12">
        <v>33</v>
      </c>
      <c r="H47" s="12">
        <v>18.600000000000001</v>
      </c>
      <c r="I47" s="13">
        <v>18.3</v>
      </c>
      <c r="J47" s="12">
        <v>242</v>
      </c>
      <c r="K47" s="12">
        <v>214</v>
      </c>
      <c r="L47" s="15">
        <v>48</v>
      </c>
      <c r="M47" s="15">
        <v>5</v>
      </c>
      <c r="N47" s="12">
        <v>12.5</v>
      </c>
      <c r="O47" s="12">
        <v>5</v>
      </c>
      <c r="P47" s="12">
        <v>6</v>
      </c>
      <c r="Q47" s="12">
        <v>2</v>
      </c>
      <c r="R47" s="12">
        <v>12.4</v>
      </c>
      <c r="S47" s="12">
        <v>18</v>
      </c>
      <c r="T47" s="12">
        <v>68</v>
      </c>
      <c r="U47" s="12">
        <v>3</v>
      </c>
      <c r="V47" s="12">
        <v>28</v>
      </c>
      <c r="W47" s="15">
        <v>63</v>
      </c>
      <c r="X47" s="16">
        <v>300</v>
      </c>
    </row>
    <row r="48" spans="1:24" x14ac:dyDescent="0.25">
      <c r="A48" s="25" t="s">
        <v>79</v>
      </c>
      <c r="B48" s="26" t="s">
        <v>32</v>
      </c>
      <c r="C48" s="27">
        <v>295</v>
      </c>
      <c r="D48" s="27">
        <v>330</v>
      </c>
      <c r="E48" s="27">
        <v>900</v>
      </c>
      <c r="F48" s="27">
        <v>180</v>
      </c>
      <c r="G48" s="27">
        <v>35</v>
      </c>
      <c r="H48" s="27">
        <v>17.329999999999998</v>
      </c>
      <c r="I48" s="28">
        <v>17</v>
      </c>
      <c r="J48" s="27">
        <v>252</v>
      </c>
      <c r="K48" s="27">
        <v>249</v>
      </c>
      <c r="L48" s="27">
        <v>45</v>
      </c>
      <c r="M48" s="29">
        <v>1</v>
      </c>
      <c r="N48" s="27">
        <v>3.6</v>
      </c>
      <c r="O48" s="27">
        <v>10.5</v>
      </c>
      <c r="P48" s="27">
        <v>17</v>
      </c>
      <c r="Q48" s="27">
        <v>9</v>
      </c>
      <c r="R48" s="27">
        <v>12.6</v>
      </c>
      <c r="S48" s="27">
        <v>33</v>
      </c>
      <c r="T48" s="27">
        <v>40</v>
      </c>
      <c r="U48" s="27">
        <v>4</v>
      </c>
      <c r="V48" s="27">
        <v>14.7</v>
      </c>
      <c r="W48" s="29">
        <v>80</v>
      </c>
      <c r="X48" s="30">
        <v>430</v>
      </c>
    </row>
    <row r="49" spans="1:24" x14ac:dyDescent="0.25">
      <c r="A49" s="31"/>
      <c r="B49" s="32"/>
      <c r="C49" s="33"/>
      <c r="D49" s="33"/>
      <c r="E49" s="33"/>
      <c r="F49" s="33"/>
      <c r="G49" s="33"/>
      <c r="H49" s="33"/>
      <c r="I49" s="34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1:24" x14ac:dyDescent="0.25">
      <c r="A50" s="35"/>
      <c r="B50" s="32"/>
      <c r="C50" s="36"/>
      <c r="D50" s="36"/>
      <c r="E50" s="36"/>
      <c r="F50" s="36"/>
      <c r="G50" s="36"/>
      <c r="H50" s="36"/>
      <c r="I50" s="37"/>
      <c r="J50" s="36"/>
      <c r="K50" s="36"/>
      <c r="L50" s="36"/>
      <c r="M50" s="38"/>
      <c r="N50" s="36"/>
      <c r="O50" s="36"/>
      <c r="P50" s="36"/>
      <c r="Q50" s="36"/>
      <c r="R50" s="36"/>
      <c r="S50" s="36"/>
      <c r="T50" s="36"/>
      <c r="U50" s="36"/>
      <c r="V50" s="36"/>
      <c r="W50" s="38"/>
      <c r="X50" s="36"/>
    </row>
    <row r="52" spans="1:24" ht="15.75" thickBot="1" x14ac:dyDescent="0.3"/>
    <row r="53" spans="1:24" ht="15.75" thickTop="1" x14ac:dyDescent="0.25">
      <c r="A53" s="39" t="s">
        <v>34</v>
      </c>
      <c r="B53" s="40">
        <v>10</v>
      </c>
      <c r="C53" s="41">
        <f>PERCENTILE(C4:C50,0.1)</f>
        <v>249.8</v>
      </c>
      <c r="D53" s="41">
        <f>PERCENTILE(D4:D50,0.1)</f>
        <v>262.89999999999998</v>
      </c>
      <c r="E53" s="41">
        <f>PERCENTILE(E4:E50,0.1)</f>
        <v>850</v>
      </c>
      <c r="F53" s="41">
        <f>PERCENTILE(F4:F50,0.1)</f>
        <v>160</v>
      </c>
      <c r="G53" s="41">
        <f>PERCENTILE(G4:G50,0.1)</f>
        <v>34</v>
      </c>
      <c r="H53" s="42">
        <f>PERCENTILE(H4:H50,0.9)</f>
        <v>19.86</v>
      </c>
      <c r="I53" s="42">
        <f>PERCENTILE(I4:I50,0.9)</f>
        <v>18.57</v>
      </c>
      <c r="J53" s="42">
        <f>PERCENTILE(J4:J50,0.9)</f>
        <v>279</v>
      </c>
      <c r="K53" s="42">
        <f>PERCENTILE(K4:K50,0.9)</f>
        <v>276</v>
      </c>
      <c r="L53" s="41">
        <f>PERCENTILE(L4:L50,0.1)</f>
        <v>42</v>
      </c>
      <c r="M53" s="41">
        <f>PERCENTILE(M4:M50,0.1)</f>
        <v>1</v>
      </c>
      <c r="N53" s="41">
        <f>PERCENTILE(N4:N50,0.1)</f>
        <v>2.08</v>
      </c>
      <c r="O53" s="41">
        <f>PERCENTILE(O4:O50,0.1)</f>
        <v>-9.8000000000000007</v>
      </c>
      <c r="P53" s="41">
        <f>PERCENTILE(P4:P50,0.1)</f>
        <v>2.8000000000000003</v>
      </c>
      <c r="Q53" s="42">
        <f>PERCENTILE(Q4:Q50,0.9)</f>
        <v>7.4499999999999993</v>
      </c>
      <c r="R53" s="42">
        <f>PERCENTILE(R4:R50,0.9)</f>
        <v>16.600000000000001</v>
      </c>
      <c r="S53" s="41">
        <f>PERCENTILE(S4:S50,0.1)</f>
        <v>17.2</v>
      </c>
      <c r="T53" s="42">
        <f>PERCENTILE(T4:T50,0.9)</f>
        <v>83.6</v>
      </c>
      <c r="U53" s="42">
        <f>PERCENTILE(U4:U50,0.9)</f>
        <v>5</v>
      </c>
      <c r="V53" s="41">
        <f>PERCENTILE(V4:V50,0.1)</f>
        <v>9.120000000000001</v>
      </c>
      <c r="W53" s="41">
        <f>PERCENTILE(W4:W50,0.1)</f>
        <v>62.400000000000006</v>
      </c>
      <c r="X53" s="41">
        <f>PERCENTILE(X4:X50,0.1)</f>
        <v>360</v>
      </c>
    </row>
    <row r="54" spans="1:24" x14ac:dyDescent="0.25">
      <c r="A54" s="43"/>
      <c r="B54" s="44">
        <v>20</v>
      </c>
      <c r="C54" s="45">
        <f>PERCENTILE(C4:C50,0.2)</f>
        <v>276.2</v>
      </c>
      <c r="D54" s="45">
        <f>PERCENTILE(D4:D50,0.2)</f>
        <v>293.8</v>
      </c>
      <c r="E54" s="45">
        <f>PERCENTILE(E4:E50,0.2)</f>
        <v>900</v>
      </c>
      <c r="F54" s="45">
        <f>PERCENTILE(F4:F50,0.2)</f>
        <v>176</v>
      </c>
      <c r="G54" s="45">
        <f>PERCENTILE(G4:G50,0.2)</f>
        <v>35</v>
      </c>
      <c r="H54" s="46">
        <f>PERCENTILE(H4:H50,0.8)</f>
        <v>18</v>
      </c>
      <c r="I54" s="46">
        <f>PERCENTILE(I4:I50,0.8)</f>
        <v>17</v>
      </c>
      <c r="J54" s="46">
        <f>PERCENTILE(J4:J50,0.8)</f>
        <v>271.8</v>
      </c>
      <c r="K54" s="46">
        <f>PERCENTILE(K4:K50,0.8)</f>
        <v>256.8</v>
      </c>
      <c r="L54" s="45">
        <f>PERCENTILE(L4:L50,0.2)</f>
        <v>44</v>
      </c>
      <c r="M54" s="45">
        <f>PERCENTILE(M4:M50,0.2)</f>
        <v>2</v>
      </c>
      <c r="N54" s="45">
        <f>PERCENTILE(N4:N50,0.2)</f>
        <v>3.8600000000000003</v>
      </c>
      <c r="O54" s="45">
        <f>PERCENTILE(O4:O50,0.2)</f>
        <v>-3.7999999999999989</v>
      </c>
      <c r="P54" s="45">
        <f>PERCENTILE(P4:P50,0.2)</f>
        <v>5.4</v>
      </c>
      <c r="Q54" s="46">
        <f>PERCENTILE(Q4:Q50,0.8)</f>
        <v>6.8000000000000043</v>
      </c>
      <c r="R54" s="46">
        <f>PERCENTILE(R4:R50,0.8)</f>
        <v>14.6</v>
      </c>
      <c r="S54" s="45">
        <f>PERCENTILE(S4:S50,0.2)</f>
        <v>24.8</v>
      </c>
      <c r="T54" s="46">
        <f>PERCENTILE(T4:T50,0.8)</f>
        <v>79.2</v>
      </c>
      <c r="U54" s="46">
        <f>PERCENTILE(U4:U50,0.8)</f>
        <v>4</v>
      </c>
      <c r="V54" s="45">
        <f>PERCENTILE(V4:V50,0.2)</f>
        <v>14.64</v>
      </c>
      <c r="W54" s="45">
        <f>PERCENTILE(W4:W50,0.2)</f>
        <v>70</v>
      </c>
      <c r="X54" s="45">
        <f>PERCENTILE(X4:X50,0.2)</f>
        <v>360</v>
      </c>
    </row>
    <row r="55" spans="1:24" x14ac:dyDescent="0.25">
      <c r="A55" s="43"/>
      <c r="B55" s="44">
        <v>30</v>
      </c>
      <c r="C55" s="45">
        <f>PERCENTILE(C4:C50,0.3)</f>
        <v>288.60000000000002</v>
      </c>
      <c r="D55" s="45">
        <f>PERCENTILE(D4:D50,0.3)</f>
        <v>314.09999999999997</v>
      </c>
      <c r="E55" s="45">
        <f>PERCENTILE(E4:E50,0.3)</f>
        <v>900</v>
      </c>
      <c r="F55" s="45">
        <f>PERCENTILE(F4:F50,0.3)</f>
        <v>188</v>
      </c>
      <c r="G55" s="45">
        <f>PERCENTILE(G4:G50,0.3)</f>
        <v>36.4</v>
      </c>
      <c r="H55" s="46">
        <f>PERCENTILE(H4:H50,0.7)</f>
        <v>17.320999999999998</v>
      </c>
      <c r="I55" s="46">
        <f>PERCENTILE(I4:I50,0.7)</f>
        <v>16.21</v>
      </c>
      <c r="J55" s="46">
        <f>PERCENTILE(J4:J50,0.7)</f>
        <v>259.10000000000002</v>
      </c>
      <c r="K55" s="46">
        <f>PERCENTILE(K4:K50,0.7)</f>
        <v>246.5</v>
      </c>
      <c r="L55" s="45">
        <f>PERCENTILE(L4:L50,0.3)</f>
        <v>46.3</v>
      </c>
      <c r="M55" s="45">
        <f>PERCENTILE(M4:M50,0.3)</f>
        <v>3</v>
      </c>
      <c r="N55" s="45">
        <f>PERCENTILE(N4:N50,0.3)</f>
        <v>4.8</v>
      </c>
      <c r="O55" s="45">
        <f>PERCENTILE(O4:O50,0.3)</f>
        <v>1.5999999999999996</v>
      </c>
      <c r="P55" s="45">
        <f>PERCENTILE(P4:P50,0.3)</f>
        <v>6.8</v>
      </c>
      <c r="Q55" s="46">
        <f>PERCENTILE(Q4:Q50,0.7)</f>
        <v>5.35</v>
      </c>
      <c r="R55" s="46">
        <f>PERCENTILE(R4:R50,0.7)</f>
        <v>12.4</v>
      </c>
      <c r="S55" s="45">
        <f>PERCENTILE(S4:S50,0.3)</f>
        <v>29</v>
      </c>
      <c r="T55" s="46">
        <f>PERCENTILE(T4:T50,0.7)</f>
        <v>75.400000000000006</v>
      </c>
      <c r="U55" s="46">
        <f>PERCENTILE(U4:U50,0.7)</f>
        <v>3.2999999999999972</v>
      </c>
      <c r="V55" s="45">
        <f>PERCENTILE(V4:V50,0.3)</f>
        <v>20.43</v>
      </c>
      <c r="W55" s="45">
        <f>PERCENTILE(W4:W50,0.3)</f>
        <v>75.8</v>
      </c>
      <c r="X55" s="45">
        <f>PERCENTILE(X4:X50,0.3)</f>
        <v>390</v>
      </c>
    </row>
    <row r="56" spans="1:24" x14ac:dyDescent="0.25">
      <c r="A56" s="43"/>
      <c r="B56" s="44">
        <v>40</v>
      </c>
      <c r="C56" s="45">
        <f>PERCENTILE(C4:C50,0.4)</f>
        <v>295.39999999999998</v>
      </c>
      <c r="D56" s="45">
        <f>PERCENTILE(D4:D50,0.4)</f>
        <v>335.4</v>
      </c>
      <c r="E56" s="45">
        <f>PERCENTILE(E4:E50,0.4)</f>
        <v>1000</v>
      </c>
      <c r="F56" s="45">
        <f>PERCENTILE(F4:F50,0.4)</f>
        <v>195</v>
      </c>
      <c r="G56" s="45">
        <f>PERCENTILE(G4:G50,0.4)</f>
        <v>39</v>
      </c>
      <c r="H56" s="46">
        <f>PERCENTILE(H4:H50,0.6)</f>
        <v>16.3</v>
      </c>
      <c r="I56" s="46">
        <f>PERCENTILE(I4:I50,0.6)</f>
        <v>15.599999999999998</v>
      </c>
      <c r="J56" s="46">
        <f>PERCENTILE(J4:J50,0.6)</f>
        <v>251.2</v>
      </c>
      <c r="K56" s="46">
        <f>PERCENTILE(K4:K50,0.6)</f>
        <v>234</v>
      </c>
      <c r="L56" s="45">
        <f>PERCENTILE(L4:L50,0.4)</f>
        <v>47</v>
      </c>
      <c r="M56" s="45">
        <f>PERCENTILE(M4:M50,0.4)</f>
        <v>3</v>
      </c>
      <c r="N56" s="45">
        <f>PERCENTILE(N4:N50,0.4)</f>
        <v>7.42</v>
      </c>
      <c r="O56" s="45">
        <f>PERCENTILE(O4:O50,0.4)</f>
        <v>5</v>
      </c>
      <c r="P56" s="45">
        <f>PERCENTILE(P4:P50,0.4)</f>
        <v>8</v>
      </c>
      <c r="Q56" s="46">
        <f>PERCENTILE(Q4:Q50,0.6)</f>
        <v>4</v>
      </c>
      <c r="R56" s="46">
        <f>PERCENTILE(R4:R50,0.6)</f>
        <v>12</v>
      </c>
      <c r="S56" s="45">
        <f>PERCENTILE(S4:S50,0.4)</f>
        <v>31.8</v>
      </c>
      <c r="T56" s="46">
        <f>PERCENTILE(T4:T50,0.6)</f>
        <v>67.2</v>
      </c>
      <c r="U56" s="46">
        <f>PERCENTILE(U4:U50,0.6)</f>
        <v>3</v>
      </c>
      <c r="V56" s="45">
        <f>PERCENTILE(V4:V50,0.4)</f>
        <v>27.020000000000003</v>
      </c>
      <c r="W56" s="45">
        <f>PERCENTILE(W4:W50,0.4)</f>
        <v>80</v>
      </c>
      <c r="X56" s="45">
        <f>PERCENTILE(X4:X50,0.4)</f>
        <v>391</v>
      </c>
    </row>
    <row r="57" spans="1:24" x14ac:dyDescent="0.25">
      <c r="A57" s="43"/>
      <c r="B57" s="44">
        <v>50</v>
      </c>
      <c r="C57" s="45">
        <f t="shared" ref="C57:X57" si="0">PERCENTILE(C4:C50,0.5)</f>
        <v>307</v>
      </c>
      <c r="D57" s="45">
        <f t="shared" si="0"/>
        <v>346.5</v>
      </c>
      <c r="E57" s="45">
        <f t="shared" si="0"/>
        <v>1000</v>
      </c>
      <c r="F57" s="45">
        <f t="shared" si="0"/>
        <v>196</v>
      </c>
      <c r="G57" s="45">
        <f t="shared" si="0"/>
        <v>40</v>
      </c>
      <c r="H57" s="46">
        <f t="shared" si="0"/>
        <v>15.629999999999999</v>
      </c>
      <c r="I57" s="46">
        <f t="shared" si="0"/>
        <v>14.45</v>
      </c>
      <c r="J57" s="46">
        <f t="shared" si="0"/>
        <v>244</v>
      </c>
      <c r="K57" s="46">
        <f t="shared" si="0"/>
        <v>227.5</v>
      </c>
      <c r="L57" s="45">
        <f t="shared" si="0"/>
        <v>49</v>
      </c>
      <c r="M57" s="45">
        <f t="shared" si="0"/>
        <v>4</v>
      </c>
      <c r="N57" s="45">
        <f t="shared" si="0"/>
        <v>9.4499999999999993</v>
      </c>
      <c r="O57" s="45">
        <f t="shared" si="0"/>
        <v>7</v>
      </c>
      <c r="P57" s="45">
        <f t="shared" si="0"/>
        <v>10</v>
      </c>
      <c r="Q57" s="46">
        <f t="shared" si="0"/>
        <v>2.75</v>
      </c>
      <c r="R57" s="46">
        <f t="shared" si="0"/>
        <v>11.33</v>
      </c>
      <c r="S57" s="45">
        <f t="shared" si="0"/>
        <v>32</v>
      </c>
      <c r="T57" s="46">
        <f t="shared" si="0"/>
        <v>66</v>
      </c>
      <c r="U57" s="46">
        <f t="shared" si="0"/>
        <v>2</v>
      </c>
      <c r="V57" s="45">
        <f t="shared" ref="V57" si="1">PERCENTILE(V4:V50,0.5)</f>
        <v>33.5</v>
      </c>
      <c r="W57" s="45">
        <f t="shared" si="0"/>
        <v>80</v>
      </c>
      <c r="X57" s="45">
        <f t="shared" si="0"/>
        <v>400</v>
      </c>
    </row>
    <row r="58" spans="1:24" x14ac:dyDescent="0.25">
      <c r="A58" s="43"/>
      <c r="B58" s="44">
        <v>60</v>
      </c>
      <c r="C58" s="45">
        <f>PERCENTILE(C4:C50,0.6)</f>
        <v>312</v>
      </c>
      <c r="D58" s="45">
        <f>PERCENTILE(D4:D50,0.6)</f>
        <v>352.8</v>
      </c>
      <c r="E58" s="45">
        <f>PERCENTILE(E4:E50,0.6)</f>
        <v>1050</v>
      </c>
      <c r="F58" s="45">
        <f>PERCENTILE(F4:F50,0.6)</f>
        <v>205</v>
      </c>
      <c r="G58" s="45">
        <f>PERCENTILE(G4:G50,0.6)</f>
        <v>42</v>
      </c>
      <c r="H58" s="46">
        <f>PERCENTILE(H4:H50,0.4)</f>
        <v>15</v>
      </c>
      <c r="I58" s="46">
        <f>PERCENTILE(I4:I50,0.4)</f>
        <v>13.6</v>
      </c>
      <c r="J58" s="46">
        <f>PERCENTILE(J4:J50,0.4)</f>
        <v>237.60000000000002</v>
      </c>
      <c r="K58" s="46">
        <f>PERCENTILE(K4:K50,0.4)</f>
        <v>220.4</v>
      </c>
      <c r="L58" s="45">
        <f>PERCENTILE(L4:L50,0.6)</f>
        <v>49</v>
      </c>
      <c r="M58" s="45">
        <f>PERCENTILE(M4:M50,0.6)</f>
        <v>5</v>
      </c>
      <c r="N58" s="45">
        <f>PERCENTILE(N4:N50,0.6)</f>
        <v>10.649999999999999</v>
      </c>
      <c r="O58" s="45">
        <f>PERCENTILE(O4:O50,0.6)</f>
        <v>10</v>
      </c>
      <c r="P58" s="45">
        <f>PERCENTILE(P4:P50,0.6)</f>
        <v>12</v>
      </c>
      <c r="Q58" s="46">
        <f>PERCENTILE(Q4:Q50,0.4)</f>
        <v>2</v>
      </c>
      <c r="R58" s="46">
        <f>PERCENTILE(R4:R50,0.4)</f>
        <v>10.5</v>
      </c>
      <c r="S58" s="45">
        <f>PERCENTILE(S4:S50,0.6)</f>
        <v>33</v>
      </c>
      <c r="T58" s="46">
        <f>PERCENTILE(T4:T50,0.4)</f>
        <v>62.6</v>
      </c>
      <c r="U58" s="46">
        <f>PERCENTILE(U4:U50,0.4)</f>
        <v>2</v>
      </c>
      <c r="V58" s="45">
        <f>PERCENTILE(V4:V50,0.6)</f>
        <v>38.700000000000003</v>
      </c>
      <c r="W58" s="45">
        <f>PERCENTILE(W4:W50,0.6)</f>
        <v>89.8</v>
      </c>
      <c r="X58" s="45">
        <f>PERCENTILE(X4:X50,0.6)</f>
        <v>430</v>
      </c>
    </row>
    <row r="59" spans="1:24" x14ac:dyDescent="0.25">
      <c r="A59" s="43"/>
      <c r="B59" s="44">
        <v>70</v>
      </c>
      <c r="C59" s="45">
        <f>PERCENTILE(C4:C50,0.7)</f>
        <v>330.4</v>
      </c>
      <c r="D59" s="45">
        <f>PERCENTILE(D4:D50,0.7)</f>
        <v>366.8</v>
      </c>
      <c r="E59" s="45">
        <f>PERCENTILE(E4:E50,0.7)</f>
        <v>1100</v>
      </c>
      <c r="F59" s="45">
        <f>PERCENTILE(F4:F50,0.7)</f>
        <v>206</v>
      </c>
      <c r="G59" s="45">
        <f>PERCENTILE(G4:G50,0.7)</f>
        <v>43</v>
      </c>
      <c r="H59" s="46">
        <f>PERCENTILE(H4:H50,0.3)</f>
        <v>14.621</v>
      </c>
      <c r="I59" s="46">
        <f>PERCENTILE(I4:I50,0.3)</f>
        <v>13.09</v>
      </c>
      <c r="J59" s="46">
        <f>PERCENTILE(J4:J50,0.3)</f>
        <v>234</v>
      </c>
      <c r="K59" s="46">
        <f>PERCENTILE(K4:K50,0.3)</f>
        <v>214</v>
      </c>
      <c r="L59" s="45">
        <f>PERCENTILE(L4:L50,0.7)</f>
        <v>50.7</v>
      </c>
      <c r="M59" s="45">
        <f>PERCENTILE(M4:M50,0.7)</f>
        <v>6</v>
      </c>
      <c r="N59" s="45">
        <f>PERCENTILE(N4:N50,0.7)</f>
        <v>13.7</v>
      </c>
      <c r="O59" s="45">
        <f>PERCENTILE(O4:O50,0.7)</f>
        <v>12.819999999999999</v>
      </c>
      <c r="P59" s="45">
        <f>PERCENTILE(P4:P50,0.7)</f>
        <v>14</v>
      </c>
      <c r="Q59" s="46">
        <f>PERCENTILE(Q4:Q50,0.3)</f>
        <v>1.93</v>
      </c>
      <c r="R59" s="46">
        <f>PERCENTILE(R4:R50,0.3)</f>
        <v>10</v>
      </c>
      <c r="S59" s="45">
        <f>PERCENTILE(S4:S50,0.7)</f>
        <v>35</v>
      </c>
      <c r="T59" s="46">
        <f>PERCENTILE(T4:T50,0.3)</f>
        <v>52</v>
      </c>
      <c r="U59" s="46">
        <f>PERCENTILE(U4:U50,0.3)</f>
        <v>2</v>
      </c>
      <c r="V59" s="45">
        <f>PERCENTILE(V4:V50,0.7)</f>
        <v>43.3</v>
      </c>
      <c r="W59" s="45">
        <f>PERCENTILE(W4:W50,0.7)</f>
        <v>96.199999999999989</v>
      </c>
      <c r="X59" s="45">
        <f>PERCENTILE(X4:X50,0.7)</f>
        <v>450</v>
      </c>
    </row>
    <row r="60" spans="1:24" x14ac:dyDescent="0.25">
      <c r="A60" s="43"/>
      <c r="B60" s="44">
        <v>80</v>
      </c>
      <c r="C60" s="45">
        <f>PERCENTILE(C4:C50,0.8)</f>
        <v>349</v>
      </c>
      <c r="D60" s="45">
        <f>PERCENTILE(D4:D50,0.8)</f>
        <v>383.40000000000003</v>
      </c>
      <c r="E60" s="45">
        <f>PERCENTILE(E4:E50,0.8)</f>
        <v>1150</v>
      </c>
      <c r="F60" s="45">
        <f>PERCENTILE(F4:F50,0.8)</f>
        <v>212</v>
      </c>
      <c r="G60" s="45">
        <f>PERCENTILE(G4:G50,0.8)</f>
        <v>45</v>
      </c>
      <c r="H60" s="46">
        <f>PERCENTILE(H4:H50,0.2)</f>
        <v>14.3</v>
      </c>
      <c r="I60" s="46">
        <f>PERCENTILE(I4:I50,0.2)</f>
        <v>12.06</v>
      </c>
      <c r="J60" s="46">
        <f>PERCENTILE(J4:J50,0.2)</f>
        <v>224</v>
      </c>
      <c r="K60" s="46">
        <f>PERCENTILE(K4:K50,0.2)</f>
        <v>207.4</v>
      </c>
      <c r="L60" s="45">
        <f>PERCENTILE(L4:L50,0.8)</f>
        <v>51</v>
      </c>
      <c r="M60" s="45">
        <f>PERCENTILE(M4:M50,0.8)</f>
        <v>9.6000000000000085</v>
      </c>
      <c r="N60" s="45">
        <f>PERCENTILE(N4:N50,0.8)</f>
        <v>19.400000000000006</v>
      </c>
      <c r="O60" s="45">
        <f>PERCENTILE(O4:O50,0.8)</f>
        <v>13.3</v>
      </c>
      <c r="P60" s="45">
        <f>PERCENTILE(P4:P50,0.8)</f>
        <v>16</v>
      </c>
      <c r="Q60" s="46">
        <f>PERCENTILE(Q4:Q50,0.2)</f>
        <v>1</v>
      </c>
      <c r="R60" s="46">
        <f>PERCENTILE(R4:R50,0.2)</f>
        <v>9.9</v>
      </c>
      <c r="S60" s="45">
        <f>PERCENTILE(S4:S50,0.8)</f>
        <v>37</v>
      </c>
      <c r="T60" s="46">
        <f>PERCENTILE(T4:T50,0.2)</f>
        <v>44.2</v>
      </c>
      <c r="U60" s="46">
        <f>PERCENTILE(U4:U50,0.2)</f>
        <v>1</v>
      </c>
      <c r="V60" s="45">
        <f>PERCENTILE(V4:V50,0.8)</f>
        <v>53.100000000000016</v>
      </c>
      <c r="W60" s="45">
        <f>PERCENTILE(W4:W50,0.8)</f>
        <v>100</v>
      </c>
      <c r="X60" s="45">
        <f>PERCENTILE(X4:X50,0.8)</f>
        <v>450</v>
      </c>
    </row>
    <row r="61" spans="1:24" ht="15.75" thickBot="1" x14ac:dyDescent="0.3">
      <c r="A61" s="43"/>
      <c r="B61" s="47">
        <v>90</v>
      </c>
      <c r="C61" s="48">
        <f>PERCENTILE(C4:C50,0.9)</f>
        <v>366.6</v>
      </c>
      <c r="D61" s="48">
        <f>PERCENTILE(D4:D50,0.9)</f>
        <v>405</v>
      </c>
      <c r="E61" s="48">
        <f>PERCENTILE(E4:E50,0.9)</f>
        <v>1250</v>
      </c>
      <c r="F61" s="48">
        <f>PERCENTILE(F4:F50,0.9)</f>
        <v>215</v>
      </c>
      <c r="G61" s="48">
        <f>PERCENTILE(G4:G50,0.9)</f>
        <v>47.2</v>
      </c>
      <c r="H61" s="49">
        <f>PERCENTILE(H4:H50,0.1)</f>
        <v>12.400000000000002</v>
      </c>
      <c r="I61" s="49">
        <f>PERCENTILE(I4:I50,0.1)</f>
        <v>12</v>
      </c>
      <c r="J61" s="49">
        <f>PERCENTILE(J4:J50,0.1)</f>
        <v>220.1</v>
      </c>
      <c r="K61" s="49">
        <f>PERCENTILE(K4:K50,0.1)</f>
        <v>200.5</v>
      </c>
      <c r="L61" s="48">
        <f>PERCENTILE(L4:L50,0.9)</f>
        <v>53</v>
      </c>
      <c r="M61" s="48">
        <f>PERCENTILE(M4:M50,0.9)</f>
        <v>23.600000000000009</v>
      </c>
      <c r="N61" s="48">
        <f>PERCENTILE(N4:N50,0.9)</f>
        <v>43.980000000000018</v>
      </c>
      <c r="O61" s="48">
        <f>PERCENTILE(O4:O50,0.9)</f>
        <v>16.600000000000009</v>
      </c>
      <c r="P61" s="48">
        <f>PERCENTILE(P4:P50,0.9)</f>
        <v>18</v>
      </c>
      <c r="Q61" s="49">
        <f>PERCENTILE(Q4:Q50,0.1)</f>
        <v>5.0000000000000266E-2</v>
      </c>
      <c r="R61" s="49">
        <f>PERCENTILE(R4:R50,0.1)</f>
        <v>9</v>
      </c>
      <c r="S61" s="48">
        <f>PERCENTILE(S4:S50,0.9)</f>
        <v>39.600000000000009</v>
      </c>
      <c r="T61" s="49">
        <f>PERCENTILE(T4:T50,0.1)</f>
        <v>40</v>
      </c>
      <c r="U61" s="49">
        <f>PERCENTILE(U4:U50,0.1)</f>
        <v>1</v>
      </c>
      <c r="V61" s="48">
        <f t="shared" ref="V61" si="2">PERCENTILE(V4:V50,0.9)</f>
        <v>60</v>
      </c>
      <c r="W61" s="48">
        <f t="shared" ref="W61:X61" si="3">PERCENTILE(W4:W50,0.9)</f>
        <v>110</v>
      </c>
      <c r="X61" s="48">
        <f t="shared" si="3"/>
        <v>450</v>
      </c>
    </row>
    <row r="62" spans="1:24" ht="15.75" thickTop="1" x14ac:dyDescent="0.25"/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Vespa</dc:creator>
  <cp:lastModifiedBy>User</cp:lastModifiedBy>
  <dcterms:created xsi:type="dcterms:W3CDTF">2017-12-04T09:40:56Z</dcterms:created>
  <dcterms:modified xsi:type="dcterms:W3CDTF">2018-12-05T14:32:14Z</dcterms:modified>
</cp:coreProperties>
</file>