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itel\Downloads\"/>
    </mc:Choice>
  </mc:AlternateContent>
  <xr:revisionPtr revIDLastSave="0" documentId="13_ncr:1_{67866967-E30A-4673-8EF0-50F821D542FE}" xr6:coauthVersionLast="47" xr6:coauthVersionMax="47" xr10:uidLastSave="{00000000-0000-0000-0000-000000000000}"/>
  <bookViews>
    <workbookView xWindow="-120" yWindow="-120" windowWidth="29040" windowHeight="15840" xr2:uid="{FF7597D0-68DA-47A8-8F11-EC9DE2264EF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  <c r="P25" i="1"/>
  <c r="P24" i="1"/>
  <c r="P23" i="1"/>
  <c r="L20" i="1"/>
  <c r="F14" i="1"/>
  <c r="F10" i="1"/>
  <c r="F4" i="1"/>
  <c r="F5" i="1"/>
  <c r="F3" i="1"/>
  <c r="F2" i="1"/>
  <c r="F7" i="1"/>
  <c r="F19" i="1"/>
  <c r="F11" i="1"/>
  <c r="F21" i="1"/>
  <c r="F15" i="1"/>
  <c r="F16" i="1"/>
  <c r="F17" i="1"/>
  <c r="F20" i="1"/>
  <c r="F9" i="1"/>
  <c r="F12" i="1"/>
  <c r="F18" i="1"/>
  <c r="F8" i="1"/>
  <c r="F6" i="1"/>
  <c r="F13" i="1"/>
  <c r="D24" i="1" l="1"/>
  <c r="D23" i="1"/>
  <c r="D22" i="1"/>
  <c r="C24" i="1"/>
  <c r="C23" i="1"/>
  <c r="C22" i="1"/>
  <c r="B24" i="1"/>
  <c r="B23" i="1"/>
  <c r="B22" i="1"/>
</calcChain>
</file>

<file path=xl/sharedStrings.xml><?xml version="1.0" encoding="utf-8"?>
<sst xmlns="http://schemas.openxmlformats.org/spreadsheetml/2006/main" count="59" uniqueCount="23">
  <si>
    <t>věk</t>
  </si>
  <si>
    <t>výška</t>
  </si>
  <si>
    <t>hmotnost</t>
  </si>
  <si>
    <t>ž</t>
  </si>
  <si>
    <t>pohlaví</t>
  </si>
  <si>
    <t>průměr</t>
  </si>
  <si>
    <t>medián</t>
  </si>
  <si>
    <t>sm.odch.</t>
  </si>
  <si>
    <t>ženy</t>
  </si>
  <si>
    <t>m</t>
  </si>
  <si>
    <t>muži</t>
  </si>
  <si>
    <t>BMI</t>
  </si>
  <si>
    <t>DPP</t>
  </si>
  <si>
    <t>hodinová sazba</t>
  </si>
  <si>
    <t>hodin/měsíc</t>
  </si>
  <si>
    <t>DPČ</t>
  </si>
  <si>
    <t>m2</t>
  </si>
  <si>
    <t>Kč/m2</t>
  </si>
  <si>
    <t>pozemek</t>
  </si>
  <si>
    <t>barák</t>
  </si>
  <si>
    <t>hypotéky</t>
  </si>
  <si>
    <t>%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</si>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</sst>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"/>
    <numFmt numFmtId="168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66" fontId="0" fillId="3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166" fontId="0" fillId="0" borderId="0" xfId="0" applyNumberFormat="1"/>
    <xf numFmtId="0" fontId="0" fillId="4" borderId="0" xfId="0" applyFill="1"/>
    <xf numFmtId="168" fontId="0" fillId="4" borderId="0" xfId="1" applyNumberFormat="1" applyFont="1" applyFill="1"/>
    <xf numFmtId="168" fontId="0" fillId="4" borderId="0" xfId="0" applyNumberForma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hmotnost</a:t>
            </a:r>
            <a:r>
              <a:rPr lang="cs-CZ"/>
              <a:t> - muži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List1!$D$1</c:f>
              <c:strCache>
                <c:ptCount val="1"/>
                <c:pt idx="0">
                  <c:v>hmotnost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0990813648293969E-3"/>
                  <c:y val="5.97685185185185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List1!$C$2:$C$14</c:f>
              <c:numCache>
                <c:formatCode>General</c:formatCode>
                <c:ptCount val="13"/>
                <c:pt idx="0">
                  <c:v>163</c:v>
                </c:pt>
                <c:pt idx="1">
                  <c:v>165</c:v>
                </c:pt>
                <c:pt idx="2">
                  <c:v>176</c:v>
                </c:pt>
                <c:pt idx="3">
                  <c:v>168</c:v>
                </c:pt>
                <c:pt idx="4">
                  <c:v>178</c:v>
                </c:pt>
                <c:pt idx="5">
                  <c:v>160</c:v>
                </c:pt>
                <c:pt idx="6">
                  <c:v>178</c:v>
                </c:pt>
                <c:pt idx="7">
                  <c:v>182</c:v>
                </c:pt>
                <c:pt idx="8">
                  <c:v>178</c:v>
                </c:pt>
                <c:pt idx="9">
                  <c:v>187</c:v>
                </c:pt>
                <c:pt idx="10">
                  <c:v>181</c:v>
                </c:pt>
                <c:pt idx="11">
                  <c:v>177</c:v>
                </c:pt>
                <c:pt idx="12">
                  <c:v>181</c:v>
                </c:pt>
              </c:numCache>
            </c:numRef>
          </c:xVal>
          <c:yVal>
            <c:numRef>
              <c:f>List1!$D$2:$D$14</c:f>
              <c:numCache>
                <c:formatCode>General</c:formatCode>
                <c:ptCount val="13"/>
                <c:pt idx="0">
                  <c:v>46</c:v>
                </c:pt>
                <c:pt idx="1">
                  <c:v>55</c:v>
                </c:pt>
                <c:pt idx="2">
                  <c:v>64</c:v>
                </c:pt>
                <c:pt idx="3">
                  <c:v>60</c:v>
                </c:pt>
                <c:pt idx="4">
                  <c:v>68</c:v>
                </c:pt>
                <c:pt idx="5">
                  <c:v>55</c:v>
                </c:pt>
                <c:pt idx="6">
                  <c:v>70</c:v>
                </c:pt>
                <c:pt idx="7">
                  <c:v>75</c:v>
                </c:pt>
                <c:pt idx="8">
                  <c:v>72</c:v>
                </c:pt>
                <c:pt idx="9">
                  <c:v>80</c:v>
                </c:pt>
                <c:pt idx="10">
                  <c:v>75</c:v>
                </c:pt>
                <c:pt idx="11">
                  <c:v>72</c:v>
                </c:pt>
                <c:pt idx="12">
                  <c:v>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15-4F8A-9ACB-9EE2CAC5E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475536"/>
        <c:axId val="1656464304"/>
      </c:scatterChart>
      <c:valAx>
        <c:axId val="165647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56464304"/>
        <c:crosses val="autoZero"/>
        <c:crossBetween val="midCat"/>
      </c:valAx>
      <c:valAx>
        <c:axId val="16564643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5647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525517</xdr:colOff>
      <xdr:row>2</xdr:row>
      <xdr:rowOff>13142</xdr:rowOff>
    </xdr:from>
    <xdr:to>
      <xdr:col>19</xdr:col>
      <xdr:colOff>210207</xdr:colOff>
      <xdr:row>16</xdr:row>
      <xdr:rowOff>63066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E36CCAD-2AB7-4E31-A9A8-0B7BD431D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B143-F429-4017-85A5-9449A55988A1}">
  <dimension ref="A1:R27"/>
  <sheetViews>
    <sheetView tabSelected="1" zoomScale="145" zoomScaleNormal="145" workbookViewId="0">
      <pane ySplit="1" topLeftCell="A5" activePane="bottomLeft" state="frozen"/>
      <selection pane="bottomLeft" activeCell="R27" sqref="R27"/>
    </sheetView>
  </sheetViews>
  <sheetFormatPr defaultRowHeight="15" x14ac:dyDescent="0.25"/>
  <cols>
    <col min="2" max="5" width="9.140625" style="2"/>
    <col min="10" max="10" width="14.28515625" customWidth="1"/>
    <col min="14" max="14" width="9.28515625" bestFit="1" customWidth="1"/>
    <col min="15" max="15" width="9.5703125" bestFit="1" customWidth="1"/>
    <col min="16" max="16" width="13.28515625" bestFit="1" customWidth="1"/>
  </cols>
  <sheetData>
    <row r="1" spans="2:11" x14ac:dyDescent="0.25">
      <c r="B1" s="1" t="s">
        <v>0</v>
      </c>
      <c r="C1" s="1" t="s">
        <v>1</v>
      </c>
      <c r="D1" s="1" t="s">
        <v>2</v>
      </c>
      <c r="E1" s="1" t="s">
        <v>4</v>
      </c>
      <c r="F1" s="1" t="s">
        <v>11</v>
      </c>
    </row>
    <row r="2" spans="2:11" ht="15.75" thickBot="1" x14ac:dyDescent="0.3">
      <c r="B2" s="2">
        <v>21</v>
      </c>
      <c r="C2" s="2">
        <v>163</v>
      </c>
      <c r="D2" s="2">
        <v>46</v>
      </c>
      <c r="E2" s="2" t="s">
        <v>3</v>
      </c>
      <c r="F2" s="8">
        <f>D2/(C2/100)^2</f>
        <v>17.313410365463511</v>
      </c>
    </row>
    <row r="3" spans="2:11" x14ac:dyDescent="0.25">
      <c r="B3" s="2">
        <v>21</v>
      </c>
      <c r="C3" s="2">
        <v>165</v>
      </c>
      <c r="D3" s="2">
        <v>55</v>
      </c>
      <c r="E3" s="2" t="s">
        <v>3</v>
      </c>
      <c r="F3" s="8">
        <f>D3/(C3/100)^2</f>
        <v>20.202020202020204</v>
      </c>
      <c r="H3" s="7"/>
      <c r="I3" s="7" t="s">
        <v>0</v>
      </c>
      <c r="J3" s="7" t="s">
        <v>1</v>
      </c>
      <c r="K3" s="7" t="s">
        <v>2</v>
      </c>
    </row>
    <row r="4" spans="2:11" x14ac:dyDescent="0.25">
      <c r="B4" s="2">
        <v>20</v>
      </c>
      <c r="C4" s="2">
        <v>176</v>
      </c>
      <c r="D4" s="2">
        <v>64</v>
      </c>
      <c r="E4" s="2" t="s">
        <v>3</v>
      </c>
      <c r="F4" s="8">
        <f>D4/(C4/100)^2</f>
        <v>20.66115702479339</v>
      </c>
      <c r="H4" s="5" t="s">
        <v>0</v>
      </c>
      <c r="I4" s="5">
        <v>1</v>
      </c>
      <c r="J4" s="5"/>
      <c r="K4" s="5"/>
    </row>
    <row r="5" spans="2:11" x14ac:dyDescent="0.25">
      <c r="B5" s="2">
        <v>20</v>
      </c>
      <c r="C5" s="2">
        <v>168</v>
      </c>
      <c r="D5" s="2">
        <v>60</v>
      </c>
      <c r="E5" s="2" t="s">
        <v>3</v>
      </c>
      <c r="F5" s="8">
        <f>D5/(C5/100)^2</f>
        <v>21.258503401360546</v>
      </c>
      <c r="H5" s="5" t="s">
        <v>1</v>
      </c>
      <c r="I5" s="5">
        <v>0.18468343200614526</v>
      </c>
      <c r="J5" s="5">
        <v>1</v>
      </c>
      <c r="K5" s="5"/>
    </row>
    <row r="6" spans="2:11" ht="15.75" thickBot="1" x14ac:dyDescent="0.3">
      <c r="B6" s="2">
        <v>21</v>
      </c>
      <c r="C6" s="2">
        <v>178</v>
      </c>
      <c r="D6" s="2">
        <v>68</v>
      </c>
      <c r="E6" s="2" t="s">
        <v>9</v>
      </c>
      <c r="F6" s="8">
        <f>D6/(C6/100)^2</f>
        <v>21.461936624163616</v>
      </c>
      <c r="H6" s="6" t="s">
        <v>2</v>
      </c>
      <c r="I6" s="6">
        <v>0.18597433758822107</v>
      </c>
      <c r="J6" s="6">
        <v>0.90915206105971513</v>
      </c>
      <c r="K6" s="6">
        <v>1</v>
      </c>
    </row>
    <row r="7" spans="2:11" x14ac:dyDescent="0.25">
      <c r="B7" s="2">
        <v>21</v>
      </c>
      <c r="C7" s="2">
        <v>160</v>
      </c>
      <c r="D7" s="2">
        <v>55</v>
      </c>
      <c r="E7" s="2" t="s">
        <v>3</v>
      </c>
      <c r="F7" s="8">
        <f>D7/(C7/100)^2</f>
        <v>21.484374999999996</v>
      </c>
    </row>
    <row r="8" spans="2:11" ht="15.75" thickBot="1" x14ac:dyDescent="0.3">
      <c r="B8" s="2">
        <v>22</v>
      </c>
      <c r="C8" s="2">
        <v>178</v>
      </c>
      <c r="D8" s="2">
        <v>70</v>
      </c>
      <c r="E8" s="2" t="s">
        <v>9</v>
      </c>
      <c r="F8" s="8">
        <f>D8/(C8/100)^2</f>
        <v>22.093170054286073</v>
      </c>
    </row>
    <row r="9" spans="2:11" x14ac:dyDescent="0.25">
      <c r="B9" s="2">
        <v>22</v>
      </c>
      <c r="C9" s="2">
        <v>182</v>
      </c>
      <c r="D9" s="2">
        <v>75</v>
      </c>
      <c r="E9" s="2" t="s">
        <v>9</v>
      </c>
      <c r="F9" s="8">
        <f>D9/(C9/100)^2</f>
        <v>22.642192971863299</v>
      </c>
      <c r="H9" s="7" t="s">
        <v>8</v>
      </c>
      <c r="I9" s="7" t="s">
        <v>0</v>
      </c>
      <c r="J9" s="7" t="s">
        <v>1</v>
      </c>
      <c r="K9" s="7" t="s">
        <v>2</v>
      </c>
    </row>
    <row r="10" spans="2:11" x14ac:dyDescent="0.25">
      <c r="B10" s="2">
        <v>20</v>
      </c>
      <c r="C10" s="2">
        <v>178</v>
      </c>
      <c r="D10" s="2">
        <v>72</v>
      </c>
      <c r="E10" s="2" t="s">
        <v>3</v>
      </c>
      <c r="F10" s="8">
        <f>D10/(C10/100)^2</f>
        <v>22.724403484408533</v>
      </c>
      <c r="H10" s="5" t="s">
        <v>0</v>
      </c>
      <c r="I10" s="5">
        <v>1</v>
      </c>
      <c r="J10" s="5"/>
      <c r="K10" s="5"/>
    </row>
    <row r="11" spans="2:11" x14ac:dyDescent="0.25">
      <c r="B11" s="2">
        <v>22</v>
      </c>
      <c r="C11" s="2">
        <v>187</v>
      </c>
      <c r="D11" s="2">
        <v>80</v>
      </c>
      <c r="E11" s="2" t="s">
        <v>9</v>
      </c>
      <c r="F11" s="8">
        <f>D11/(C11/100)^2</f>
        <v>22.877405702193368</v>
      </c>
      <c r="H11" s="5" t="s">
        <v>1</v>
      </c>
      <c r="I11" s="5">
        <v>-0.85773142627395682</v>
      </c>
      <c r="J11" s="5">
        <v>1</v>
      </c>
      <c r="K11" s="5"/>
    </row>
    <row r="12" spans="2:11" ht="15.75" thickBot="1" x14ac:dyDescent="0.3">
      <c r="B12" s="2">
        <v>21</v>
      </c>
      <c r="C12" s="2">
        <v>181</v>
      </c>
      <c r="D12" s="2">
        <v>75</v>
      </c>
      <c r="E12" s="2" t="s">
        <v>9</v>
      </c>
      <c r="F12" s="8">
        <f>D12/(C12/100)^2</f>
        <v>22.893074081987731</v>
      </c>
      <c r="H12" s="6" t="s">
        <v>2</v>
      </c>
      <c r="I12" s="6">
        <v>-0.81988417818952586</v>
      </c>
      <c r="J12" s="6">
        <v>0.91684410574713193</v>
      </c>
      <c r="K12" s="6">
        <v>1</v>
      </c>
    </row>
    <row r="13" spans="2:11" ht="15.75" thickBot="1" x14ac:dyDescent="0.3">
      <c r="B13" s="2">
        <v>21</v>
      </c>
      <c r="C13" s="2">
        <v>177</v>
      </c>
      <c r="D13" s="2">
        <v>72</v>
      </c>
      <c r="E13" s="2" t="s">
        <v>9</v>
      </c>
      <c r="F13" s="8">
        <f>D13/(C13/100)^2</f>
        <v>22.981901752370007</v>
      </c>
    </row>
    <row r="14" spans="2:11" x14ac:dyDescent="0.25">
      <c r="B14" s="2">
        <v>20</v>
      </c>
      <c r="C14" s="2">
        <v>181</v>
      </c>
      <c r="D14" s="2">
        <v>76</v>
      </c>
      <c r="E14" s="2" t="s">
        <v>3</v>
      </c>
      <c r="F14" s="8">
        <f>D14/(C14/100)^2</f>
        <v>23.198315069747565</v>
      </c>
      <c r="H14" s="7" t="s">
        <v>10</v>
      </c>
      <c r="I14" s="7" t="s">
        <v>0</v>
      </c>
      <c r="J14" s="7" t="s">
        <v>1</v>
      </c>
      <c r="K14" s="7" t="s">
        <v>2</v>
      </c>
    </row>
    <row r="15" spans="2:11" x14ac:dyDescent="0.25">
      <c r="B15" s="2">
        <v>20</v>
      </c>
      <c r="C15" s="2">
        <v>185</v>
      </c>
      <c r="D15" s="2">
        <v>80</v>
      </c>
      <c r="E15" s="2" t="s">
        <v>9</v>
      </c>
      <c r="F15" s="8">
        <f>D15/(C15/100)^2</f>
        <v>23.374726077428779</v>
      </c>
      <c r="H15" s="5" t="s">
        <v>0</v>
      </c>
      <c r="I15" s="5">
        <v>1</v>
      </c>
      <c r="J15" s="5"/>
      <c r="K15" s="5"/>
    </row>
    <row r="16" spans="2:11" x14ac:dyDescent="0.25">
      <c r="B16" s="2">
        <v>22</v>
      </c>
      <c r="C16" s="2">
        <v>183</v>
      </c>
      <c r="D16" s="2">
        <v>80</v>
      </c>
      <c r="E16" s="2" t="s">
        <v>9</v>
      </c>
      <c r="F16" s="8">
        <f>D16/(C16/100)^2</f>
        <v>23.888440980620498</v>
      </c>
      <c r="H16" s="5" t="s">
        <v>1</v>
      </c>
      <c r="I16" s="5">
        <v>-2.7186362391351894E-2</v>
      </c>
      <c r="J16" s="5">
        <v>1</v>
      </c>
      <c r="K16" s="5"/>
    </row>
    <row r="17" spans="1:18" ht="15.75" thickBot="1" x14ac:dyDescent="0.3">
      <c r="B17" s="2">
        <v>21</v>
      </c>
      <c r="C17" s="2">
        <v>183</v>
      </c>
      <c r="D17" s="2">
        <v>81</v>
      </c>
      <c r="E17" s="2" t="s">
        <v>9</v>
      </c>
      <c r="F17" s="8">
        <f>D17/(C17/100)^2</f>
        <v>24.187046492878256</v>
      </c>
      <c r="H17" s="6" t="s">
        <v>2</v>
      </c>
      <c r="I17" s="6">
        <v>-7.4510270925202765E-2</v>
      </c>
      <c r="J17" s="6">
        <v>0.81051586122122665</v>
      </c>
      <c r="K17" s="6">
        <v>1</v>
      </c>
    </row>
    <row r="18" spans="1:18" x14ac:dyDescent="0.25">
      <c r="B18" s="2">
        <v>21</v>
      </c>
      <c r="C18" s="2">
        <v>180</v>
      </c>
      <c r="D18" s="2">
        <v>80</v>
      </c>
      <c r="E18" s="2" t="s">
        <v>9</v>
      </c>
      <c r="F18" s="8">
        <f>D18/(C18/100)^2</f>
        <v>24.691358024691358</v>
      </c>
    </row>
    <row r="19" spans="1:18" x14ac:dyDescent="0.25">
      <c r="B19" s="2">
        <v>21</v>
      </c>
      <c r="C19" s="2">
        <v>197</v>
      </c>
      <c r="D19" s="2">
        <v>104</v>
      </c>
      <c r="E19" s="2" t="s">
        <v>9</v>
      </c>
      <c r="F19" s="8">
        <f>D19/(C19/100)^2</f>
        <v>26.797907701821742</v>
      </c>
      <c r="I19" s="3" t="s">
        <v>12</v>
      </c>
      <c r="J19" t="s">
        <v>13</v>
      </c>
      <c r="K19" t="s">
        <v>14</v>
      </c>
    </row>
    <row r="20" spans="1:18" x14ac:dyDescent="0.25">
      <c r="B20" s="2">
        <v>20</v>
      </c>
      <c r="C20" s="2">
        <v>183</v>
      </c>
      <c r="D20" s="2">
        <v>91</v>
      </c>
      <c r="E20" s="2" t="s">
        <v>9</v>
      </c>
      <c r="F20" s="8">
        <f>D20/(C20/100)^2</f>
        <v>27.173101615455817</v>
      </c>
      <c r="J20">
        <v>140</v>
      </c>
      <c r="K20">
        <v>80</v>
      </c>
      <c r="L20">
        <f>K20*J20*0.85</f>
        <v>9520</v>
      </c>
    </row>
    <row r="21" spans="1:18" x14ac:dyDescent="0.25">
      <c r="B21" s="2">
        <v>22</v>
      </c>
      <c r="C21" s="2">
        <v>186</v>
      </c>
      <c r="D21" s="2">
        <v>103</v>
      </c>
      <c r="E21" s="2" t="s">
        <v>9</v>
      </c>
      <c r="F21" s="8">
        <f>D21/(C21/100)^2</f>
        <v>29.772228003237366</v>
      </c>
    </row>
    <row r="22" spans="1:18" x14ac:dyDescent="0.25">
      <c r="A22" s="3" t="s">
        <v>5</v>
      </c>
      <c r="B22" s="4">
        <f>AVERAGE(B2:B21)</f>
        <v>20.95</v>
      </c>
      <c r="C22" s="4">
        <f>AVERAGE(C2:C21)</f>
        <v>178.55</v>
      </c>
      <c r="D22" s="4">
        <f>AVERAGE(D2:D21)</f>
        <v>74.349999999999994</v>
      </c>
      <c r="I22" s="3" t="s">
        <v>15</v>
      </c>
      <c r="M22" s="9" t="s">
        <v>18</v>
      </c>
      <c r="N22" s="9" t="s">
        <v>16</v>
      </c>
      <c r="O22" s="9" t="s">
        <v>17</v>
      </c>
      <c r="P22" s="9"/>
      <c r="Q22" s="9"/>
    </row>
    <row r="23" spans="1:18" x14ac:dyDescent="0.25">
      <c r="A23" s="3" t="s">
        <v>6</v>
      </c>
      <c r="B23" s="4">
        <f>MEDIAN(B2:B21)</f>
        <v>21</v>
      </c>
      <c r="C23" s="4">
        <f>MEDIAN(C2:C21)</f>
        <v>180.5</v>
      </c>
      <c r="D23" s="4">
        <f>MEDIAN(D2:D21)</f>
        <v>75</v>
      </c>
      <c r="M23" s="9"/>
      <c r="N23" s="10">
        <v>600</v>
      </c>
      <c r="O23" s="10">
        <v>2500</v>
      </c>
      <c r="P23" s="10">
        <f>N23*O23</f>
        <v>1500000</v>
      </c>
      <c r="Q23" s="9"/>
    </row>
    <row r="24" spans="1:18" x14ac:dyDescent="0.25">
      <c r="A24" s="3" t="s">
        <v>7</v>
      </c>
      <c r="B24" s="4">
        <f>STDEVP(B2:B21)</f>
        <v>0.73993242934743708</v>
      </c>
      <c r="C24" s="4">
        <f>STDEVP(C2:C21)</f>
        <v>8.6166989038726438</v>
      </c>
      <c r="D24" s="4">
        <f>STDEVP(D2:D21)</f>
        <v>14.297814518310133</v>
      </c>
      <c r="M24" s="9" t="s">
        <v>19</v>
      </c>
      <c r="N24" s="10">
        <v>150</v>
      </c>
      <c r="O24" s="10">
        <v>30000</v>
      </c>
      <c r="P24" s="10">
        <f>N24*O24</f>
        <v>4500000</v>
      </c>
      <c r="Q24" s="9"/>
    </row>
    <row r="25" spans="1:18" x14ac:dyDescent="0.25">
      <c r="M25" s="9"/>
      <c r="N25" s="9"/>
      <c r="O25" s="9"/>
      <c r="P25" s="11">
        <f>SUM(P23:P24)</f>
        <v>6000000</v>
      </c>
      <c r="Q25" s="9"/>
    </row>
    <row r="26" spans="1:18" x14ac:dyDescent="0.25">
      <c r="M26" s="9"/>
      <c r="N26" s="9" t="s">
        <v>21</v>
      </c>
      <c r="O26" s="9"/>
      <c r="P26" s="9"/>
      <c r="Q26" s="9"/>
    </row>
    <row r="27" spans="1:18" x14ac:dyDescent="0.25">
      <c r="M27" s="9" t="s">
        <v>20</v>
      </c>
      <c r="N27" s="9">
        <v>4</v>
      </c>
      <c r="O27" s="9"/>
      <c r="P27" s="10">
        <v>6000000</v>
      </c>
      <c r="Q27" s="11">
        <f>P27/100*N27</f>
        <v>240000</v>
      </c>
      <c r="R27" t="s">
        <v>22</v>
      </c>
    </row>
  </sheetData>
  <sortState xmlns:xlrd2="http://schemas.microsoft.com/office/spreadsheetml/2017/richdata2" ref="B2:F21">
    <sortCondition ref="F2:F21"/>
  </sortState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2022-04-04T08:07:13Z</dcterms:created>
  <dcterms:modified xsi:type="dcterms:W3CDTF">2022-04-04T09:00:11Z</dcterms:modified>
</cp:coreProperties>
</file>