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3378\OneDrive - MUNI\VYUKA\ANTROPOMOTORIKA\2022 podzim\"/>
    </mc:Choice>
  </mc:AlternateContent>
  <xr:revisionPtr revIDLastSave="0" documentId="13_ncr:1_{6DAAAE2D-9410-416E-9380-AA66DFA4DE0D}" xr6:coauthVersionLast="36" xr6:coauthVersionMax="36" xr10:uidLastSave="{00000000-0000-0000-0000-000000000000}"/>
  <bookViews>
    <workbookView xWindow="0" yWindow="0" windowWidth="19200" windowHeight="6930" xr2:uid="{B6125EB2-3EFA-4427-A800-DDAD786BEC9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6" i="1" l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</calcChain>
</file>

<file path=xl/sharedStrings.xml><?xml version="1.0" encoding="utf-8"?>
<sst xmlns="http://schemas.openxmlformats.org/spreadsheetml/2006/main" count="261" uniqueCount="106">
  <si>
    <t>Jméno</t>
  </si>
  <si>
    <t>pohlaví</t>
  </si>
  <si>
    <t>dynamometrie ruční</t>
  </si>
  <si>
    <t>dynamometrie zádová</t>
  </si>
  <si>
    <t>skok daleký</t>
  </si>
  <si>
    <t>skok dosažný</t>
  </si>
  <si>
    <t>zachycení tyče</t>
  </si>
  <si>
    <t>reaktometrie</t>
  </si>
  <si>
    <t>Tapping paží</t>
  </si>
  <si>
    <t>Chůze pozpátku</t>
  </si>
  <si>
    <t>Balancování tyčí</t>
  </si>
  <si>
    <t>pohyblivost v ramenou</t>
  </si>
  <si>
    <t>skok na přesnost</t>
  </si>
  <si>
    <t>překračování tyče</t>
  </si>
  <si>
    <t>předklon v sedě</t>
  </si>
  <si>
    <t>výkrut tyčí</t>
  </si>
  <si>
    <t>plameňák</t>
  </si>
  <si>
    <t>stoj na kladince</t>
  </si>
  <si>
    <t>skok vzad</t>
  </si>
  <si>
    <t>výskok s otočkou</t>
  </si>
  <si>
    <t>[m/z]</t>
  </si>
  <si>
    <t>levá</t>
  </si>
  <si>
    <t>pravá</t>
  </si>
  <si>
    <t>[N]</t>
  </si>
  <si>
    <t>[cm]</t>
  </si>
  <si>
    <t>zrak</t>
  </si>
  <si>
    <t>sluch</t>
  </si>
  <si>
    <t>[n]</t>
  </si>
  <si>
    <t>[s]</t>
  </si>
  <si>
    <t>cm</t>
  </si>
  <si>
    <t>[n/6Os]</t>
  </si>
  <si>
    <t>[ms]</t>
  </si>
  <si>
    <t>Aulehla, Tadeáš</t>
  </si>
  <si>
    <t>m</t>
  </si>
  <si>
    <t>x</t>
  </si>
  <si>
    <t>Barinka, Daniel</t>
  </si>
  <si>
    <t>Bednář, Petr</t>
  </si>
  <si>
    <t>Blažek, Michal</t>
  </si>
  <si>
    <t>Bogner, Tomáš</t>
  </si>
  <si>
    <t>Bojanovský, Lukáš</t>
  </si>
  <si>
    <t>Brůžek, Jaromír</t>
  </si>
  <si>
    <t>Buček, Tomáš</t>
  </si>
  <si>
    <t>Cacek, Kryštof</t>
  </si>
  <si>
    <t>Cakl, Martin</t>
  </si>
  <si>
    <t>Cap, Branislav</t>
  </si>
  <si>
    <t>Cejp, Ladislav</t>
  </si>
  <si>
    <t>Cochlar, Lukáš</t>
  </si>
  <si>
    <t>Csikán, Josef Jan</t>
  </si>
  <si>
    <t>Dendys, Samuel</t>
  </si>
  <si>
    <t>Ďurdina, Jakub</t>
  </si>
  <si>
    <t>Durek, Lukáš</t>
  </si>
  <si>
    <t>Dvořák, Filip</t>
  </si>
  <si>
    <t>Flek, Jakub</t>
  </si>
  <si>
    <t>Fojtů, Michal</t>
  </si>
  <si>
    <t>Halapej, David</t>
  </si>
  <si>
    <t>Havlík, Filip</t>
  </si>
  <si>
    <t>Havlík, Lukáš</t>
  </si>
  <si>
    <t>Hendrych, Michael</t>
  </si>
  <si>
    <t>Holaň, Dominik</t>
  </si>
  <si>
    <t>Holý, Filip</t>
  </si>
  <si>
    <t>Chrenčík, Martin</t>
  </si>
  <si>
    <t>Janda, Ondřej</t>
  </si>
  <si>
    <t>Janoušek, Martin</t>
  </si>
  <si>
    <t>Jemelík, Přemysl</t>
  </si>
  <si>
    <t>Jurčík, Radek</t>
  </si>
  <si>
    <t>Kachlík, Tomáš</t>
  </si>
  <si>
    <t>Kortus, Rostislav</t>
  </si>
  <si>
    <t>Kramoliš, Lukáš</t>
  </si>
  <si>
    <t>Kuda, Pavel</t>
  </si>
  <si>
    <t>Malý, Jakub</t>
  </si>
  <si>
    <t>Matula, Fabián</t>
  </si>
  <si>
    <t>Morávek, Václav</t>
  </si>
  <si>
    <t>Mutinský, Štěpán</t>
  </si>
  <si>
    <t>Nentvich, Jakub</t>
  </si>
  <si>
    <t>Nováček, Kryštof</t>
  </si>
  <si>
    <t>Novák, Ivan</t>
  </si>
  <si>
    <t>Ondráček, Radek</t>
  </si>
  <si>
    <t>Piňos, Petr</t>
  </si>
  <si>
    <t>Pospíšil, Petr</t>
  </si>
  <si>
    <t>Prchal, Jan</t>
  </si>
  <si>
    <t>Prokopec, Radim</t>
  </si>
  <si>
    <t>Prýgl, David</t>
  </si>
  <si>
    <t>Rotter, Štěpán</t>
  </si>
  <si>
    <t>Siekiera, Lukáš</t>
  </si>
  <si>
    <t>Skalník, Jakub</t>
  </si>
  <si>
    <t>Staněk, Adam</t>
  </si>
  <si>
    <t>Šebesta, Michael</t>
  </si>
  <si>
    <t>Šenkyřík, Ladislav</t>
  </si>
  <si>
    <t>Šilhánek, Viktor</t>
  </si>
  <si>
    <t>Šrom, Dominik</t>
  </si>
  <si>
    <t>Štěpánek, Jakub</t>
  </si>
  <si>
    <t>Švanda, Martin</t>
  </si>
  <si>
    <t>Trčala, Matyáš</t>
  </si>
  <si>
    <t>Uhříček, Jakub</t>
  </si>
  <si>
    <t>Umlauf, Lukáš</t>
  </si>
  <si>
    <t>Vaculík, Petr</t>
  </si>
  <si>
    <t>Velecký, Dalibor</t>
  </si>
  <si>
    <t>Vencbauer, Martin</t>
  </si>
  <si>
    <t>Věžník, Robert</t>
  </si>
  <si>
    <t>Vojáček, Šimon</t>
  </si>
  <si>
    <t>Vykoupil, Vojtěch</t>
  </si>
  <si>
    <t>Winkler, Ondřej</t>
  </si>
  <si>
    <t>Zejda, Tomáš</t>
  </si>
  <si>
    <t>Zeman, Filip</t>
  </si>
  <si>
    <t>percentil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</si>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</sst>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B4C7E7"/>
        <bgColor rgb="FF99CCFF"/>
      </patternFill>
    </fill>
    <fill>
      <patternFill patternType="solid">
        <fgColor rgb="FFDAE3F3"/>
        <bgColor rgb="FFD0CECE"/>
      </patternFill>
    </fill>
    <fill>
      <patternFill patternType="solid">
        <fgColor rgb="FFFFC000"/>
        <bgColor rgb="FFFFCF3B"/>
      </patternFill>
    </fill>
    <fill>
      <patternFill patternType="solid">
        <fgColor rgb="FFFFFF00"/>
        <bgColor rgb="FFFFCF3B"/>
      </patternFill>
    </fill>
    <fill>
      <patternFill patternType="solid">
        <fgColor rgb="FFFFE699"/>
        <bgColor rgb="FFFFD96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3" fontId="0" fillId="0" borderId="0" xfId="0" applyNumberFormat="1"/>
    <xf numFmtId="0" fontId="3" fillId="4" borderId="0" xfId="0" applyFont="1" applyFill="1" applyBorder="1" applyAlignment="1">
      <alignment horizontal="left" wrapText="1"/>
    </xf>
    <xf numFmtId="0" fontId="0" fillId="4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4" fillId="0" borderId="0" xfId="0" applyFont="1"/>
    <xf numFmtId="0" fontId="0" fillId="4" borderId="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84A33-E12A-4272-9C12-98A9FEB92C45}">
  <dimension ref="A1:X87"/>
  <sheetViews>
    <sheetView tabSelected="1" zoomScale="90" zoomScaleNormal="90" workbookViewId="0">
      <pane xSplit="2" ySplit="2" topLeftCell="E18" activePane="bottomRight" state="frozen"/>
      <selection pane="topRight" activeCell="C1" sqref="C1"/>
      <selection pane="bottomLeft" activeCell="A3" sqref="A3"/>
      <selection pane="bottomRight" activeCell="T6" sqref="T6"/>
    </sheetView>
  </sheetViews>
  <sheetFormatPr defaultRowHeight="14.5" x14ac:dyDescent="0.35"/>
  <cols>
    <col min="1" max="1" width="26.1796875" customWidth="1"/>
  </cols>
  <sheetData>
    <row r="1" spans="1:24" ht="43.5" x14ac:dyDescent="0.35">
      <c r="A1" s="24" t="s">
        <v>0</v>
      </c>
      <c r="B1" s="1" t="s">
        <v>1</v>
      </c>
      <c r="C1" s="25" t="s">
        <v>2</v>
      </c>
      <c r="D1" s="25"/>
      <c r="E1" s="1" t="s">
        <v>3</v>
      </c>
      <c r="F1" s="1" t="s">
        <v>4</v>
      </c>
      <c r="G1" s="1" t="s">
        <v>5</v>
      </c>
      <c r="H1" s="25" t="s">
        <v>6</v>
      </c>
      <c r="I1" s="25"/>
      <c r="J1" s="25" t="s">
        <v>7</v>
      </c>
      <c r="K1" s="25"/>
      <c r="L1" s="1" t="s">
        <v>8</v>
      </c>
      <c r="M1" s="1" t="s">
        <v>9</v>
      </c>
      <c r="N1" s="1" t="s">
        <v>10</v>
      </c>
      <c r="O1" s="25" t="s">
        <v>11</v>
      </c>
      <c r="P1" s="25"/>
      <c r="Q1" s="1" t="s">
        <v>12</v>
      </c>
      <c r="R1" s="2" t="s">
        <v>13</v>
      </c>
      <c r="S1" s="1" t="s">
        <v>14</v>
      </c>
      <c r="T1" s="3" t="s">
        <v>15</v>
      </c>
      <c r="U1" s="1" t="s">
        <v>16</v>
      </c>
      <c r="V1" s="3" t="s">
        <v>17</v>
      </c>
      <c r="W1" s="1" t="s">
        <v>18</v>
      </c>
      <c r="X1" s="3" t="s">
        <v>19</v>
      </c>
    </row>
    <row r="2" spans="1:24" x14ac:dyDescent="0.35">
      <c r="A2" s="24"/>
      <c r="B2" s="23" t="s">
        <v>20</v>
      </c>
      <c r="C2" s="4" t="s">
        <v>21</v>
      </c>
      <c r="D2" s="4" t="s">
        <v>22</v>
      </c>
      <c r="E2" s="4" t="s">
        <v>23</v>
      </c>
      <c r="F2" s="23" t="s">
        <v>24</v>
      </c>
      <c r="G2" s="23" t="s">
        <v>24</v>
      </c>
      <c r="H2" s="4" t="s">
        <v>22</v>
      </c>
      <c r="I2" s="5" t="s">
        <v>21</v>
      </c>
      <c r="J2" s="6" t="s">
        <v>25</v>
      </c>
      <c r="K2" s="6" t="s">
        <v>26</v>
      </c>
      <c r="L2" s="23" t="s">
        <v>27</v>
      </c>
      <c r="M2" s="23" t="s">
        <v>27</v>
      </c>
      <c r="N2" s="23" t="s">
        <v>28</v>
      </c>
      <c r="O2" s="4" t="s">
        <v>21</v>
      </c>
      <c r="P2" s="4" t="s">
        <v>22</v>
      </c>
      <c r="Q2" s="23" t="s">
        <v>24</v>
      </c>
      <c r="R2" s="7" t="s">
        <v>28</v>
      </c>
      <c r="S2" s="23" t="s">
        <v>24</v>
      </c>
      <c r="T2" s="8" t="s">
        <v>29</v>
      </c>
      <c r="U2" s="23" t="s">
        <v>30</v>
      </c>
      <c r="V2" s="7" t="s">
        <v>28</v>
      </c>
      <c r="W2" s="23" t="s">
        <v>27</v>
      </c>
      <c r="X2" s="8" t="s">
        <v>29</v>
      </c>
    </row>
    <row r="3" spans="1:24" x14ac:dyDescent="0.35">
      <c r="A3" s="24"/>
      <c r="B3" s="23"/>
      <c r="C3" s="4" t="s">
        <v>23</v>
      </c>
      <c r="D3" s="4" t="s">
        <v>23</v>
      </c>
      <c r="E3" s="4"/>
      <c r="F3" s="23"/>
      <c r="G3" s="23"/>
      <c r="H3" s="4" t="s">
        <v>24</v>
      </c>
      <c r="I3" s="5" t="s">
        <v>24</v>
      </c>
      <c r="J3" s="6" t="s">
        <v>31</v>
      </c>
      <c r="K3" s="6" t="s">
        <v>31</v>
      </c>
      <c r="L3" s="23"/>
      <c r="M3" s="23"/>
      <c r="N3" s="23"/>
      <c r="O3" s="4" t="s">
        <v>24</v>
      </c>
      <c r="P3" s="4" t="s">
        <v>24</v>
      </c>
      <c r="Q3" s="23"/>
      <c r="R3" s="9"/>
      <c r="S3" s="23"/>
      <c r="T3" s="8"/>
      <c r="U3" s="23"/>
      <c r="V3" s="8"/>
      <c r="W3" s="23"/>
      <c r="X3" s="8"/>
    </row>
    <row r="4" spans="1:24" x14ac:dyDescent="0.35">
      <c r="A4" s="10" t="s">
        <v>32</v>
      </c>
      <c r="B4" t="s">
        <v>33</v>
      </c>
      <c r="C4">
        <v>656</v>
      </c>
      <c r="D4">
        <v>713</v>
      </c>
      <c r="E4">
        <v>2400</v>
      </c>
      <c r="F4">
        <v>225</v>
      </c>
      <c r="G4">
        <v>54.5</v>
      </c>
      <c r="H4">
        <v>21.6</v>
      </c>
      <c r="I4">
        <v>20.6</v>
      </c>
      <c r="J4">
        <v>245</v>
      </c>
      <c r="K4">
        <v>250</v>
      </c>
      <c r="L4">
        <v>46</v>
      </c>
      <c r="M4">
        <v>6</v>
      </c>
      <c r="N4">
        <v>33</v>
      </c>
      <c r="O4">
        <v>-16</v>
      </c>
      <c r="P4">
        <v>-15</v>
      </c>
      <c r="Q4">
        <v>12.5</v>
      </c>
      <c r="R4">
        <v>28.5</v>
      </c>
      <c r="S4">
        <v>26</v>
      </c>
      <c r="T4">
        <v>86</v>
      </c>
      <c r="U4">
        <v>6</v>
      </c>
      <c r="V4">
        <v>43.5</v>
      </c>
      <c r="W4">
        <v>130</v>
      </c>
      <c r="X4">
        <v>540</v>
      </c>
    </row>
    <row r="5" spans="1:24" x14ac:dyDescent="0.35">
      <c r="A5" s="10" t="s">
        <v>35</v>
      </c>
      <c r="B5" t="s">
        <v>33</v>
      </c>
      <c r="C5">
        <v>370</v>
      </c>
      <c r="D5">
        <v>410</v>
      </c>
      <c r="E5">
        <v>1600</v>
      </c>
      <c r="F5">
        <v>230</v>
      </c>
      <c r="G5">
        <v>40</v>
      </c>
      <c r="H5">
        <v>20.3</v>
      </c>
      <c r="I5">
        <v>19</v>
      </c>
      <c r="J5">
        <v>263</v>
      </c>
      <c r="K5">
        <v>257</v>
      </c>
      <c r="L5">
        <v>52</v>
      </c>
      <c r="M5">
        <v>3</v>
      </c>
      <c r="N5">
        <v>9</v>
      </c>
      <c r="O5">
        <v>-11</v>
      </c>
      <c r="P5">
        <v>-8</v>
      </c>
      <c r="Q5">
        <v>7</v>
      </c>
      <c r="R5">
        <v>11</v>
      </c>
      <c r="S5">
        <v>27</v>
      </c>
      <c r="T5">
        <v>68</v>
      </c>
      <c r="U5">
        <v>5</v>
      </c>
      <c r="V5">
        <v>2.5</v>
      </c>
      <c r="W5">
        <v>85</v>
      </c>
      <c r="X5">
        <v>360</v>
      </c>
    </row>
    <row r="6" spans="1:24" x14ac:dyDescent="0.35">
      <c r="A6" s="10" t="s">
        <v>36</v>
      </c>
      <c r="B6" t="s">
        <v>33</v>
      </c>
      <c r="C6">
        <v>526</v>
      </c>
      <c r="D6">
        <v>587</v>
      </c>
      <c r="E6">
        <v>1700</v>
      </c>
      <c r="F6">
        <v>244</v>
      </c>
      <c r="G6">
        <v>56</v>
      </c>
      <c r="H6">
        <v>18.7</v>
      </c>
      <c r="I6">
        <v>23</v>
      </c>
      <c r="J6">
        <v>249</v>
      </c>
      <c r="K6">
        <v>236</v>
      </c>
      <c r="L6">
        <v>45</v>
      </c>
      <c r="M6">
        <v>2</v>
      </c>
      <c r="N6">
        <v>7.7</v>
      </c>
      <c r="O6">
        <v>5</v>
      </c>
      <c r="P6">
        <v>7</v>
      </c>
      <c r="Q6">
        <v>4.5</v>
      </c>
      <c r="R6">
        <v>13.1</v>
      </c>
      <c r="S6">
        <v>28</v>
      </c>
    </row>
    <row r="7" spans="1:24" x14ac:dyDescent="0.35">
      <c r="A7" s="10" t="s">
        <v>37</v>
      </c>
      <c r="B7" t="s">
        <v>33</v>
      </c>
      <c r="C7">
        <v>415</v>
      </c>
      <c r="D7">
        <v>383</v>
      </c>
      <c r="E7">
        <v>2000</v>
      </c>
      <c r="F7">
        <v>275</v>
      </c>
      <c r="G7" t="s">
        <v>34</v>
      </c>
      <c r="H7">
        <v>15.3</v>
      </c>
      <c r="I7">
        <v>17</v>
      </c>
      <c r="J7">
        <v>223</v>
      </c>
      <c r="K7">
        <v>219</v>
      </c>
      <c r="L7">
        <v>48</v>
      </c>
      <c r="M7">
        <v>1</v>
      </c>
      <c r="N7">
        <v>17.2</v>
      </c>
      <c r="O7">
        <v>-3</v>
      </c>
      <c r="P7">
        <v>8</v>
      </c>
      <c r="Q7">
        <v>7</v>
      </c>
      <c r="R7">
        <v>10.4</v>
      </c>
      <c r="S7">
        <v>28</v>
      </c>
      <c r="T7">
        <v>80</v>
      </c>
      <c r="U7">
        <v>3</v>
      </c>
      <c r="V7">
        <v>21.2</v>
      </c>
      <c r="W7">
        <v>125</v>
      </c>
      <c r="X7">
        <v>450</v>
      </c>
    </row>
    <row r="8" spans="1:24" x14ac:dyDescent="0.35">
      <c r="A8" s="10" t="s">
        <v>38</v>
      </c>
      <c r="B8" t="s">
        <v>33</v>
      </c>
      <c r="C8">
        <v>406</v>
      </c>
      <c r="D8">
        <v>489</v>
      </c>
      <c r="E8">
        <v>1500</v>
      </c>
      <c r="F8">
        <v>25</v>
      </c>
      <c r="G8">
        <v>60.5</v>
      </c>
      <c r="H8">
        <v>17</v>
      </c>
      <c r="I8">
        <v>12.3</v>
      </c>
      <c r="J8">
        <v>225</v>
      </c>
      <c r="K8">
        <v>257</v>
      </c>
      <c r="L8">
        <v>54</v>
      </c>
      <c r="M8">
        <v>5</v>
      </c>
      <c r="N8">
        <v>28</v>
      </c>
      <c r="O8">
        <v>-6.5</v>
      </c>
      <c r="P8">
        <v>4</v>
      </c>
      <c r="Q8">
        <v>5</v>
      </c>
      <c r="R8">
        <v>7.24</v>
      </c>
      <c r="S8">
        <v>24</v>
      </c>
      <c r="T8" t="s">
        <v>34</v>
      </c>
      <c r="U8" t="s">
        <v>34</v>
      </c>
      <c r="V8" t="s">
        <v>34</v>
      </c>
      <c r="W8" t="s">
        <v>34</v>
      </c>
      <c r="X8" t="s">
        <v>34</v>
      </c>
    </row>
    <row r="9" spans="1:24" x14ac:dyDescent="0.35">
      <c r="A9" s="10" t="s">
        <v>39</v>
      </c>
      <c r="B9" t="s">
        <v>33</v>
      </c>
      <c r="C9">
        <v>538</v>
      </c>
      <c r="D9">
        <v>430</v>
      </c>
      <c r="E9">
        <v>1730</v>
      </c>
      <c r="F9">
        <v>255</v>
      </c>
      <c r="G9">
        <v>41.5</v>
      </c>
      <c r="H9">
        <v>15.3</v>
      </c>
      <c r="I9">
        <v>17.3</v>
      </c>
      <c r="J9">
        <v>243</v>
      </c>
      <c r="K9">
        <v>221</v>
      </c>
      <c r="L9">
        <v>49</v>
      </c>
      <c r="M9">
        <v>1</v>
      </c>
      <c r="N9">
        <v>20.3</v>
      </c>
      <c r="O9">
        <v>9</v>
      </c>
      <c r="P9">
        <v>8</v>
      </c>
      <c r="Q9">
        <v>8</v>
      </c>
      <c r="R9">
        <v>13.85</v>
      </c>
      <c r="S9">
        <v>38.5</v>
      </c>
      <c r="T9">
        <v>73</v>
      </c>
      <c r="U9">
        <v>5</v>
      </c>
      <c r="V9">
        <v>12.9</v>
      </c>
      <c r="W9">
        <v>105</v>
      </c>
      <c r="X9">
        <v>400</v>
      </c>
    </row>
    <row r="10" spans="1:24" x14ac:dyDescent="0.35">
      <c r="A10" s="10" t="s">
        <v>40</v>
      </c>
      <c r="B10" t="s">
        <v>33</v>
      </c>
      <c r="C10">
        <v>477</v>
      </c>
      <c r="D10">
        <v>479</v>
      </c>
      <c r="E10">
        <v>1700</v>
      </c>
      <c r="F10">
        <v>250</v>
      </c>
      <c r="G10">
        <v>42</v>
      </c>
      <c r="H10">
        <v>30.6</v>
      </c>
      <c r="I10">
        <v>20.3</v>
      </c>
      <c r="J10">
        <v>285</v>
      </c>
      <c r="K10">
        <v>244</v>
      </c>
      <c r="L10">
        <v>55</v>
      </c>
      <c r="M10">
        <v>3</v>
      </c>
      <c r="N10">
        <v>2.2000000000000002</v>
      </c>
      <c r="O10">
        <v>-11</v>
      </c>
      <c r="P10">
        <v>6</v>
      </c>
      <c r="Q10">
        <v>8</v>
      </c>
      <c r="R10">
        <v>15</v>
      </c>
      <c r="S10">
        <v>30</v>
      </c>
      <c r="T10">
        <v>75</v>
      </c>
      <c r="U10">
        <v>6</v>
      </c>
      <c r="V10">
        <v>60</v>
      </c>
      <c r="W10">
        <v>150</v>
      </c>
      <c r="X10">
        <v>365</v>
      </c>
    </row>
    <row r="11" spans="1:24" x14ac:dyDescent="0.35">
      <c r="A11" s="10" t="s">
        <v>41</v>
      </c>
      <c r="B11" t="s">
        <v>33</v>
      </c>
      <c r="C11">
        <v>499</v>
      </c>
      <c r="D11">
        <v>538</v>
      </c>
      <c r="E11">
        <v>2100</v>
      </c>
      <c r="F11">
        <v>230</v>
      </c>
      <c r="G11">
        <v>47</v>
      </c>
      <c r="H11">
        <v>27.3</v>
      </c>
      <c r="I11" t="s">
        <v>34</v>
      </c>
      <c r="J11">
        <v>260</v>
      </c>
      <c r="K11">
        <v>230</v>
      </c>
      <c r="L11">
        <v>46</v>
      </c>
      <c r="M11">
        <v>5</v>
      </c>
      <c r="N11">
        <v>5.5</v>
      </c>
      <c r="O11">
        <v>2</v>
      </c>
      <c r="P11">
        <v>3</v>
      </c>
      <c r="Q11">
        <v>5</v>
      </c>
      <c r="R11">
        <v>10</v>
      </c>
      <c r="S11">
        <v>34</v>
      </c>
      <c r="T11" t="s">
        <v>105</v>
      </c>
      <c r="U11">
        <v>7</v>
      </c>
      <c r="V11">
        <v>25.6</v>
      </c>
      <c r="W11">
        <v>100</v>
      </c>
      <c r="X11">
        <v>400</v>
      </c>
    </row>
    <row r="12" spans="1:24" x14ac:dyDescent="0.35">
      <c r="A12" s="10" t="s">
        <v>42</v>
      </c>
      <c r="B12" t="s">
        <v>33</v>
      </c>
      <c r="C12">
        <v>520</v>
      </c>
      <c r="D12">
        <v>568</v>
      </c>
      <c r="E12">
        <v>1700</v>
      </c>
      <c r="F12">
        <v>280</v>
      </c>
      <c r="G12" t="s">
        <v>34</v>
      </c>
      <c r="H12">
        <v>11.3</v>
      </c>
      <c r="I12">
        <v>10.6</v>
      </c>
      <c r="J12">
        <v>249</v>
      </c>
      <c r="K12">
        <v>235</v>
      </c>
      <c r="L12">
        <v>57</v>
      </c>
      <c r="M12">
        <v>10</v>
      </c>
      <c r="N12">
        <v>58.7</v>
      </c>
      <c r="O12">
        <v>5</v>
      </c>
      <c r="P12">
        <v>6</v>
      </c>
      <c r="Q12">
        <v>0.5</v>
      </c>
      <c r="R12">
        <v>10.199999999999999</v>
      </c>
      <c r="S12">
        <v>39</v>
      </c>
      <c r="T12">
        <v>62</v>
      </c>
      <c r="U12">
        <v>6</v>
      </c>
      <c r="V12">
        <v>10.5</v>
      </c>
      <c r="W12">
        <v>137</v>
      </c>
      <c r="X12">
        <v>450</v>
      </c>
    </row>
    <row r="13" spans="1:24" x14ac:dyDescent="0.35">
      <c r="A13" s="10" t="s">
        <v>43</v>
      </c>
      <c r="B13" t="s">
        <v>33</v>
      </c>
      <c r="C13">
        <v>435</v>
      </c>
      <c r="D13">
        <v>522</v>
      </c>
      <c r="E13">
        <v>1670</v>
      </c>
      <c r="F13">
        <v>250</v>
      </c>
      <c r="G13" t="s">
        <v>34</v>
      </c>
      <c r="M13">
        <v>13</v>
      </c>
      <c r="N13">
        <v>40.5</v>
      </c>
      <c r="O13">
        <v>1</v>
      </c>
      <c r="P13">
        <v>4</v>
      </c>
      <c r="Q13">
        <v>3</v>
      </c>
      <c r="R13">
        <v>16</v>
      </c>
      <c r="S13">
        <v>24</v>
      </c>
      <c r="T13">
        <v>95</v>
      </c>
      <c r="U13">
        <v>1</v>
      </c>
      <c r="V13">
        <v>51</v>
      </c>
      <c r="W13">
        <v>130</v>
      </c>
      <c r="X13">
        <v>480</v>
      </c>
    </row>
    <row r="14" spans="1:24" x14ac:dyDescent="0.35">
      <c r="A14" s="10" t="s">
        <v>44</v>
      </c>
      <c r="B14" t="s">
        <v>33</v>
      </c>
      <c r="C14">
        <v>513</v>
      </c>
      <c r="D14">
        <v>542</v>
      </c>
      <c r="E14">
        <v>2000</v>
      </c>
      <c r="F14">
        <v>245</v>
      </c>
      <c r="G14">
        <v>59</v>
      </c>
      <c r="H14">
        <v>12.2</v>
      </c>
      <c r="I14">
        <v>16.600000000000001</v>
      </c>
      <c r="J14">
        <v>293</v>
      </c>
      <c r="K14">
        <v>280</v>
      </c>
      <c r="L14">
        <v>40</v>
      </c>
      <c r="M14">
        <v>4</v>
      </c>
      <c r="N14">
        <v>6</v>
      </c>
      <c r="O14">
        <v>2</v>
      </c>
      <c r="P14">
        <v>0</v>
      </c>
      <c r="Q14">
        <v>2</v>
      </c>
      <c r="R14">
        <v>11</v>
      </c>
      <c r="S14">
        <v>30</v>
      </c>
      <c r="T14" t="s">
        <v>34</v>
      </c>
      <c r="U14">
        <v>2</v>
      </c>
      <c r="V14">
        <v>16</v>
      </c>
      <c r="W14">
        <v>110</v>
      </c>
      <c r="X14">
        <v>420</v>
      </c>
    </row>
    <row r="15" spans="1:24" x14ac:dyDescent="0.35">
      <c r="A15" s="10" t="s">
        <v>45</v>
      </c>
      <c r="B15" t="s">
        <v>33</v>
      </c>
      <c r="C15">
        <v>462</v>
      </c>
      <c r="D15">
        <v>465</v>
      </c>
      <c r="E15">
        <v>1600</v>
      </c>
      <c r="F15">
        <v>226</v>
      </c>
      <c r="G15">
        <v>50</v>
      </c>
      <c r="H15">
        <v>21.3</v>
      </c>
      <c r="I15">
        <v>16.3</v>
      </c>
      <c r="J15">
        <v>248</v>
      </c>
      <c r="K15">
        <v>248</v>
      </c>
      <c r="L15">
        <v>47</v>
      </c>
      <c r="M15">
        <v>11</v>
      </c>
      <c r="N15">
        <v>5</v>
      </c>
      <c r="O15">
        <v>13</v>
      </c>
      <c r="P15">
        <v>19</v>
      </c>
      <c r="Q15">
        <v>1.5</v>
      </c>
      <c r="R15">
        <v>8.6999999999999993</v>
      </c>
      <c r="S15">
        <v>32</v>
      </c>
      <c r="T15">
        <v>64</v>
      </c>
      <c r="U15">
        <v>1</v>
      </c>
      <c r="V15">
        <v>6.25</v>
      </c>
      <c r="W15">
        <v>95</v>
      </c>
      <c r="X15">
        <v>395</v>
      </c>
    </row>
    <row r="16" spans="1:24" x14ac:dyDescent="0.35">
      <c r="A16" s="10" t="s">
        <v>46</v>
      </c>
      <c r="B16" t="s">
        <v>33</v>
      </c>
      <c r="C16">
        <v>551</v>
      </c>
      <c r="D16">
        <v>557</v>
      </c>
      <c r="E16">
        <v>1990</v>
      </c>
      <c r="F16">
        <v>240</v>
      </c>
      <c r="G16">
        <v>52</v>
      </c>
      <c r="H16">
        <v>32</v>
      </c>
      <c r="I16">
        <v>17</v>
      </c>
      <c r="J16">
        <v>285</v>
      </c>
      <c r="K16">
        <v>265</v>
      </c>
      <c r="L16">
        <v>49</v>
      </c>
      <c r="M16">
        <v>5</v>
      </c>
      <c r="N16">
        <v>3</v>
      </c>
      <c r="O16">
        <v>-14</v>
      </c>
      <c r="P16">
        <v>-2</v>
      </c>
      <c r="Q16">
        <v>3</v>
      </c>
      <c r="R16">
        <v>12</v>
      </c>
      <c r="S16">
        <v>36</v>
      </c>
      <c r="T16" t="s">
        <v>34</v>
      </c>
      <c r="U16">
        <v>4</v>
      </c>
      <c r="V16">
        <v>20</v>
      </c>
      <c r="W16">
        <v>110</v>
      </c>
      <c r="X16">
        <v>430</v>
      </c>
    </row>
    <row r="17" spans="1:24" x14ac:dyDescent="0.35">
      <c r="A17" s="10" t="s">
        <v>47</v>
      </c>
      <c r="B17" t="s">
        <v>33</v>
      </c>
      <c r="C17">
        <v>520</v>
      </c>
      <c r="D17">
        <v>597</v>
      </c>
      <c r="E17">
        <v>1650</v>
      </c>
      <c r="F17">
        <v>242</v>
      </c>
      <c r="G17">
        <v>63</v>
      </c>
      <c r="H17">
        <v>20.3</v>
      </c>
      <c r="I17">
        <v>18.3</v>
      </c>
      <c r="J17">
        <v>250</v>
      </c>
      <c r="K17">
        <v>246</v>
      </c>
      <c r="L17">
        <v>43</v>
      </c>
      <c r="M17">
        <v>8</v>
      </c>
      <c r="N17">
        <v>60</v>
      </c>
      <c r="O17">
        <v>9</v>
      </c>
      <c r="P17">
        <v>17</v>
      </c>
      <c r="Q17">
        <v>94</v>
      </c>
      <c r="R17">
        <v>10.5</v>
      </c>
      <c r="S17">
        <v>22</v>
      </c>
      <c r="T17" t="s">
        <v>34</v>
      </c>
      <c r="U17">
        <v>4</v>
      </c>
      <c r="V17">
        <v>15.5</v>
      </c>
      <c r="W17">
        <v>17.5</v>
      </c>
      <c r="X17">
        <v>510</v>
      </c>
    </row>
    <row r="18" spans="1:24" x14ac:dyDescent="0.35">
      <c r="A18" s="10" t="s">
        <v>48</v>
      </c>
      <c r="B18" t="s">
        <v>33</v>
      </c>
      <c r="C18">
        <v>529</v>
      </c>
      <c r="D18">
        <v>493</v>
      </c>
      <c r="E18">
        <v>1570</v>
      </c>
      <c r="F18">
        <v>226</v>
      </c>
      <c r="G18">
        <v>46</v>
      </c>
      <c r="H18">
        <v>25.6</v>
      </c>
      <c r="I18">
        <v>18.3</v>
      </c>
      <c r="J18">
        <v>259</v>
      </c>
      <c r="K18">
        <v>229</v>
      </c>
      <c r="L18">
        <v>56</v>
      </c>
      <c r="M18">
        <v>4</v>
      </c>
      <c r="N18">
        <v>5</v>
      </c>
      <c r="O18">
        <v>2</v>
      </c>
      <c r="P18">
        <v>3</v>
      </c>
      <c r="Q18">
        <v>9</v>
      </c>
      <c r="R18">
        <v>18</v>
      </c>
      <c r="S18">
        <v>23</v>
      </c>
    </row>
    <row r="19" spans="1:24" x14ac:dyDescent="0.35">
      <c r="A19" s="10" t="s">
        <v>49</v>
      </c>
      <c r="B19" t="s">
        <v>33</v>
      </c>
      <c r="C19">
        <v>600</v>
      </c>
      <c r="D19">
        <v>493</v>
      </c>
      <c r="E19">
        <v>2490</v>
      </c>
      <c r="F19">
        <v>250</v>
      </c>
      <c r="G19">
        <v>41</v>
      </c>
      <c r="H19">
        <v>29.6</v>
      </c>
      <c r="I19" t="s">
        <v>34</v>
      </c>
      <c r="J19">
        <v>224</v>
      </c>
      <c r="K19">
        <v>223</v>
      </c>
      <c r="L19">
        <v>40</v>
      </c>
      <c r="M19">
        <v>1</v>
      </c>
      <c r="N19">
        <v>3.2</v>
      </c>
      <c r="O19">
        <v>9</v>
      </c>
      <c r="P19">
        <v>12</v>
      </c>
      <c r="Q19">
        <v>2</v>
      </c>
      <c r="R19">
        <v>115</v>
      </c>
      <c r="S19">
        <v>37</v>
      </c>
      <c r="T19" t="s">
        <v>34</v>
      </c>
      <c r="U19">
        <v>7</v>
      </c>
      <c r="V19">
        <v>11</v>
      </c>
      <c r="W19">
        <v>115</v>
      </c>
      <c r="X19">
        <v>360</v>
      </c>
    </row>
    <row r="20" spans="1:24" x14ac:dyDescent="0.35">
      <c r="A20" s="10" t="s">
        <v>50</v>
      </c>
      <c r="B20" t="s">
        <v>33</v>
      </c>
      <c r="C20">
        <v>414</v>
      </c>
      <c r="D20">
        <v>431</v>
      </c>
      <c r="E20">
        <v>1310</v>
      </c>
      <c r="F20">
        <v>220</v>
      </c>
      <c r="G20">
        <v>39.5</v>
      </c>
      <c r="H20">
        <v>22.6</v>
      </c>
      <c r="I20">
        <v>14.6</v>
      </c>
      <c r="J20">
        <v>239</v>
      </c>
      <c r="K20">
        <v>238</v>
      </c>
      <c r="L20">
        <v>45</v>
      </c>
      <c r="M20">
        <v>5</v>
      </c>
      <c r="N20">
        <v>4.5999999999999996</v>
      </c>
      <c r="O20">
        <v>-1</v>
      </c>
      <c r="P20">
        <v>3</v>
      </c>
      <c r="Q20">
        <v>2</v>
      </c>
      <c r="R20">
        <v>10.8</v>
      </c>
      <c r="S20">
        <v>29</v>
      </c>
      <c r="T20">
        <v>83</v>
      </c>
      <c r="U20">
        <v>1</v>
      </c>
      <c r="V20">
        <v>23.5</v>
      </c>
      <c r="W20">
        <v>105</v>
      </c>
      <c r="X20">
        <v>380</v>
      </c>
    </row>
    <row r="21" spans="1:24" x14ac:dyDescent="0.35">
      <c r="A21" s="10" t="s">
        <v>51</v>
      </c>
      <c r="B21" t="s">
        <v>33</v>
      </c>
      <c r="C21">
        <v>490</v>
      </c>
      <c r="D21">
        <v>470</v>
      </c>
      <c r="E21">
        <v>1550</v>
      </c>
      <c r="F21">
        <v>235</v>
      </c>
      <c r="G21" t="s">
        <v>34</v>
      </c>
      <c r="H21">
        <v>12.6</v>
      </c>
      <c r="I21">
        <v>12</v>
      </c>
      <c r="J21">
        <v>248</v>
      </c>
      <c r="K21">
        <v>244</v>
      </c>
      <c r="L21">
        <v>56</v>
      </c>
      <c r="M21">
        <v>2</v>
      </c>
      <c r="N21">
        <v>1.9</v>
      </c>
      <c r="O21">
        <v>-14</v>
      </c>
      <c r="P21">
        <v>0</v>
      </c>
      <c r="Q21">
        <v>4.5</v>
      </c>
      <c r="R21">
        <v>8.8000000000000007</v>
      </c>
      <c r="S21">
        <v>32</v>
      </c>
      <c r="T21" t="s">
        <v>34</v>
      </c>
      <c r="U21">
        <v>9</v>
      </c>
      <c r="V21">
        <v>12.8</v>
      </c>
      <c r="W21">
        <v>110</v>
      </c>
      <c r="X21">
        <v>540</v>
      </c>
    </row>
    <row r="22" spans="1:24" x14ac:dyDescent="0.35">
      <c r="A22" s="10" t="s">
        <v>52</v>
      </c>
      <c r="B22" t="s">
        <v>33</v>
      </c>
      <c r="C22">
        <v>431</v>
      </c>
      <c r="D22">
        <v>536</v>
      </c>
      <c r="E22">
        <v>1750</v>
      </c>
      <c r="F22">
        <v>205</v>
      </c>
      <c r="G22">
        <v>39</v>
      </c>
      <c r="H22">
        <v>19.3</v>
      </c>
      <c r="I22" t="s">
        <v>34</v>
      </c>
      <c r="J22">
        <v>250</v>
      </c>
      <c r="K22">
        <v>230</v>
      </c>
      <c r="L22">
        <v>46</v>
      </c>
      <c r="M22">
        <v>4</v>
      </c>
      <c r="N22">
        <v>2</v>
      </c>
      <c r="O22">
        <v>6</v>
      </c>
      <c r="P22">
        <v>7</v>
      </c>
      <c r="Q22">
        <v>2</v>
      </c>
      <c r="R22">
        <v>13.3</v>
      </c>
      <c r="S22">
        <v>35</v>
      </c>
      <c r="T22">
        <v>80</v>
      </c>
      <c r="U22">
        <v>3</v>
      </c>
      <c r="V22">
        <v>59</v>
      </c>
      <c r="W22">
        <v>105</v>
      </c>
      <c r="X22">
        <v>360</v>
      </c>
    </row>
    <row r="23" spans="1:24" x14ac:dyDescent="0.35">
      <c r="A23" s="10" t="s">
        <v>53</v>
      </c>
      <c r="B23" t="s">
        <v>33</v>
      </c>
      <c r="C23">
        <v>355</v>
      </c>
      <c r="D23">
        <v>431</v>
      </c>
      <c r="E23">
        <v>1300</v>
      </c>
      <c r="F23">
        <v>215</v>
      </c>
      <c r="G23">
        <v>43.1</v>
      </c>
      <c r="H23">
        <v>17.600000000000001</v>
      </c>
      <c r="I23">
        <v>12.6</v>
      </c>
      <c r="J23">
        <v>268</v>
      </c>
      <c r="K23">
        <v>256</v>
      </c>
      <c r="L23">
        <v>43</v>
      </c>
      <c r="M23">
        <v>5</v>
      </c>
      <c r="N23">
        <v>1.82</v>
      </c>
      <c r="O23">
        <v>-22</v>
      </c>
      <c r="P23">
        <v>-5</v>
      </c>
      <c r="Q23">
        <v>8.5</v>
      </c>
      <c r="R23">
        <v>11.5</v>
      </c>
      <c r="S23">
        <v>25</v>
      </c>
      <c r="T23" t="s">
        <v>34</v>
      </c>
      <c r="U23">
        <v>2</v>
      </c>
      <c r="V23">
        <v>6.9</v>
      </c>
      <c r="W23">
        <v>105</v>
      </c>
      <c r="X23">
        <v>440</v>
      </c>
    </row>
    <row r="24" spans="1:24" x14ac:dyDescent="0.35">
      <c r="A24" s="10" t="s">
        <v>54</v>
      </c>
      <c r="B24" t="s">
        <v>33</v>
      </c>
      <c r="C24">
        <v>580</v>
      </c>
      <c r="D24">
        <v>609</v>
      </c>
      <c r="E24">
        <v>1900</v>
      </c>
      <c r="F24">
        <v>230</v>
      </c>
      <c r="G24">
        <v>51</v>
      </c>
      <c r="H24">
        <v>23</v>
      </c>
      <c r="I24">
        <v>18</v>
      </c>
      <c r="J24">
        <v>270</v>
      </c>
      <c r="K24">
        <v>252</v>
      </c>
      <c r="L24">
        <v>45</v>
      </c>
      <c r="M24">
        <v>7</v>
      </c>
      <c r="N24">
        <v>5</v>
      </c>
      <c r="O24">
        <v>-17</v>
      </c>
      <c r="P24">
        <v>-8</v>
      </c>
      <c r="Q24">
        <v>2</v>
      </c>
      <c r="R24">
        <v>13.2</v>
      </c>
      <c r="S24">
        <v>6</v>
      </c>
      <c r="T24" t="s">
        <v>34</v>
      </c>
      <c r="U24">
        <v>4</v>
      </c>
      <c r="V24">
        <v>7</v>
      </c>
      <c r="W24">
        <v>100</v>
      </c>
      <c r="X24">
        <v>470</v>
      </c>
    </row>
    <row r="25" spans="1:24" x14ac:dyDescent="0.35">
      <c r="A25" s="10" t="s">
        <v>55</v>
      </c>
      <c r="B25" t="s">
        <v>33</v>
      </c>
      <c r="C25">
        <v>400</v>
      </c>
      <c r="D25">
        <v>440</v>
      </c>
      <c r="E25">
        <v>1320</v>
      </c>
      <c r="F25">
        <v>235</v>
      </c>
      <c r="G25" t="s">
        <v>34</v>
      </c>
      <c r="H25">
        <v>21.6</v>
      </c>
      <c r="I25">
        <v>25.5</v>
      </c>
      <c r="J25">
        <v>261</v>
      </c>
      <c r="K25">
        <v>270</v>
      </c>
      <c r="L25">
        <v>45</v>
      </c>
      <c r="M25">
        <v>16</v>
      </c>
      <c r="N25">
        <v>31.5</v>
      </c>
      <c r="O25">
        <v>0.5</v>
      </c>
      <c r="P25">
        <v>7</v>
      </c>
      <c r="Q25">
        <v>10</v>
      </c>
      <c r="R25">
        <v>10.7</v>
      </c>
      <c r="S25">
        <v>28</v>
      </c>
      <c r="T25">
        <v>60</v>
      </c>
      <c r="U25">
        <v>3</v>
      </c>
      <c r="V25" s="11">
        <v>36</v>
      </c>
      <c r="W25">
        <v>130</v>
      </c>
      <c r="X25">
        <v>450</v>
      </c>
    </row>
    <row r="26" spans="1:24" x14ac:dyDescent="0.35">
      <c r="A26" s="10" t="s">
        <v>56</v>
      </c>
      <c r="B26" t="s">
        <v>33</v>
      </c>
      <c r="C26">
        <v>514</v>
      </c>
      <c r="D26">
        <v>586</v>
      </c>
      <c r="E26">
        <v>2000</v>
      </c>
      <c r="F26">
        <v>240</v>
      </c>
      <c r="G26" t="s">
        <v>34</v>
      </c>
      <c r="H26">
        <v>20</v>
      </c>
      <c r="I26">
        <v>21</v>
      </c>
      <c r="J26">
        <v>228</v>
      </c>
      <c r="K26">
        <v>245</v>
      </c>
      <c r="L26">
        <v>44</v>
      </c>
      <c r="M26">
        <v>5</v>
      </c>
      <c r="N26">
        <v>7.3</v>
      </c>
      <c r="O26">
        <v>-8</v>
      </c>
      <c r="P26">
        <v>-2</v>
      </c>
      <c r="Q26">
        <v>3</v>
      </c>
      <c r="R26">
        <v>12</v>
      </c>
      <c r="S26">
        <v>36</v>
      </c>
      <c r="T26">
        <v>89</v>
      </c>
      <c r="U26">
        <v>2</v>
      </c>
      <c r="V26">
        <v>12</v>
      </c>
      <c r="W26">
        <v>100</v>
      </c>
      <c r="X26">
        <v>540</v>
      </c>
    </row>
    <row r="27" spans="1:24" x14ac:dyDescent="0.35">
      <c r="A27" s="10" t="s">
        <v>57</v>
      </c>
      <c r="B27" t="s">
        <v>33</v>
      </c>
      <c r="C27">
        <v>588</v>
      </c>
      <c r="D27">
        <v>588</v>
      </c>
      <c r="E27">
        <v>2160</v>
      </c>
      <c r="F27">
        <v>256</v>
      </c>
      <c r="G27">
        <v>62</v>
      </c>
      <c r="H27">
        <v>21</v>
      </c>
      <c r="I27">
        <v>24.3</v>
      </c>
      <c r="J27">
        <v>246</v>
      </c>
      <c r="K27">
        <v>241</v>
      </c>
      <c r="L27">
        <v>42</v>
      </c>
      <c r="M27">
        <v>6</v>
      </c>
      <c r="N27">
        <v>2.85</v>
      </c>
      <c r="O27">
        <v>1</v>
      </c>
      <c r="P27">
        <v>12</v>
      </c>
      <c r="Q27">
        <v>3.5</v>
      </c>
      <c r="R27">
        <v>11.4</v>
      </c>
      <c r="S27">
        <v>39</v>
      </c>
      <c r="T27">
        <v>62</v>
      </c>
      <c r="U27">
        <v>3</v>
      </c>
      <c r="V27">
        <v>21.5</v>
      </c>
      <c r="W27">
        <v>123</v>
      </c>
      <c r="X27">
        <v>380</v>
      </c>
    </row>
    <row r="28" spans="1:24" x14ac:dyDescent="0.35">
      <c r="A28" s="10" t="s">
        <v>58</v>
      </c>
      <c r="B28" t="s">
        <v>33</v>
      </c>
      <c r="C28">
        <v>510</v>
      </c>
      <c r="D28">
        <v>487</v>
      </c>
      <c r="E28">
        <v>1510</v>
      </c>
      <c r="F28">
        <v>229</v>
      </c>
      <c r="G28">
        <v>42.9</v>
      </c>
      <c r="H28" t="s">
        <v>34</v>
      </c>
      <c r="I28">
        <v>22</v>
      </c>
      <c r="J28">
        <v>291</v>
      </c>
      <c r="K28">
        <v>273</v>
      </c>
      <c r="L28">
        <v>49</v>
      </c>
      <c r="M28">
        <v>2</v>
      </c>
      <c r="N28">
        <v>8.4</v>
      </c>
      <c r="O28">
        <v>1</v>
      </c>
      <c r="P28">
        <v>-13</v>
      </c>
      <c r="Q28">
        <v>9</v>
      </c>
      <c r="R28">
        <v>15.5</v>
      </c>
      <c r="S28">
        <v>20</v>
      </c>
      <c r="T28" t="s">
        <v>34</v>
      </c>
      <c r="U28">
        <v>5</v>
      </c>
      <c r="V28">
        <v>36.25</v>
      </c>
      <c r="W28">
        <v>108</v>
      </c>
      <c r="X28">
        <v>350</v>
      </c>
    </row>
    <row r="29" spans="1:24" x14ac:dyDescent="0.35">
      <c r="A29" s="10" t="s">
        <v>59</v>
      </c>
      <c r="B29" t="s">
        <v>33</v>
      </c>
      <c r="C29">
        <v>586</v>
      </c>
      <c r="D29">
        <v>652</v>
      </c>
      <c r="E29">
        <v>2250</v>
      </c>
      <c r="F29">
        <v>260</v>
      </c>
      <c r="G29">
        <v>524</v>
      </c>
      <c r="H29">
        <v>19</v>
      </c>
      <c r="I29">
        <v>18</v>
      </c>
      <c r="J29">
        <v>240</v>
      </c>
      <c r="K29">
        <v>229</v>
      </c>
      <c r="L29">
        <v>43</v>
      </c>
      <c r="M29">
        <v>3</v>
      </c>
      <c r="N29">
        <v>2</v>
      </c>
      <c r="O29">
        <v>-4</v>
      </c>
      <c r="P29">
        <v>5</v>
      </c>
      <c r="Q29">
        <v>5</v>
      </c>
      <c r="R29">
        <v>12.6</v>
      </c>
      <c r="S29">
        <v>29</v>
      </c>
      <c r="T29" t="s">
        <v>34</v>
      </c>
      <c r="U29">
        <v>7</v>
      </c>
      <c r="V29">
        <v>4.5</v>
      </c>
      <c r="W29">
        <v>170</v>
      </c>
      <c r="X29">
        <v>360</v>
      </c>
    </row>
    <row r="30" spans="1:24" x14ac:dyDescent="0.35">
      <c r="A30" s="10" t="s">
        <v>60</v>
      </c>
      <c r="B30" t="s">
        <v>33</v>
      </c>
      <c r="C30">
        <v>555</v>
      </c>
      <c r="D30">
        <v>588</v>
      </c>
      <c r="E30">
        <v>1600</v>
      </c>
      <c r="F30">
        <v>235</v>
      </c>
      <c r="G30" t="s">
        <v>34</v>
      </c>
      <c r="H30">
        <v>18</v>
      </c>
      <c r="I30">
        <v>25.6</v>
      </c>
      <c r="J30">
        <v>268</v>
      </c>
      <c r="K30">
        <v>227</v>
      </c>
      <c r="L30">
        <v>53</v>
      </c>
      <c r="M30">
        <v>4</v>
      </c>
      <c r="N30">
        <v>10.4</v>
      </c>
      <c r="O30">
        <v>-8</v>
      </c>
      <c r="P30">
        <v>1</v>
      </c>
      <c r="Q30">
        <v>9</v>
      </c>
      <c r="R30">
        <v>16.100000000000001</v>
      </c>
      <c r="S30">
        <v>36</v>
      </c>
      <c r="T30" t="s">
        <v>34</v>
      </c>
      <c r="U30">
        <v>3</v>
      </c>
      <c r="V30">
        <v>7.65</v>
      </c>
      <c r="W30">
        <v>100</v>
      </c>
      <c r="X30">
        <v>450</v>
      </c>
    </row>
    <row r="31" spans="1:24" x14ac:dyDescent="0.35">
      <c r="A31" s="10" t="s">
        <v>61</v>
      </c>
      <c r="B31" t="s">
        <v>33</v>
      </c>
      <c r="C31">
        <v>438</v>
      </c>
      <c r="D31">
        <v>476</v>
      </c>
      <c r="E31">
        <v>1700</v>
      </c>
      <c r="F31">
        <v>225</v>
      </c>
      <c r="G31">
        <v>39.5</v>
      </c>
      <c r="H31">
        <v>14</v>
      </c>
      <c r="I31">
        <v>12</v>
      </c>
      <c r="J31">
        <v>283</v>
      </c>
      <c r="K31">
        <v>308</v>
      </c>
      <c r="L31">
        <v>44</v>
      </c>
      <c r="M31">
        <v>3</v>
      </c>
      <c r="N31">
        <v>2.9</v>
      </c>
      <c r="O31">
        <v>1.5</v>
      </c>
      <c r="P31">
        <v>12</v>
      </c>
      <c r="Q31">
        <v>8</v>
      </c>
      <c r="R31">
        <v>11.9</v>
      </c>
      <c r="S31">
        <v>33</v>
      </c>
      <c r="T31">
        <v>75</v>
      </c>
      <c r="U31">
        <v>7</v>
      </c>
      <c r="V31">
        <v>6.5</v>
      </c>
      <c r="W31">
        <v>105</v>
      </c>
      <c r="X31">
        <v>360</v>
      </c>
    </row>
    <row r="32" spans="1:24" x14ac:dyDescent="0.35">
      <c r="A32" s="10" t="s">
        <v>62</v>
      </c>
      <c r="B32" t="s">
        <v>33</v>
      </c>
      <c r="C32">
        <v>466</v>
      </c>
      <c r="D32">
        <v>530</v>
      </c>
      <c r="E32">
        <v>1700</v>
      </c>
      <c r="F32">
        <v>231</v>
      </c>
      <c r="G32">
        <v>40.5</v>
      </c>
      <c r="H32">
        <v>20.6</v>
      </c>
      <c r="I32">
        <v>18</v>
      </c>
      <c r="J32">
        <v>261</v>
      </c>
      <c r="K32">
        <v>251</v>
      </c>
      <c r="L32">
        <v>56</v>
      </c>
      <c r="M32">
        <v>7</v>
      </c>
      <c r="N32">
        <v>60</v>
      </c>
      <c r="O32">
        <v>4</v>
      </c>
      <c r="P32">
        <v>7</v>
      </c>
      <c r="Q32">
        <v>4</v>
      </c>
      <c r="R32">
        <v>11.3</v>
      </c>
      <c r="S32">
        <v>24</v>
      </c>
      <c r="T32">
        <v>76</v>
      </c>
      <c r="U32">
        <v>3</v>
      </c>
      <c r="V32">
        <v>30.9</v>
      </c>
      <c r="W32">
        <v>100</v>
      </c>
      <c r="X32">
        <v>500</v>
      </c>
    </row>
    <row r="33" spans="1:24" x14ac:dyDescent="0.35">
      <c r="A33" s="10" t="s">
        <v>63</v>
      </c>
      <c r="B33" t="s">
        <v>33</v>
      </c>
      <c r="C33">
        <v>455</v>
      </c>
      <c r="E33">
        <v>1240</v>
      </c>
      <c r="F33">
        <v>250</v>
      </c>
      <c r="G33">
        <v>43.1</v>
      </c>
      <c r="H33">
        <v>22.7</v>
      </c>
      <c r="I33">
        <v>15.3</v>
      </c>
      <c r="J33">
        <v>248</v>
      </c>
      <c r="K33">
        <v>220</v>
      </c>
      <c r="L33">
        <v>52</v>
      </c>
      <c r="M33">
        <v>3</v>
      </c>
      <c r="N33">
        <v>5.9</v>
      </c>
      <c r="O33">
        <v>10</v>
      </c>
      <c r="P33">
        <v>6</v>
      </c>
      <c r="Q33">
        <v>4</v>
      </c>
      <c r="R33">
        <v>2.5299999999999998</v>
      </c>
      <c r="S33">
        <v>36</v>
      </c>
      <c r="T33" t="s">
        <v>34</v>
      </c>
      <c r="U33">
        <v>2</v>
      </c>
      <c r="V33">
        <v>38.1</v>
      </c>
      <c r="W33">
        <v>120</v>
      </c>
      <c r="X33">
        <v>510</v>
      </c>
    </row>
    <row r="34" spans="1:24" x14ac:dyDescent="0.35">
      <c r="A34" s="10" t="s">
        <v>64</v>
      </c>
      <c r="B34" t="s">
        <v>33</v>
      </c>
      <c r="C34">
        <v>449</v>
      </c>
      <c r="D34">
        <v>496</v>
      </c>
      <c r="E34">
        <v>1500</v>
      </c>
      <c r="F34">
        <v>245</v>
      </c>
      <c r="G34" t="s">
        <v>34</v>
      </c>
      <c r="H34">
        <v>25</v>
      </c>
      <c r="I34">
        <v>25</v>
      </c>
      <c r="J34">
        <v>265</v>
      </c>
      <c r="K34">
        <v>227</v>
      </c>
      <c r="L34">
        <v>53</v>
      </c>
      <c r="M34">
        <v>23</v>
      </c>
      <c r="N34">
        <v>7.4</v>
      </c>
      <c r="O34">
        <v>8</v>
      </c>
      <c r="P34">
        <v>14</v>
      </c>
      <c r="Q34">
        <v>6</v>
      </c>
      <c r="R34">
        <v>12.6</v>
      </c>
      <c r="S34">
        <v>33</v>
      </c>
      <c r="T34">
        <v>71</v>
      </c>
      <c r="U34">
        <v>4</v>
      </c>
      <c r="V34">
        <v>18</v>
      </c>
      <c r="W34">
        <v>105</v>
      </c>
      <c r="X34">
        <v>450</v>
      </c>
    </row>
    <row r="35" spans="1:24" x14ac:dyDescent="0.35">
      <c r="A35" s="10" t="s">
        <v>65</v>
      </c>
      <c r="B35" t="s">
        <v>33</v>
      </c>
      <c r="C35" t="s">
        <v>34</v>
      </c>
      <c r="D35">
        <v>532</v>
      </c>
      <c r="E35">
        <v>1000</v>
      </c>
      <c r="F35">
        <v>261</v>
      </c>
      <c r="G35">
        <v>63</v>
      </c>
      <c r="H35">
        <v>19.3</v>
      </c>
      <c r="I35">
        <v>22.3</v>
      </c>
      <c r="J35">
        <v>280</v>
      </c>
      <c r="K35">
        <v>251</v>
      </c>
      <c r="L35">
        <v>50</v>
      </c>
      <c r="M35">
        <v>4</v>
      </c>
      <c r="N35">
        <v>13</v>
      </c>
      <c r="O35">
        <v>0</v>
      </c>
      <c r="P35">
        <v>6</v>
      </c>
      <c r="Q35">
        <v>5</v>
      </c>
      <c r="R35">
        <v>11.3</v>
      </c>
      <c r="S35">
        <v>31</v>
      </c>
      <c r="T35">
        <v>75</v>
      </c>
      <c r="U35">
        <v>3</v>
      </c>
      <c r="V35">
        <v>7</v>
      </c>
      <c r="W35">
        <v>170</v>
      </c>
      <c r="X35">
        <v>550</v>
      </c>
    </row>
    <row r="36" spans="1:24" x14ac:dyDescent="0.35">
      <c r="A36" s="10" t="s">
        <v>66</v>
      </c>
      <c r="B36" t="s">
        <v>33</v>
      </c>
      <c r="C36">
        <v>530</v>
      </c>
      <c r="D36">
        <v>560</v>
      </c>
      <c r="E36">
        <v>1950</v>
      </c>
      <c r="F36">
        <v>240</v>
      </c>
      <c r="G36" t="s">
        <v>34</v>
      </c>
      <c r="H36">
        <v>20.3</v>
      </c>
      <c r="I36">
        <v>17.3</v>
      </c>
      <c r="J36">
        <v>271</v>
      </c>
      <c r="K36">
        <v>248</v>
      </c>
      <c r="L36">
        <v>47</v>
      </c>
      <c r="M36">
        <v>5</v>
      </c>
      <c r="N36">
        <v>22.8</v>
      </c>
      <c r="O36">
        <v>13</v>
      </c>
      <c r="P36">
        <v>17</v>
      </c>
      <c r="Q36">
        <v>8.5</v>
      </c>
      <c r="R36">
        <v>10.5</v>
      </c>
      <c r="S36">
        <v>40.5</v>
      </c>
      <c r="T36">
        <v>69</v>
      </c>
      <c r="U36">
        <v>2</v>
      </c>
      <c r="V36">
        <v>11.5</v>
      </c>
      <c r="W36">
        <v>140</v>
      </c>
      <c r="X36">
        <v>480</v>
      </c>
    </row>
    <row r="37" spans="1:24" x14ac:dyDescent="0.35">
      <c r="A37" s="10" t="s">
        <v>67</v>
      </c>
      <c r="B37" t="s">
        <v>33</v>
      </c>
      <c r="C37">
        <v>529</v>
      </c>
      <c r="D37">
        <v>568</v>
      </c>
      <c r="E37">
        <v>2050</v>
      </c>
      <c r="F37">
        <v>245</v>
      </c>
      <c r="G37">
        <v>42.8</v>
      </c>
      <c r="H37">
        <v>23.3</v>
      </c>
      <c r="I37">
        <v>20.3</v>
      </c>
      <c r="J37">
        <v>248</v>
      </c>
      <c r="K37">
        <v>244</v>
      </c>
      <c r="L37">
        <v>44</v>
      </c>
      <c r="M37">
        <v>5</v>
      </c>
      <c r="N37">
        <v>21.9</v>
      </c>
      <c r="O37">
        <v>-31</v>
      </c>
      <c r="P37">
        <v>-20</v>
      </c>
      <c r="Q37">
        <v>3</v>
      </c>
      <c r="R37">
        <v>23.5</v>
      </c>
      <c r="S37">
        <v>23</v>
      </c>
      <c r="T37" t="s">
        <v>34</v>
      </c>
      <c r="U37">
        <v>5</v>
      </c>
      <c r="V37">
        <v>18</v>
      </c>
      <c r="W37">
        <v>125</v>
      </c>
      <c r="X37">
        <v>470</v>
      </c>
    </row>
    <row r="38" spans="1:24" x14ac:dyDescent="0.35">
      <c r="A38" s="10" t="s">
        <v>68</v>
      </c>
      <c r="B38" t="s">
        <v>33</v>
      </c>
      <c r="C38">
        <v>600</v>
      </c>
      <c r="D38">
        <v>700</v>
      </c>
      <c r="E38">
        <v>1500</v>
      </c>
      <c r="F38">
        <v>230</v>
      </c>
      <c r="H38">
        <v>14.6</v>
      </c>
      <c r="I38">
        <v>17.3</v>
      </c>
      <c r="J38">
        <v>228</v>
      </c>
      <c r="K38">
        <v>215</v>
      </c>
      <c r="L38">
        <v>50</v>
      </c>
      <c r="M38">
        <v>12</v>
      </c>
      <c r="N38">
        <v>9.65</v>
      </c>
      <c r="O38">
        <v>3</v>
      </c>
      <c r="P38">
        <v>17</v>
      </c>
      <c r="Q38">
        <v>1</v>
      </c>
      <c r="R38">
        <v>10.75</v>
      </c>
      <c r="S38">
        <v>30</v>
      </c>
      <c r="T38">
        <v>37</v>
      </c>
      <c r="U38">
        <v>2</v>
      </c>
      <c r="V38">
        <v>5.3</v>
      </c>
      <c r="W38">
        <v>90</v>
      </c>
      <c r="X38">
        <v>400</v>
      </c>
    </row>
    <row r="39" spans="1:24" x14ac:dyDescent="0.35">
      <c r="A39" s="10" t="s">
        <v>69</v>
      </c>
      <c r="B39" t="s">
        <v>33</v>
      </c>
      <c r="C39">
        <v>589</v>
      </c>
      <c r="D39">
        <v>590</v>
      </c>
      <c r="E39">
        <v>1800</v>
      </c>
      <c r="F39">
        <v>254</v>
      </c>
      <c r="G39">
        <v>51.6</v>
      </c>
      <c r="H39">
        <v>18.3</v>
      </c>
      <c r="I39">
        <v>16.600000000000001</v>
      </c>
      <c r="J39">
        <v>246</v>
      </c>
      <c r="K39">
        <v>254</v>
      </c>
      <c r="L39">
        <v>54</v>
      </c>
      <c r="M39">
        <v>9</v>
      </c>
      <c r="N39">
        <v>38.200000000000003</v>
      </c>
      <c r="O39">
        <v>5</v>
      </c>
      <c r="P39">
        <v>9</v>
      </c>
      <c r="Q39">
        <v>4</v>
      </c>
      <c r="R39">
        <v>12.6</v>
      </c>
      <c r="S39">
        <v>35.5</v>
      </c>
      <c r="T39">
        <v>84</v>
      </c>
      <c r="U39">
        <v>8</v>
      </c>
      <c r="V39">
        <v>5.2</v>
      </c>
      <c r="W39">
        <v>90</v>
      </c>
      <c r="X39">
        <v>450</v>
      </c>
    </row>
    <row r="40" spans="1:24" x14ac:dyDescent="0.35">
      <c r="A40" s="10" t="s">
        <v>70</v>
      </c>
      <c r="B40" t="s">
        <v>33</v>
      </c>
      <c r="C40">
        <v>572</v>
      </c>
      <c r="D40">
        <v>556</v>
      </c>
      <c r="E40">
        <v>2000</v>
      </c>
      <c r="F40" t="s">
        <v>34</v>
      </c>
      <c r="G40" t="s">
        <v>34</v>
      </c>
      <c r="H40">
        <v>15.3</v>
      </c>
      <c r="I40">
        <v>16</v>
      </c>
      <c r="J40">
        <v>211</v>
      </c>
      <c r="K40">
        <v>235</v>
      </c>
      <c r="L40">
        <v>47</v>
      </c>
      <c r="M40">
        <v>2</v>
      </c>
      <c r="N40">
        <v>5</v>
      </c>
      <c r="O40">
        <v>1</v>
      </c>
      <c r="P40">
        <v>4</v>
      </c>
      <c r="Q40">
        <v>10</v>
      </c>
      <c r="R40">
        <v>17.8</v>
      </c>
      <c r="S40">
        <v>40</v>
      </c>
    </row>
    <row r="41" spans="1:24" x14ac:dyDescent="0.35">
      <c r="A41" s="10" t="s">
        <v>71</v>
      </c>
      <c r="B41" t="s">
        <v>33</v>
      </c>
      <c r="C41">
        <v>564</v>
      </c>
      <c r="D41">
        <v>627</v>
      </c>
      <c r="E41">
        <v>1750</v>
      </c>
      <c r="F41">
        <v>250</v>
      </c>
      <c r="G41">
        <v>58</v>
      </c>
      <c r="H41">
        <v>15.3</v>
      </c>
      <c r="I41">
        <v>19.3</v>
      </c>
      <c r="J41">
        <v>250</v>
      </c>
      <c r="K41">
        <v>261</v>
      </c>
      <c r="L41">
        <v>51</v>
      </c>
      <c r="M41">
        <v>7</v>
      </c>
      <c r="N41">
        <v>22.8</v>
      </c>
      <c r="O41">
        <v>3.5</v>
      </c>
      <c r="P41">
        <v>4</v>
      </c>
      <c r="Q41">
        <v>10</v>
      </c>
      <c r="R41">
        <v>12.9</v>
      </c>
      <c r="S41">
        <v>16.5</v>
      </c>
      <c r="T41" t="s">
        <v>105</v>
      </c>
      <c r="U41">
        <v>1</v>
      </c>
      <c r="V41">
        <v>34.799999999999997</v>
      </c>
      <c r="W41">
        <v>145</v>
      </c>
      <c r="X41">
        <v>410</v>
      </c>
    </row>
    <row r="42" spans="1:24" x14ac:dyDescent="0.35">
      <c r="A42" s="10" t="s">
        <v>72</v>
      </c>
      <c r="B42" t="s">
        <v>33</v>
      </c>
      <c r="C42">
        <v>380</v>
      </c>
      <c r="D42">
        <v>400</v>
      </c>
      <c r="E42">
        <v>1100</v>
      </c>
      <c r="F42">
        <v>220</v>
      </c>
      <c r="G42" t="s">
        <v>34</v>
      </c>
      <c r="H42">
        <v>15</v>
      </c>
      <c r="I42">
        <v>22</v>
      </c>
      <c r="J42">
        <v>225</v>
      </c>
      <c r="K42">
        <v>243</v>
      </c>
      <c r="L42">
        <v>47</v>
      </c>
      <c r="M42">
        <v>4</v>
      </c>
      <c r="N42">
        <v>3</v>
      </c>
      <c r="O42">
        <v>-10</v>
      </c>
      <c r="P42">
        <v>9</v>
      </c>
      <c r="Q42">
        <v>10</v>
      </c>
      <c r="R42">
        <v>14.6</v>
      </c>
      <c r="S42">
        <v>16</v>
      </c>
      <c r="T42">
        <v>81</v>
      </c>
      <c r="U42">
        <v>1</v>
      </c>
      <c r="V42">
        <v>9.9</v>
      </c>
      <c r="W42">
        <v>120</v>
      </c>
      <c r="X42">
        <v>620</v>
      </c>
    </row>
    <row r="43" spans="1:24" x14ac:dyDescent="0.35">
      <c r="A43" s="10" t="s">
        <v>73</v>
      </c>
      <c r="B43" t="s">
        <v>33</v>
      </c>
      <c r="C43">
        <v>555</v>
      </c>
      <c r="D43">
        <v>616</v>
      </c>
      <c r="E43">
        <v>1800</v>
      </c>
      <c r="F43">
        <v>255</v>
      </c>
      <c r="G43">
        <v>54</v>
      </c>
      <c r="H43">
        <v>18.3</v>
      </c>
      <c r="I43">
        <v>15.5</v>
      </c>
      <c r="J43">
        <v>278</v>
      </c>
      <c r="K43">
        <v>235</v>
      </c>
      <c r="L43">
        <v>64</v>
      </c>
      <c r="M43">
        <v>4</v>
      </c>
      <c r="N43">
        <v>6.9</v>
      </c>
      <c r="O43">
        <v>12</v>
      </c>
      <c r="P43">
        <v>10</v>
      </c>
      <c r="Q43">
        <v>6</v>
      </c>
      <c r="R43">
        <v>10</v>
      </c>
      <c r="S43">
        <v>32</v>
      </c>
      <c r="T43" t="s">
        <v>34</v>
      </c>
      <c r="U43">
        <v>4</v>
      </c>
      <c r="V43">
        <v>53</v>
      </c>
      <c r="W43">
        <v>163</v>
      </c>
      <c r="X43">
        <v>405</v>
      </c>
    </row>
    <row r="44" spans="1:24" x14ac:dyDescent="0.35">
      <c r="A44" s="10" t="s">
        <v>74</v>
      </c>
      <c r="B44" t="s">
        <v>33</v>
      </c>
      <c r="C44">
        <v>513</v>
      </c>
      <c r="D44">
        <v>525</v>
      </c>
      <c r="E44">
        <v>1350</v>
      </c>
      <c r="F44">
        <v>210</v>
      </c>
      <c r="G44">
        <v>46</v>
      </c>
      <c r="H44">
        <v>15</v>
      </c>
      <c r="I44">
        <v>14</v>
      </c>
      <c r="J44">
        <v>244</v>
      </c>
      <c r="K44">
        <v>228</v>
      </c>
      <c r="L44">
        <v>45</v>
      </c>
      <c r="M44">
        <v>3</v>
      </c>
      <c r="N44">
        <v>2.5</v>
      </c>
      <c r="O44">
        <v>5.5</v>
      </c>
      <c r="P44">
        <v>7</v>
      </c>
      <c r="Q44">
        <v>3</v>
      </c>
      <c r="R44">
        <v>11.5</v>
      </c>
      <c r="S44">
        <v>28</v>
      </c>
      <c r="T44">
        <v>83</v>
      </c>
      <c r="U44">
        <v>2</v>
      </c>
      <c r="V44">
        <v>3</v>
      </c>
      <c r="W44">
        <v>95</v>
      </c>
      <c r="X44">
        <v>360</v>
      </c>
    </row>
    <row r="45" spans="1:24" x14ac:dyDescent="0.35">
      <c r="A45" s="10" t="s">
        <v>75</v>
      </c>
      <c r="B45" t="s">
        <v>33</v>
      </c>
      <c r="C45">
        <v>621</v>
      </c>
      <c r="D45">
        <v>624</v>
      </c>
      <c r="E45">
        <v>1980</v>
      </c>
      <c r="F45">
        <v>252</v>
      </c>
      <c r="G45">
        <v>61</v>
      </c>
      <c r="H45">
        <v>19.3</v>
      </c>
      <c r="I45">
        <v>17</v>
      </c>
      <c r="J45">
        <v>255</v>
      </c>
      <c r="K45">
        <v>252</v>
      </c>
      <c r="L45">
        <v>57</v>
      </c>
      <c r="M45">
        <v>8</v>
      </c>
      <c r="N45">
        <v>13</v>
      </c>
      <c r="O45">
        <v>8</v>
      </c>
      <c r="P45">
        <v>10</v>
      </c>
      <c r="Q45">
        <v>5.5</v>
      </c>
      <c r="R45">
        <v>9.6999999999999993</v>
      </c>
      <c r="S45">
        <v>40</v>
      </c>
      <c r="T45" t="s">
        <v>34</v>
      </c>
      <c r="U45">
        <v>3</v>
      </c>
      <c r="V45">
        <v>50</v>
      </c>
      <c r="W45">
        <v>108</v>
      </c>
      <c r="X45">
        <v>450</v>
      </c>
    </row>
    <row r="46" spans="1:24" x14ac:dyDescent="0.35">
      <c r="A46" s="10" t="s">
        <v>76</v>
      </c>
      <c r="B46" t="s">
        <v>33</v>
      </c>
      <c r="C46">
        <v>649</v>
      </c>
      <c r="D46">
        <v>703</v>
      </c>
      <c r="E46">
        <v>2150</v>
      </c>
      <c r="F46">
        <v>260</v>
      </c>
      <c r="G46">
        <v>50.1</v>
      </c>
      <c r="H46">
        <v>24</v>
      </c>
      <c r="I46">
        <v>18</v>
      </c>
      <c r="J46">
        <v>241</v>
      </c>
      <c r="K46">
        <v>217</v>
      </c>
      <c r="L46">
        <v>48</v>
      </c>
      <c r="M46">
        <v>8</v>
      </c>
      <c r="N46">
        <v>2.9</v>
      </c>
      <c r="O46">
        <v>7</v>
      </c>
      <c r="P46">
        <v>10</v>
      </c>
      <c r="Q46">
        <v>2</v>
      </c>
      <c r="R46">
        <v>12.5</v>
      </c>
      <c r="S46">
        <v>10</v>
      </c>
      <c r="T46">
        <v>95</v>
      </c>
      <c r="U46">
        <v>1</v>
      </c>
      <c r="V46">
        <v>12.5</v>
      </c>
      <c r="W46">
        <v>140</v>
      </c>
      <c r="X46">
        <v>400</v>
      </c>
    </row>
    <row r="47" spans="1:24" x14ac:dyDescent="0.35">
      <c r="A47" s="10" t="s">
        <v>77</v>
      </c>
      <c r="B47" t="s">
        <v>33</v>
      </c>
      <c r="C47">
        <v>320</v>
      </c>
      <c r="D47">
        <v>380</v>
      </c>
      <c r="E47">
        <v>1100</v>
      </c>
      <c r="F47">
        <v>220</v>
      </c>
      <c r="G47" t="s">
        <v>34</v>
      </c>
      <c r="H47">
        <v>27</v>
      </c>
      <c r="I47">
        <v>22</v>
      </c>
      <c r="J47">
        <v>264</v>
      </c>
      <c r="K47">
        <v>261</v>
      </c>
      <c r="L47">
        <v>51</v>
      </c>
      <c r="M47">
        <v>2</v>
      </c>
      <c r="N47">
        <v>20.5</v>
      </c>
      <c r="O47">
        <v>-16</v>
      </c>
      <c r="P47">
        <v>-5</v>
      </c>
      <c r="Q47">
        <v>8</v>
      </c>
      <c r="R47">
        <v>12.5</v>
      </c>
      <c r="S47">
        <v>29</v>
      </c>
      <c r="T47" t="s">
        <v>34</v>
      </c>
      <c r="U47">
        <v>1</v>
      </c>
      <c r="V47">
        <v>11</v>
      </c>
      <c r="W47">
        <v>90</v>
      </c>
      <c r="X47">
        <v>360</v>
      </c>
    </row>
    <row r="48" spans="1:24" x14ac:dyDescent="0.35">
      <c r="A48" s="10" t="s">
        <v>78</v>
      </c>
      <c r="B48" t="s">
        <v>33</v>
      </c>
      <c r="C48">
        <v>567</v>
      </c>
      <c r="D48">
        <v>574</v>
      </c>
      <c r="E48">
        <v>1700</v>
      </c>
      <c r="F48">
        <v>255</v>
      </c>
      <c r="G48">
        <v>46.3</v>
      </c>
      <c r="H48">
        <v>14</v>
      </c>
      <c r="I48">
        <v>12</v>
      </c>
      <c r="J48">
        <v>283</v>
      </c>
      <c r="K48">
        <v>308</v>
      </c>
      <c r="L48">
        <v>44</v>
      </c>
      <c r="M48">
        <v>4</v>
      </c>
      <c r="N48">
        <v>4</v>
      </c>
      <c r="O48">
        <v>-25</v>
      </c>
      <c r="P48">
        <v>-1</v>
      </c>
      <c r="Q48">
        <v>1</v>
      </c>
      <c r="R48">
        <v>12</v>
      </c>
      <c r="S48">
        <v>30</v>
      </c>
      <c r="T48" t="s">
        <v>34</v>
      </c>
      <c r="U48">
        <v>2</v>
      </c>
      <c r="V48">
        <v>10</v>
      </c>
      <c r="W48">
        <v>95</v>
      </c>
      <c r="X48">
        <v>43</v>
      </c>
    </row>
    <row r="49" spans="1:24" x14ac:dyDescent="0.35">
      <c r="A49" s="10" t="s">
        <v>79</v>
      </c>
      <c r="B49" t="s">
        <v>33</v>
      </c>
      <c r="C49">
        <v>335</v>
      </c>
      <c r="D49">
        <v>462</v>
      </c>
      <c r="E49">
        <v>2000</v>
      </c>
      <c r="F49">
        <v>240</v>
      </c>
      <c r="G49">
        <v>55</v>
      </c>
      <c r="H49">
        <v>27</v>
      </c>
      <c r="I49">
        <v>21.5</v>
      </c>
      <c r="J49">
        <v>274</v>
      </c>
      <c r="K49">
        <v>248</v>
      </c>
      <c r="L49">
        <v>49</v>
      </c>
      <c r="M49">
        <v>4</v>
      </c>
      <c r="N49">
        <v>5.9</v>
      </c>
      <c r="O49">
        <v>3</v>
      </c>
      <c r="P49">
        <v>8</v>
      </c>
      <c r="Q49">
        <v>4.5</v>
      </c>
      <c r="R49">
        <v>16.100000000000001</v>
      </c>
      <c r="S49">
        <v>11</v>
      </c>
      <c r="T49">
        <v>110</v>
      </c>
      <c r="U49">
        <v>3</v>
      </c>
      <c r="V49">
        <v>6.6</v>
      </c>
      <c r="W49">
        <v>1.1000000000000001</v>
      </c>
      <c r="X49">
        <v>390</v>
      </c>
    </row>
    <row r="50" spans="1:24" x14ac:dyDescent="0.35">
      <c r="A50" s="10" t="s">
        <v>80</v>
      </c>
      <c r="B50" t="s">
        <v>33</v>
      </c>
      <c r="C50">
        <v>421</v>
      </c>
      <c r="D50">
        <v>520</v>
      </c>
      <c r="E50">
        <v>1450</v>
      </c>
      <c r="F50">
        <v>225</v>
      </c>
      <c r="G50">
        <v>47.3</v>
      </c>
      <c r="H50">
        <v>20</v>
      </c>
      <c r="I50">
        <v>18</v>
      </c>
      <c r="J50">
        <v>253</v>
      </c>
      <c r="K50">
        <v>240</v>
      </c>
      <c r="L50">
        <v>54</v>
      </c>
      <c r="M50">
        <v>2</v>
      </c>
      <c r="N50">
        <v>8.6999999999999993</v>
      </c>
      <c r="O50">
        <v>4</v>
      </c>
      <c r="P50">
        <v>-7</v>
      </c>
      <c r="Q50">
        <v>6.5</v>
      </c>
      <c r="R50">
        <v>14.45</v>
      </c>
      <c r="S50">
        <v>26.5</v>
      </c>
      <c r="T50" t="s">
        <v>34</v>
      </c>
      <c r="U50">
        <v>3</v>
      </c>
      <c r="V50">
        <v>6.9</v>
      </c>
      <c r="W50">
        <v>110</v>
      </c>
      <c r="X50">
        <v>460</v>
      </c>
    </row>
    <row r="51" spans="1:24" x14ac:dyDescent="0.35">
      <c r="A51" s="10" t="s">
        <v>81</v>
      </c>
      <c r="B51" t="s">
        <v>33</v>
      </c>
      <c r="C51">
        <v>550</v>
      </c>
      <c r="D51">
        <v>620</v>
      </c>
      <c r="E51">
        <v>1900</v>
      </c>
      <c r="F51">
        <v>242</v>
      </c>
      <c r="G51" t="s">
        <v>34</v>
      </c>
      <c r="H51">
        <v>13.6</v>
      </c>
      <c r="I51">
        <v>9.3000000000000007</v>
      </c>
      <c r="J51">
        <v>264</v>
      </c>
      <c r="K51">
        <v>230</v>
      </c>
      <c r="L51">
        <v>45</v>
      </c>
      <c r="M51">
        <v>18</v>
      </c>
      <c r="N51">
        <v>23.2</v>
      </c>
      <c r="O51">
        <v>3</v>
      </c>
      <c r="P51">
        <v>7</v>
      </c>
      <c r="Q51">
        <v>4</v>
      </c>
      <c r="R51">
        <v>8.9</v>
      </c>
      <c r="S51">
        <v>23.5</v>
      </c>
      <c r="T51">
        <v>93</v>
      </c>
      <c r="U51">
        <v>6</v>
      </c>
      <c r="V51">
        <v>17.600000000000001</v>
      </c>
      <c r="W51">
        <v>147</v>
      </c>
      <c r="X51">
        <v>460</v>
      </c>
    </row>
    <row r="52" spans="1:24" x14ac:dyDescent="0.35">
      <c r="A52" s="10" t="s">
        <v>82</v>
      </c>
      <c r="B52" t="s">
        <v>33</v>
      </c>
      <c r="C52">
        <v>401</v>
      </c>
      <c r="D52">
        <v>477</v>
      </c>
      <c r="E52">
        <v>1500</v>
      </c>
      <c r="F52">
        <v>235</v>
      </c>
      <c r="G52">
        <v>50.6</v>
      </c>
      <c r="H52">
        <v>21</v>
      </c>
      <c r="I52">
        <v>22</v>
      </c>
      <c r="J52">
        <v>229</v>
      </c>
      <c r="K52">
        <v>239</v>
      </c>
      <c r="L52">
        <v>53</v>
      </c>
      <c r="M52">
        <v>4</v>
      </c>
      <c r="N52">
        <v>3.2</v>
      </c>
      <c r="O52">
        <v>8</v>
      </c>
      <c r="P52">
        <v>8</v>
      </c>
      <c r="Q52">
        <v>3</v>
      </c>
      <c r="R52">
        <v>13</v>
      </c>
      <c r="S52">
        <v>36</v>
      </c>
      <c r="T52">
        <v>46</v>
      </c>
      <c r="U52">
        <v>4</v>
      </c>
      <c r="V52">
        <v>16.5</v>
      </c>
      <c r="W52">
        <v>105</v>
      </c>
      <c r="X52">
        <v>320</v>
      </c>
    </row>
    <row r="53" spans="1:24" x14ac:dyDescent="0.35">
      <c r="A53" s="10" t="s">
        <v>83</v>
      </c>
      <c r="B53" t="s">
        <v>33</v>
      </c>
      <c r="C53">
        <v>522</v>
      </c>
      <c r="D53">
        <v>510</v>
      </c>
      <c r="E53">
        <v>1750</v>
      </c>
      <c r="F53">
        <v>247</v>
      </c>
      <c r="G53" t="s">
        <v>34</v>
      </c>
      <c r="H53">
        <v>16</v>
      </c>
      <c r="I53">
        <v>16.3</v>
      </c>
      <c r="J53">
        <v>235</v>
      </c>
      <c r="K53">
        <v>212</v>
      </c>
      <c r="L53">
        <v>52</v>
      </c>
      <c r="M53">
        <v>3</v>
      </c>
      <c r="N53">
        <v>38</v>
      </c>
      <c r="O53">
        <v>-9</v>
      </c>
      <c r="P53">
        <v>-19</v>
      </c>
      <c r="Q53">
        <v>3</v>
      </c>
      <c r="R53">
        <v>10.9</v>
      </c>
      <c r="S53">
        <v>30</v>
      </c>
      <c r="T53" t="s">
        <v>34</v>
      </c>
      <c r="U53">
        <v>1</v>
      </c>
      <c r="V53">
        <v>31.5</v>
      </c>
      <c r="W53">
        <v>110</v>
      </c>
      <c r="X53">
        <v>410</v>
      </c>
    </row>
    <row r="54" spans="1:24" x14ac:dyDescent="0.35">
      <c r="A54" s="10" t="s">
        <v>84</v>
      </c>
      <c r="B54" t="s">
        <v>33</v>
      </c>
      <c r="C54">
        <v>494</v>
      </c>
      <c r="D54">
        <v>510</v>
      </c>
      <c r="E54">
        <v>1600</v>
      </c>
      <c r="F54">
        <v>228</v>
      </c>
      <c r="G54" t="s">
        <v>34</v>
      </c>
      <c r="H54">
        <v>25.6</v>
      </c>
      <c r="I54">
        <v>22.3</v>
      </c>
      <c r="J54">
        <v>268</v>
      </c>
      <c r="K54">
        <v>265</v>
      </c>
      <c r="L54">
        <v>42</v>
      </c>
    </row>
    <row r="55" spans="1:24" x14ac:dyDescent="0.35">
      <c r="A55" s="10" t="s">
        <v>85</v>
      </c>
      <c r="B55" t="s">
        <v>33</v>
      </c>
      <c r="C55">
        <v>414</v>
      </c>
      <c r="D55">
        <v>282</v>
      </c>
      <c r="E55">
        <v>2100</v>
      </c>
      <c r="F55">
        <v>230</v>
      </c>
      <c r="G55">
        <v>55</v>
      </c>
      <c r="H55">
        <v>22.3</v>
      </c>
      <c r="I55">
        <v>21.6</v>
      </c>
      <c r="J55">
        <v>224</v>
      </c>
      <c r="K55">
        <v>215</v>
      </c>
      <c r="L55">
        <v>48</v>
      </c>
      <c r="M55">
        <v>3</v>
      </c>
      <c r="N55">
        <v>3.6</v>
      </c>
      <c r="O55">
        <v>-27</v>
      </c>
      <c r="P55">
        <v>-13</v>
      </c>
      <c r="Q55">
        <v>7</v>
      </c>
      <c r="R55">
        <v>12.4</v>
      </c>
      <c r="S55">
        <v>7</v>
      </c>
      <c r="T55" t="s">
        <v>34</v>
      </c>
      <c r="U55">
        <v>1</v>
      </c>
      <c r="V55">
        <v>2.5</v>
      </c>
      <c r="W55">
        <v>120</v>
      </c>
      <c r="X55">
        <v>460</v>
      </c>
    </row>
    <row r="56" spans="1:24" x14ac:dyDescent="0.35">
      <c r="A56" s="10" t="s">
        <v>86</v>
      </c>
      <c r="B56" t="s">
        <v>33</v>
      </c>
      <c r="C56">
        <v>425</v>
      </c>
      <c r="D56">
        <v>480</v>
      </c>
      <c r="E56">
        <v>1725</v>
      </c>
      <c r="F56">
        <v>255</v>
      </c>
      <c r="G56" t="s">
        <v>34</v>
      </c>
      <c r="H56">
        <v>16.3</v>
      </c>
      <c r="I56">
        <v>16.3</v>
      </c>
      <c r="J56">
        <v>244</v>
      </c>
      <c r="K56">
        <v>251</v>
      </c>
      <c r="L56">
        <v>51</v>
      </c>
      <c r="M56">
        <v>3</v>
      </c>
      <c r="N56">
        <v>3.6</v>
      </c>
      <c r="O56">
        <v>-27</v>
      </c>
      <c r="P56">
        <v>-13</v>
      </c>
      <c r="Q56">
        <v>7</v>
      </c>
      <c r="R56">
        <v>12.4</v>
      </c>
      <c r="S56">
        <v>7</v>
      </c>
      <c r="T56" t="s">
        <v>34</v>
      </c>
      <c r="U56">
        <v>1</v>
      </c>
      <c r="V56">
        <v>2.5</v>
      </c>
      <c r="W56">
        <v>120</v>
      </c>
      <c r="X56">
        <v>460</v>
      </c>
    </row>
    <row r="57" spans="1:24" x14ac:dyDescent="0.35">
      <c r="A57" s="10" t="s">
        <v>87</v>
      </c>
      <c r="B57" t="s">
        <v>33</v>
      </c>
      <c r="C57">
        <v>455</v>
      </c>
      <c r="D57">
        <v>397</v>
      </c>
      <c r="E57">
        <v>1550</v>
      </c>
      <c r="F57">
        <v>215</v>
      </c>
      <c r="G57">
        <v>57</v>
      </c>
      <c r="H57">
        <v>15.3</v>
      </c>
      <c r="I57">
        <v>14.6</v>
      </c>
      <c r="J57">
        <v>236</v>
      </c>
      <c r="K57">
        <v>246</v>
      </c>
      <c r="L57">
        <v>53</v>
      </c>
      <c r="M57">
        <v>3</v>
      </c>
      <c r="N57">
        <v>60</v>
      </c>
      <c r="O57">
        <v>0.5</v>
      </c>
      <c r="P57">
        <v>8</v>
      </c>
      <c r="Q57">
        <v>7</v>
      </c>
      <c r="R57">
        <v>19.899999999999999</v>
      </c>
      <c r="S57">
        <v>16</v>
      </c>
      <c r="T57" t="s">
        <v>34</v>
      </c>
      <c r="U57">
        <v>1</v>
      </c>
      <c r="V57">
        <v>20</v>
      </c>
      <c r="W57">
        <v>95</v>
      </c>
      <c r="X57">
        <v>180</v>
      </c>
    </row>
    <row r="58" spans="1:24" x14ac:dyDescent="0.35">
      <c r="A58" s="10" t="s">
        <v>88</v>
      </c>
      <c r="B58" t="s">
        <v>33</v>
      </c>
    </row>
    <row r="59" spans="1:24" x14ac:dyDescent="0.35">
      <c r="A59" s="10" t="s">
        <v>89</v>
      </c>
      <c r="B59" t="s">
        <v>33</v>
      </c>
      <c r="C59">
        <v>439</v>
      </c>
      <c r="D59">
        <v>466</v>
      </c>
      <c r="E59">
        <v>1400</v>
      </c>
      <c r="F59">
        <v>215</v>
      </c>
      <c r="G59">
        <v>47.1</v>
      </c>
      <c r="H59">
        <v>16</v>
      </c>
      <c r="I59" t="s">
        <v>34</v>
      </c>
      <c r="J59">
        <v>224</v>
      </c>
      <c r="K59">
        <v>213</v>
      </c>
      <c r="L59">
        <v>45</v>
      </c>
      <c r="M59">
        <v>3</v>
      </c>
      <c r="N59">
        <v>4.5</v>
      </c>
      <c r="O59">
        <v>-12.5</v>
      </c>
      <c r="P59">
        <v>2.5</v>
      </c>
      <c r="Q59">
        <v>6</v>
      </c>
      <c r="R59">
        <v>17</v>
      </c>
      <c r="S59">
        <v>32</v>
      </c>
      <c r="T59" t="s">
        <v>105</v>
      </c>
      <c r="U59">
        <v>2</v>
      </c>
      <c r="V59">
        <v>5.5</v>
      </c>
      <c r="W59">
        <v>110</v>
      </c>
      <c r="X59">
        <v>360</v>
      </c>
    </row>
    <row r="60" spans="1:24" x14ac:dyDescent="0.35">
      <c r="A60" s="10" t="s">
        <v>90</v>
      </c>
      <c r="B60" t="s">
        <v>33</v>
      </c>
      <c r="C60">
        <v>501</v>
      </c>
      <c r="D60">
        <v>587</v>
      </c>
      <c r="E60">
        <v>1800</v>
      </c>
      <c r="F60">
        <v>245</v>
      </c>
      <c r="G60">
        <v>57</v>
      </c>
      <c r="H60">
        <v>18</v>
      </c>
      <c r="I60">
        <v>20.5</v>
      </c>
      <c r="J60">
        <v>255</v>
      </c>
      <c r="K60">
        <v>240</v>
      </c>
      <c r="L60">
        <v>47</v>
      </c>
      <c r="M60">
        <v>3</v>
      </c>
      <c r="N60">
        <v>9.8000000000000007</v>
      </c>
      <c r="O60">
        <v>-8</v>
      </c>
      <c r="P60">
        <v>2</v>
      </c>
      <c r="Q60">
        <v>4</v>
      </c>
      <c r="R60">
        <v>12.3</v>
      </c>
      <c r="S60">
        <v>30</v>
      </c>
      <c r="T60">
        <v>90</v>
      </c>
      <c r="U60">
        <v>4</v>
      </c>
      <c r="V60">
        <v>14</v>
      </c>
      <c r="W60">
        <v>150</v>
      </c>
      <c r="X60">
        <v>360</v>
      </c>
    </row>
    <row r="61" spans="1:24" x14ac:dyDescent="0.35">
      <c r="A61" s="10" t="s">
        <v>91</v>
      </c>
      <c r="B61" t="s">
        <v>33</v>
      </c>
      <c r="C61">
        <v>454</v>
      </c>
      <c r="D61">
        <v>530</v>
      </c>
      <c r="E61">
        <v>1650</v>
      </c>
      <c r="F61">
        <v>250</v>
      </c>
      <c r="G61" t="s">
        <v>34</v>
      </c>
      <c r="H61">
        <v>18.600000000000001</v>
      </c>
      <c r="I61">
        <v>18.3</v>
      </c>
      <c r="J61">
        <v>253</v>
      </c>
      <c r="K61">
        <v>233</v>
      </c>
      <c r="L61">
        <v>50</v>
      </c>
      <c r="M61">
        <v>10</v>
      </c>
      <c r="N61">
        <v>7</v>
      </c>
      <c r="O61">
        <v>8</v>
      </c>
      <c r="P61">
        <v>-8</v>
      </c>
      <c r="Q61">
        <v>11.5</v>
      </c>
      <c r="R61">
        <v>9.68</v>
      </c>
      <c r="S61">
        <v>30</v>
      </c>
      <c r="T61" t="s">
        <v>34</v>
      </c>
      <c r="U61">
        <v>1</v>
      </c>
      <c r="V61">
        <v>16</v>
      </c>
      <c r="W61">
        <v>105</v>
      </c>
      <c r="X61">
        <v>390</v>
      </c>
    </row>
    <row r="62" spans="1:24" x14ac:dyDescent="0.35">
      <c r="A62" s="10" t="s">
        <v>92</v>
      </c>
      <c r="B62" t="s">
        <v>33</v>
      </c>
      <c r="C62">
        <v>499</v>
      </c>
      <c r="D62">
        <v>530</v>
      </c>
      <c r="E62">
        <v>1510</v>
      </c>
      <c r="F62">
        <v>253</v>
      </c>
      <c r="G62">
        <v>55</v>
      </c>
      <c r="H62">
        <v>20.6</v>
      </c>
      <c r="I62">
        <v>24.6</v>
      </c>
      <c r="J62">
        <v>226</v>
      </c>
      <c r="K62">
        <v>213</v>
      </c>
      <c r="L62">
        <v>52</v>
      </c>
      <c r="M62">
        <v>17</v>
      </c>
      <c r="N62">
        <v>27</v>
      </c>
      <c r="O62">
        <v>-13</v>
      </c>
      <c r="P62">
        <v>-9</v>
      </c>
      <c r="Q62">
        <v>4</v>
      </c>
      <c r="R62">
        <v>9.5</v>
      </c>
      <c r="S62">
        <v>14</v>
      </c>
      <c r="T62" t="s">
        <v>34</v>
      </c>
      <c r="U62">
        <v>2</v>
      </c>
      <c r="V62">
        <v>60</v>
      </c>
      <c r="W62">
        <v>125</v>
      </c>
      <c r="X62">
        <v>400</v>
      </c>
    </row>
    <row r="63" spans="1:24" x14ac:dyDescent="0.35">
      <c r="A63" s="10" t="s">
        <v>93</v>
      </c>
      <c r="B63" t="s">
        <v>33</v>
      </c>
      <c r="C63">
        <v>567</v>
      </c>
      <c r="D63">
        <v>469</v>
      </c>
      <c r="E63">
        <v>1700</v>
      </c>
      <c r="F63">
        <v>225</v>
      </c>
      <c r="G63">
        <v>43</v>
      </c>
      <c r="H63">
        <v>19</v>
      </c>
      <c r="I63">
        <v>19</v>
      </c>
      <c r="J63">
        <v>255</v>
      </c>
      <c r="K63">
        <v>310</v>
      </c>
      <c r="L63">
        <v>42</v>
      </c>
      <c r="M63">
        <v>3</v>
      </c>
      <c r="N63">
        <v>25</v>
      </c>
      <c r="O63">
        <v>5</v>
      </c>
      <c r="P63">
        <v>-10</v>
      </c>
      <c r="Q63">
        <v>4</v>
      </c>
      <c r="R63">
        <v>9.1999999999999993</v>
      </c>
      <c r="S63">
        <v>46</v>
      </c>
      <c r="T63">
        <v>96</v>
      </c>
      <c r="U63">
        <v>2</v>
      </c>
      <c r="V63">
        <v>15</v>
      </c>
      <c r="W63">
        <v>83</v>
      </c>
      <c r="X63">
        <v>390</v>
      </c>
    </row>
    <row r="64" spans="1:24" x14ac:dyDescent="0.35">
      <c r="A64" s="10" t="s">
        <v>94</v>
      </c>
      <c r="B64" t="s">
        <v>33</v>
      </c>
      <c r="C64">
        <v>483</v>
      </c>
      <c r="D64">
        <v>543</v>
      </c>
      <c r="E64">
        <v>1300</v>
      </c>
      <c r="F64">
        <v>188</v>
      </c>
      <c r="G64">
        <v>40</v>
      </c>
      <c r="H64">
        <v>25</v>
      </c>
      <c r="I64">
        <v>24</v>
      </c>
      <c r="J64">
        <v>270</v>
      </c>
      <c r="K64">
        <v>266</v>
      </c>
      <c r="L64">
        <v>52</v>
      </c>
      <c r="M64">
        <v>4</v>
      </c>
      <c r="N64">
        <v>6.35</v>
      </c>
      <c r="O64">
        <v>-2</v>
      </c>
      <c r="P64">
        <v>-22</v>
      </c>
      <c r="Q64">
        <v>16.5</v>
      </c>
      <c r="R64">
        <v>19.600000000000001</v>
      </c>
      <c r="S64">
        <v>18</v>
      </c>
      <c r="T64" t="s">
        <v>34</v>
      </c>
      <c r="U64">
        <v>2</v>
      </c>
      <c r="V64">
        <v>19</v>
      </c>
      <c r="W64">
        <v>110</v>
      </c>
      <c r="X64">
        <v>360</v>
      </c>
    </row>
    <row r="65" spans="1:24" x14ac:dyDescent="0.35">
      <c r="A65" s="10" t="s">
        <v>95</v>
      </c>
      <c r="B65" t="s">
        <v>33</v>
      </c>
      <c r="C65">
        <v>483</v>
      </c>
      <c r="D65">
        <v>612</v>
      </c>
      <c r="E65">
        <v>1600</v>
      </c>
      <c r="F65">
        <v>237</v>
      </c>
      <c r="G65">
        <v>44.3</v>
      </c>
      <c r="H65">
        <v>15</v>
      </c>
      <c r="I65">
        <v>15</v>
      </c>
      <c r="J65">
        <v>270</v>
      </c>
      <c r="K65">
        <v>249</v>
      </c>
      <c r="L65">
        <v>50</v>
      </c>
      <c r="M65">
        <v>2</v>
      </c>
      <c r="N65">
        <v>3.61</v>
      </c>
      <c r="O65">
        <v>1</v>
      </c>
      <c r="P65">
        <v>-14</v>
      </c>
      <c r="Q65">
        <v>4.5</v>
      </c>
      <c r="R65">
        <v>13.23</v>
      </c>
      <c r="S65">
        <v>28</v>
      </c>
      <c r="T65">
        <v>64</v>
      </c>
      <c r="U65">
        <v>5</v>
      </c>
      <c r="V65">
        <v>32</v>
      </c>
      <c r="W65">
        <v>95</v>
      </c>
      <c r="X65">
        <v>380</v>
      </c>
    </row>
    <row r="66" spans="1:24" x14ac:dyDescent="0.35">
      <c r="A66" s="10" t="s">
        <v>96</v>
      </c>
      <c r="B66" t="s">
        <v>33</v>
      </c>
      <c r="C66">
        <v>427</v>
      </c>
      <c r="D66">
        <v>446</v>
      </c>
      <c r="E66">
        <v>1250</v>
      </c>
      <c r="F66">
        <v>42.7</v>
      </c>
      <c r="G66">
        <v>205</v>
      </c>
      <c r="H66">
        <v>17</v>
      </c>
      <c r="I66">
        <v>14</v>
      </c>
      <c r="J66">
        <v>270</v>
      </c>
      <c r="K66">
        <v>258</v>
      </c>
      <c r="L66">
        <v>47</v>
      </c>
      <c r="M66">
        <v>3</v>
      </c>
      <c r="N66">
        <v>4.5199999999999996</v>
      </c>
      <c r="O66">
        <v>-11</v>
      </c>
      <c r="P66">
        <v>0</v>
      </c>
      <c r="Q66">
        <v>4.5</v>
      </c>
      <c r="R66">
        <v>14.7</v>
      </c>
      <c r="S66">
        <v>21</v>
      </c>
      <c r="T66">
        <v>87</v>
      </c>
      <c r="U66">
        <v>3</v>
      </c>
      <c r="V66">
        <v>10.5</v>
      </c>
      <c r="W66">
        <v>100</v>
      </c>
      <c r="X66">
        <v>360</v>
      </c>
    </row>
    <row r="67" spans="1:24" x14ac:dyDescent="0.35">
      <c r="A67" s="10" t="s">
        <v>97</v>
      </c>
      <c r="B67" t="s">
        <v>33</v>
      </c>
      <c r="C67">
        <v>413</v>
      </c>
      <c r="D67">
        <v>407</v>
      </c>
      <c r="E67">
        <v>1300</v>
      </c>
      <c r="F67">
        <v>39.1</v>
      </c>
      <c r="G67">
        <v>250</v>
      </c>
      <c r="H67">
        <v>24.5</v>
      </c>
      <c r="I67">
        <v>15.3</v>
      </c>
      <c r="J67">
        <v>250</v>
      </c>
      <c r="K67">
        <v>237</v>
      </c>
      <c r="L67">
        <v>52</v>
      </c>
      <c r="M67">
        <v>2</v>
      </c>
      <c r="N67">
        <v>3.42</v>
      </c>
      <c r="O67">
        <v>2</v>
      </c>
      <c r="P67">
        <v>2</v>
      </c>
      <c r="Q67">
        <v>8</v>
      </c>
      <c r="R67">
        <v>11.25</v>
      </c>
      <c r="S67">
        <v>33</v>
      </c>
      <c r="T67" t="s">
        <v>34</v>
      </c>
      <c r="U67">
        <v>1</v>
      </c>
      <c r="V67">
        <v>4</v>
      </c>
      <c r="W67">
        <v>105</v>
      </c>
      <c r="X67">
        <v>460</v>
      </c>
    </row>
    <row r="68" spans="1:24" x14ac:dyDescent="0.35">
      <c r="A68" s="10" t="s">
        <v>98</v>
      </c>
      <c r="B68" t="s">
        <v>33</v>
      </c>
      <c r="C68">
        <v>539</v>
      </c>
      <c r="D68">
        <v>469</v>
      </c>
      <c r="E68">
        <v>1700</v>
      </c>
      <c r="F68">
        <v>242</v>
      </c>
      <c r="G68" t="s">
        <v>34</v>
      </c>
      <c r="H68">
        <v>17</v>
      </c>
      <c r="I68">
        <v>12.3</v>
      </c>
      <c r="J68">
        <v>275</v>
      </c>
      <c r="K68">
        <v>244</v>
      </c>
      <c r="L68">
        <v>50</v>
      </c>
      <c r="M68" t="s">
        <v>34</v>
      </c>
      <c r="N68">
        <v>12.1</v>
      </c>
      <c r="O68">
        <v>-11</v>
      </c>
      <c r="P68">
        <v>3</v>
      </c>
      <c r="Q68" t="s">
        <v>34</v>
      </c>
      <c r="R68" t="s">
        <v>34</v>
      </c>
      <c r="S68">
        <v>27</v>
      </c>
      <c r="T68" t="s">
        <v>34</v>
      </c>
      <c r="U68">
        <v>1</v>
      </c>
      <c r="V68">
        <v>14.5</v>
      </c>
      <c r="W68">
        <v>95</v>
      </c>
      <c r="X68">
        <v>360</v>
      </c>
    </row>
    <row r="69" spans="1:24" x14ac:dyDescent="0.35">
      <c r="A69" s="10" t="s">
        <v>99</v>
      </c>
      <c r="B69" t="s">
        <v>33</v>
      </c>
      <c r="C69">
        <v>459</v>
      </c>
      <c r="D69">
        <v>462</v>
      </c>
      <c r="E69">
        <v>1850</v>
      </c>
      <c r="F69">
        <v>240</v>
      </c>
      <c r="G69" t="s">
        <v>34</v>
      </c>
      <c r="H69">
        <v>18</v>
      </c>
      <c r="I69">
        <v>17.7</v>
      </c>
      <c r="J69">
        <v>234</v>
      </c>
      <c r="K69">
        <v>235</v>
      </c>
      <c r="L69">
        <v>54</v>
      </c>
      <c r="M69">
        <v>4</v>
      </c>
      <c r="N69">
        <v>4.3</v>
      </c>
      <c r="O69">
        <v>6</v>
      </c>
      <c r="P69">
        <v>8</v>
      </c>
      <c r="Q69">
        <v>5.5</v>
      </c>
      <c r="R69">
        <v>10.220000000000001</v>
      </c>
      <c r="S69">
        <v>38</v>
      </c>
      <c r="T69">
        <v>90</v>
      </c>
      <c r="U69">
        <v>4</v>
      </c>
      <c r="V69">
        <v>11.4</v>
      </c>
      <c r="W69">
        <v>100</v>
      </c>
      <c r="X69">
        <v>460</v>
      </c>
    </row>
    <row r="70" spans="1:24" x14ac:dyDescent="0.35">
      <c r="A70" s="10" t="s">
        <v>100</v>
      </c>
      <c r="B70" t="s">
        <v>33</v>
      </c>
      <c r="C70">
        <v>541</v>
      </c>
      <c r="D70">
        <v>580</v>
      </c>
      <c r="E70">
        <v>1750</v>
      </c>
      <c r="F70">
        <v>245</v>
      </c>
      <c r="G70">
        <v>49</v>
      </c>
      <c r="H70">
        <v>19.600000000000001</v>
      </c>
      <c r="I70">
        <v>19.3</v>
      </c>
      <c r="J70">
        <v>269</v>
      </c>
      <c r="K70">
        <v>243</v>
      </c>
      <c r="L70">
        <v>44</v>
      </c>
      <c r="M70">
        <v>22</v>
      </c>
      <c r="N70">
        <v>3.8</v>
      </c>
      <c r="O70">
        <v>0</v>
      </c>
      <c r="P70">
        <v>9.8000000000000007</v>
      </c>
      <c r="Q70">
        <v>3.5</v>
      </c>
      <c r="R70">
        <v>14.9</v>
      </c>
      <c r="S70">
        <v>33</v>
      </c>
      <c r="T70" t="s">
        <v>34</v>
      </c>
      <c r="U70">
        <v>1</v>
      </c>
      <c r="V70">
        <v>34</v>
      </c>
      <c r="W70">
        <v>155</v>
      </c>
      <c r="X70">
        <v>380</v>
      </c>
    </row>
    <row r="71" spans="1:24" x14ac:dyDescent="0.35">
      <c r="A71" s="10" t="s">
        <v>101</v>
      </c>
      <c r="B71" t="s">
        <v>33</v>
      </c>
      <c r="C71">
        <v>436</v>
      </c>
      <c r="D71">
        <v>438</v>
      </c>
      <c r="E71">
        <v>1850</v>
      </c>
      <c r="F71">
        <v>199</v>
      </c>
      <c r="G71" t="s">
        <v>34</v>
      </c>
      <c r="H71">
        <v>18.7</v>
      </c>
      <c r="I71">
        <v>16.3</v>
      </c>
      <c r="J71">
        <v>256</v>
      </c>
      <c r="K71">
        <v>232</v>
      </c>
      <c r="L71">
        <v>48</v>
      </c>
      <c r="M71">
        <v>10</v>
      </c>
      <c r="N71">
        <v>2.2000000000000002</v>
      </c>
      <c r="O71">
        <v>-10</v>
      </c>
      <c r="P71">
        <v>-4</v>
      </c>
      <c r="Q71">
        <v>0.5</v>
      </c>
      <c r="R71">
        <v>12.3</v>
      </c>
      <c r="S71">
        <v>27</v>
      </c>
      <c r="T71" t="s">
        <v>34</v>
      </c>
      <c r="U71">
        <v>5</v>
      </c>
      <c r="V71">
        <v>15.4</v>
      </c>
      <c r="W71">
        <v>95</v>
      </c>
      <c r="X71">
        <v>380</v>
      </c>
    </row>
    <row r="72" spans="1:24" x14ac:dyDescent="0.35">
      <c r="A72" s="10" t="s">
        <v>102</v>
      </c>
      <c r="B72" t="s">
        <v>33</v>
      </c>
      <c r="C72">
        <v>670</v>
      </c>
      <c r="D72">
        <v>587</v>
      </c>
      <c r="E72">
        <v>1650</v>
      </c>
      <c r="F72">
        <v>240</v>
      </c>
      <c r="G72" t="s">
        <v>34</v>
      </c>
      <c r="H72">
        <v>17.3</v>
      </c>
      <c r="I72">
        <v>18</v>
      </c>
      <c r="J72">
        <v>289</v>
      </c>
      <c r="K72">
        <v>271</v>
      </c>
      <c r="L72">
        <v>48</v>
      </c>
      <c r="M72">
        <v>13</v>
      </c>
      <c r="N72">
        <v>4.75</v>
      </c>
      <c r="O72">
        <v>11</v>
      </c>
      <c r="P72">
        <v>12</v>
      </c>
      <c r="Q72">
        <v>5</v>
      </c>
      <c r="R72">
        <v>12.3</v>
      </c>
      <c r="S72">
        <v>29</v>
      </c>
      <c r="T72">
        <v>74</v>
      </c>
      <c r="U72">
        <v>2</v>
      </c>
      <c r="V72">
        <v>38.299999999999997</v>
      </c>
      <c r="W72">
        <v>110</v>
      </c>
      <c r="X72">
        <v>410</v>
      </c>
    </row>
    <row r="73" spans="1:24" x14ac:dyDescent="0.35">
      <c r="A73" s="10" t="s">
        <v>103</v>
      </c>
      <c r="B73" t="s">
        <v>33</v>
      </c>
      <c r="C73">
        <v>442</v>
      </c>
      <c r="D73">
        <v>570</v>
      </c>
      <c r="E73">
        <v>1650</v>
      </c>
      <c r="F73">
        <v>236</v>
      </c>
      <c r="G73">
        <v>43.8</v>
      </c>
      <c r="H73">
        <v>21</v>
      </c>
      <c r="I73" t="s">
        <v>34</v>
      </c>
      <c r="J73">
        <v>229</v>
      </c>
      <c r="K73">
        <v>250</v>
      </c>
      <c r="L73">
        <v>49</v>
      </c>
      <c r="M73">
        <v>2</v>
      </c>
      <c r="N73">
        <v>1.5</v>
      </c>
      <c r="O73">
        <v>-18</v>
      </c>
      <c r="P73">
        <v>-2</v>
      </c>
      <c r="Q73">
        <v>4</v>
      </c>
      <c r="R73">
        <v>15.5</v>
      </c>
      <c r="S73">
        <v>32</v>
      </c>
      <c r="T73" t="s">
        <v>34</v>
      </c>
      <c r="U73">
        <v>0</v>
      </c>
      <c r="V73">
        <v>14</v>
      </c>
      <c r="W73">
        <v>110</v>
      </c>
      <c r="X73">
        <v>360</v>
      </c>
    </row>
    <row r="74" spans="1:24" x14ac:dyDescent="0.35">
      <c r="A74" s="10"/>
    </row>
    <row r="75" spans="1:24" x14ac:dyDescent="0.35">
      <c r="A75" s="10"/>
    </row>
    <row r="77" spans="1:24" ht="15" thickBot="1" x14ac:dyDescent="0.4"/>
    <row r="78" spans="1:24" ht="15" thickTop="1" x14ac:dyDescent="0.35">
      <c r="A78" s="12" t="s">
        <v>104</v>
      </c>
      <c r="B78" s="13">
        <v>10</v>
      </c>
      <c r="C78" s="14">
        <f>PERCENTILE(C4:C75,0.1)</f>
        <v>404.5</v>
      </c>
      <c r="D78" s="14">
        <f t="shared" ref="D78:G78" si="0">PERCENTILE(D4:D75,0.1)</f>
        <v>424</v>
      </c>
      <c r="E78" s="14">
        <f t="shared" si="0"/>
        <v>1300</v>
      </c>
      <c r="F78" s="14">
        <f t="shared" si="0"/>
        <v>213.5</v>
      </c>
      <c r="G78" s="14">
        <f t="shared" si="0"/>
        <v>40.299999999999997</v>
      </c>
      <c r="H78" s="15">
        <f>PERCENTILE(H4:H75,0.9)</f>
        <v>25.6</v>
      </c>
      <c r="I78" s="15">
        <f t="shared" ref="I78:K78" si="1">PERCENTILE(I4:I75,0.9)</f>
        <v>22.860000000000003</v>
      </c>
      <c r="J78" s="15">
        <f t="shared" si="1"/>
        <v>280.90000000000003</v>
      </c>
      <c r="K78" s="15">
        <f t="shared" si="1"/>
        <v>267.20000000000005</v>
      </c>
      <c r="L78" s="14">
        <f>PERCENTILE(L4:L75,0.1)</f>
        <v>43</v>
      </c>
      <c r="M78" s="14">
        <f t="shared" ref="M78:P78" si="2">PERCENTILE(M4:M75,0.1)</f>
        <v>2</v>
      </c>
      <c r="N78" s="14">
        <f t="shared" si="2"/>
        <v>2.41</v>
      </c>
      <c r="O78" s="14">
        <f t="shared" si="2"/>
        <v>-16.3</v>
      </c>
      <c r="P78" s="14">
        <f t="shared" si="2"/>
        <v>-13</v>
      </c>
      <c r="Q78" s="15">
        <f>PERCENTILE(Q4:Q75,0.9)</f>
        <v>10</v>
      </c>
      <c r="R78" s="15">
        <f>PERCENTILE(R4:R75,0.9)</f>
        <v>17.32</v>
      </c>
      <c r="S78" s="14">
        <f>PERCENTILE(S4:S75,0.1)</f>
        <v>16</v>
      </c>
      <c r="T78" s="15">
        <f>PERCENTILE(T4:T75,0.9)</f>
        <v>94.800000000000011</v>
      </c>
      <c r="U78" s="15">
        <f>PERCENTILE(U4:U75,0.9)</f>
        <v>6</v>
      </c>
      <c r="V78" s="14">
        <f>PERCENTILE(V4:V75,0.1)</f>
        <v>5.23</v>
      </c>
      <c r="W78" s="14">
        <f>PERCENTILE(W4:W75,0.1)</f>
        <v>91.5</v>
      </c>
      <c r="X78" s="14">
        <f>PERCENTILE(X4:X75,0.1)</f>
        <v>360</v>
      </c>
    </row>
    <row r="79" spans="1:24" x14ac:dyDescent="0.35">
      <c r="A79" s="16"/>
      <c r="B79" s="17">
        <v>20</v>
      </c>
      <c r="C79" s="18">
        <f>PERCENTILE(C4:C75,0.2)</f>
        <v>425.8</v>
      </c>
      <c r="D79" s="18">
        <f t="shared" ref="D79:G79" si="3">PERCENTILE(D4:D75,0.2)</f>
        <v>462</v>
      </c>
      <c r="E79" s="18">
        <f t="shared" si="3"/>
        <v>1500</v>
      </c>
      <c r="F79" s="18">
        <f t="shared" si="3"/>
        <v>225</v>
      </c>
      <c r="G79" s="18">
        <f t="shared" si="3"/>
        <v>42.82</v>
      </c>
      <c r="H79" s="19">
        <f>PERCENTILE(H4:H75,0.8)</f>
        <v>22.94</v>
      </c>
      <c r="I79" s="19">
        <f t="shared" ref="I79:K79" si="4">PERCENTILE(I4:I75,0.8)</f>
        <v>21.84</v>
      </c>
      <c r="J79" s="19">
        <f t="shared" si="4"/>
        <v>270</v>
      </c>
      <c r="K79" s="19">
        <f t="shared" si="4"/>
        <v>257</v>
      </c>
      <c r="L79" s="18">
        <f>PERCENTILE(L4:L75,0.2)</f>
        <v>45</v>
      </c>
      <c r="M79" s="18">
        <f t="shared" ref="M79:P79" si="5">PERCENTILE(M4:M75,0.2)</f>
        <v>3</v>
      </c>
      <c r="N79" s="18">
        <f t="shared" si="5"/>
        <v>3.2</v>
      </c>
      <c r="O79" s="18">
        <f t="shared" si="5"/>
        <v>-11</v>
      </c>
      <c r="P79" s="18">
        <f t="shared" si="5"/>
        <v>-6.1999999999999993</v>
      </c>
      <c r="Q79" s="19">
        <f>PERCENTILE(Q4:Q75,0.8)</f>
        <v>8</v>
      </c>
      <c r="R79" s="19">
        <f>PERCENTILE(R4:R75,0.8)</f>
        <v>14.98</v>
      </c>
      <c r="S79" s="18">
        <f>PERCENTILE(S4:S75,0.2)</f>
        <v>23</v>
      </c>
      <c r="T79" s="19">
        <f>PERCENTILE(T4:T75,0.8)</f>
        <v>89.8</v>
      </c>
      <c r="U79" s="19">
        <f>PERCENTILE(U4:U75,0.8)</f>
        <v>5</v>
      </c>
      <c r="V79" s="18">
        <f>PERCENTILE(V4:V75,0.2)</f>
        <v>6.9</v>
      </c>
      <c r="W79" s="18">
        <f>PERCENTILE(W4:W75,0.2)</f>
        <v>95</v>
      </c>
      <c r="X79" s="18">
        <f>PERCENTILE(X4:X75,0.2)</f>
        <v>360</v>
      </c>
    </row>
    <row r="80" spans="1:24" x14ac:dyDescent="0.35">
      <c r="A80" s="16"/>
      <c r="B80" s="17">
        <v>30</v>
      </c>
      <c r="C80" s="18">
        <f>PERCENTILE(C30:C75,0.3)</f>
        <v>444.09999999999997</v>
      </c>
      <c r="D80" s="18">
        <f t="shared" ref="D80:G80" si="6">PERCENTILE(D30:D75,0.3)</f>
        <v>476.3</v>
      </c>
      <c r="E80" s="18">
        <f t="shared" si="6"/>
        <v>1506</v>
      </c>
      <c r="F80" s="18">
        <f t="shared" si="6"/>
        <v>228.6</v>
      </c>
      <c r="G80" s="18">
        <f t="shared" si="6"/>
        <v>45.660000000000004</v>
      </c>
      <c r="H80" s="19">
        <f>PERCENTILE(H4:H75,0.7)</f>
        <v>21.06</v>
      </c>
      <c r="I80" s="19">
        <f t="shared" ref="I80:K80" si="7">PERCENTILE(I4:I75,0.7)</f>
        <v>20.3</v>
      </c>
      <c r="J80" s="19">
        <f t="shared" si="7"/>
        <v>264.89999999999998</v>
      </c>
      <c r="K80" s="19">
        <f t="shared" si="7"/>
        <v>251</v>
      </c>
      <c r="L80" s="18">
        <f>PERCENTILE(L30:L75,0.3)</f>
        <v>47</v>
      </c>
      <c r="M80" s="18">
        <f t="shared" ref="M80:P80" si="8">PERCENTILE(M30:M75,0.3)</f>
        <v>3</v>
      </c>
      <c r="N80" s="18">
        <f t="shared" si="8"/>
        <v>4.09</v>
      </c>
      <c r="O80" s="18">
        <f t="shared" si="8"/>
        <v>-8.7000000000000011</v>
      </c>
      <c r="P80" s="18">
        <f t="shared" si="8"/>
        <v>-1.7000000000000011</v>
      </c>
      <c r="Q80" s="19">
        <f>PERCENTILE(Q4:Q75,0.7)</f>
        <v>7</v>
      </c>
      <c r="R80" s="19">
        <f>PERCENTILE(R4:R75,0.7)</f>
        <v>13.244</v>
      </c>
      <c r="S80" s="18">
        <f>PERCENTILE(S30:S75,0.3)</f>
        <v>24.749999999999996</v>
      </c>
      <c r="T80" s="19">
        <f>PERCENTILE(T4:T75,0.7)</f>
        <v>85.4</v>
      </c>
      <c r="U80" s="19">
        <f>PERCENTILE(U4:U75,0.7)</f>
        <v>4</v>
      </c>
      <c r="V80" s="18">
        <f>PERCENTILE(V30:V75,0.3)</f>
        <v>9.9</v>
      </c>
      <c r="W80" s="18">
        <f>PERCENTILE(W30:W75,0.3)</f>
        <v>100</v>
      </c>
      <c r="X80" s="18">
        <f>PERCENTILE(X30:X75,0.3)</f>
        <v>380</v>
      </c>
    </row>
    <row r="81" spans="1:24" x14ac:dyDescent="0.35">
      <c r="A81" s="16"/>
      <c r="B81" s="17">
        <v>40</v>
      </c>
      <c r="C81" s="18">
        <f>PERCENTILE(C4:C75,0.4)</f>
        <v>465.2</v>
      </c>
      <c r="D81" s="18">
        <f t="shared" ref="D81:G81" si="9">PERCENTILE(D4:D75,0.4)</f>
        <v>493</v>
      </c>
      <c r="E81" s="18">
        <f t="shared" si="9"/>
        <v>1650</v>
      </c>
      <c r="F81" s="18">
        <f t="shared" si="9"/>
        <v>234.2</v>
      </c>
      <c r="G81" s="18">
        <f t="shared" si="9"/>
        <v>46.58</v>
      </c>
      <c r="H81" s="19">
        <f>PERCENTILE(H4:H75,0.6)</f>
        <v>20.3</v>
      </c>
      <c r="I81" s="19">
        <f t="shared" ref="I81:K81" si="10">PERCENTILE(I4:I75,0.6)</f>
        <v>18.3</v>
      </c>
      <c r="J81" s="19">
        <f t="shared" si="10"/>
        <v>259.2</v>
      </c>
      <c r="K81" s="19">
        <f t="shared" si="10"/>
        <v>248</v>
      </c>
      <c r="L81" s="18">
        <f>PERCENTILE(L4:L75,0.4)</f>
        <v>47</v>
      </c>
      <c r="M81" s="18">
        <f t="shared" ref="M81:P81" si="11">PERCENTILE(M4:M75,0.4)</f>
        <v>4</v>
      </c>
      <c r="N81" s="18">
        <f t="shared" si="11"/>
        <v>5</v>
      </c>
      <c r="O81" s="18">
        <f t="shared" si="11"/>
        <v>-1.1999999999999993</v>
      </c>
      <c r="P81" s="18">
        <f t="shared" si="11"/>
        <v>2.4000000000000004</v>
      </c>
      <c r="Q81" s="19">
        <f>PERCENTILE(Q4:Q75,0.6)</f>
        <v>5.8000000000000007</v>
      </c>
      <c r="R81" s="19">
        <f>PERCENTILE(R4:R75,0.6)</f>
        <v>12.6</v>
      </c>
      <c r="S81" s="18">
        <f>PERCENTILE(S4:S75,0.4)</f>
        <v>28</v>
      </c>
      <c r="T81" s="19">
        <f>PERCENTILE(T4:T75,0.6)</f>
        <v>82.199999999999989</v>
      </c>
      <c r="U81" s="19">
        <f>PERCENTILE(U4:U75,0.6)</f>
        <v>3</v>
      </c>
      <c r="V81" s="18">
        <f>PERCENTILE(V4:V75,0.4)</f>
        <v>12.100000000000001</v>
      </c>
      <c r="W81" s="18">
        <f>PERCENTILE(W4:W75,0.4)</f>
        <v>105</v>
      </c>
      <c r="X81" s="18">
        <f>PERCENTILE(X4:X75,0.4)</f>
        <v>391</v>
      </c>
    </row>
    <row r="82" spans="1:24" x14ac:dyDescent="0.35">
      <c r="A82" s="16"/>
      <c r="B82" s="17">
        <v>50</v>
      </c>
      <c r="C82" s="18">
        <f>PERCENTILE(C4:C75,0.5)</f>
        <v>499</v>
      </c>
      <c r="D82" s="18">
        <f t="shared" ref="D82:G82" si="12">PERCENTILE(D4:D75,0.5)</f>
        <v>527.5</v>
      </c>
      <c r="E82" s="18">
        <f t="shared" si="12"/>
        <v>1700</v>
      </c>
      <c r="F82" s="18">
        <f t="shared" si="12"/>
        <v>240</v>
      </c>
      <c r="G82" s="18">
        <f t="shared" si="12"/>
        <v>50</v>
      </c>
      <c r="H82" s="19">
        <f>PERCENTILE(H30:H75,0.5)</f>
        <v>18.600000000000001</v>
      </c>
      <c r="I82" s="19">
        <f t="shared" ref="I82:K82" si="13">PERCENTILE(I30:I75,0.5)</f>
        <v>18</v>
      </c>
      <c r="J82" s="19">
        <f t="shared" si="13"/>
        <v>255</v>
      </c>
      <c r="K82" s="19">
        <f t="shared" si="13"/>
        <v>243</v>
      </c>
      <c r="L82" s="18">
        <f>PERCENTILE(L4:L75,0.5)</f>
        <v>48.5</v>
      </c>
      <c r="M82" s="18">
        <f t="shared" ref="M82:P82" si="14">PERCENTILE(M4:M75,0.5)</f>
        <v>4</v>
      </c>
      <c r="N82" s="18">
        <f t="shared" si="14"/>
        <v>6.1749999999999998</v>
      </c>
      <c r="O82" s="18">
        <f t="shared" si="14"/>
        <v>1</v>
      </c>
      <c r="P82" s="18">
        <f t="shared" si="14"/>
        <v>4</v>
      </c>
      <c r="Q82" s="19">
        <f>PERCENTILE(Q30:Q75,0.5)</f>
        <v>5</v>
      </c>
      <c r="R82" s="19">
        <f>PERCENTILE(R30:R75,0.5)</f>
        <v>12.4</v>
      </c>
      <c r="S82" s="18">
        <f>PERCENTILE(S4:S75,0.5)</f>
        <v>29.5</v>
      </c>
      <c r="T82" s="19">
        <f>PERCENTILE(T30:T75,0.5)</f>
        <v>81</v>
      </c>
      <c r="U82" s="19">
        <f>PERCENTILE(U30:U75,0.5)</f>
        <v>2</v>
      </c>
      <c r="V82" s="18">
        <f>PERCENTILE(V4:V75,0.5)</f>
        <v>14.75</v>
      </c>
      <c r="W82" s="18">
        <f>PERCENTILE(W4:W75,0.5)</f>
        <v>109</v>
      </c>
      <c r="X82" s="18">
        <f>PERCENTILE(X4:X75,0.5)</f>
        <v>402.5</v>
      </c>
    </row>
    <row r="83" spans="1:24" x14ac:dyDescent="0.35">
      <c r="A83" s="16"/>
      <c r="B83" s="17">
        <v>60</v>
      </c>
      <c r="C83" s="18">
        <f>PERCENTILE(C30:C75,0.6)</f>
        <v>518.4</v>
      </c>
      <c r="D83" s="18">
        <f t="shared" ref="D83:G83" si="15">PERCENTILE(D30:D75,0.6)</f>
        <v>550.79999999999995</v>
      </c>
      <c r="E83" s="18">
        <f t="shared" si="15"/>
        <v>1705</v>
      </c>
      <c r="F83" s="18">
        <f t="shared" si="15"/>
        <v>242</v>
      </c>
      <c r="G83" s="18">
        <f t="shared" si="15"/>
        <v>53.040000000000006</v>
      </c>
      <c r="H83" s="19">
        <f>PERCENTILE(H4:H75,0.4)</f>
        <v>18.3</v>
      </c>
      <c r="I83" s="19">
        <f t="shared" ref="I83:K83" si="16">PERCENTILE(I4:I75,0.4)</f>
        <v>17</v>
      </c>
      <c r="J83" s="19">
        <f t="shared" si="16"/>
        <v>248</v>
      </c>
      <c r="K83" s="19">
        <f t="shared" si="16"/>
        <v>238.8</v>
      </c>
      <c r="L83" s="18">
        <f>PERCENTILE(L30:L75,0.6)</f>
        <v>51</v>
      </c>
      <c r="M83" s="18">
        <f t="shared" ref="M83:P83" si="17">PERCENTILE(M30:M75,0.6)</f>
        <v>4</v>
      </c>
      <c r="N83" s="18">
        <f t="shared" si="17"/>
        <v>9.2699999999999978</v>
      </c>
      <c r="O83" s="18">
        <f t="shared" si="17"/>
        <v>3</v>
      </c>
      <c r="P83" s="18">
        <f t="shared" si="17"/>
        <v>7</v>
      </c>
      <c r="Q83" s="19">
        <f>PERCENTILE(Q4:Q75,0.4)</f>
        <v>4</v>
      </c>
      <c r="R83" s="19">
        <f>PERCENTILE(R4:R75,0.4)</f>
        <v>11.5</v>
      </c>
      <c r="S83" s="18">
        <f>PERCENTILE(S30:S75,0.6)</f>
        <v>30.599999999999998</v>
      </c>
      <c r="T83" s="19">
        <f>PERCENTILE(T4:T75,0.4)</f>
        <v>75</v>
      </c>
      <c r="U83" s="19">
        <f>PERCENTILE(U4:U75,0.4)</f>
        <v>2</v>
      </c>
      <c r="V83" s="18">
        <f>PERCENTILE(V30:V75,0.6)</f>
        <v>16</v>
      </c>
      <c r="W83" s="18">
        <f>PERCENTILE(W30:W75,0.6)</f>
        <v>110</v>
      </c>
      <c r="X83" s="18">
        <f>PERCENTILE(X30:X75,0.6)</f>
        <v>410</v>
      </c>
    </row>
    <row r="84" spans="1:24" x14ac:dyDescent="0.35">
      <c r="A84" s="16"/>
      <c r="B84" s="17">
        <v>70</v>
      </c>
      <c r="C84" s="18">
        <f>PERCENTILE(C4:C75,0.7)</f>
        <v>537.20000000000005</v>
      </c>
      <c r="D84" s="18">
        <f t="shared" ref="D84:G84" si="18">PERCENTILE(D4:D75,0.7)</f>
        <v>569.79999999999995</v>
      </c>
      <c r="E84" s="18">
        <f t="shared" si="18"/>
        <v>1800</v>
      </c>
      <c r="F84" s="18">
        <f t="shared" si="18"/>
        <v>245</v>
      </c>
      <c r="G84" s="18">
        <f t="shared" si="18"/>
        <v>55</v>
      </c>
      <c r="H84" s="19">
        <f>PERCENTILE(H4:H75,0.3)</f>
        <v>17</v>
      </c>
      <c r="I84" s="19">
        <f t="shared" ref="I84:K84" si="19">PERCENTILE(I4:I75,0.3)</f>
        <v>16.3</v>
      </c>
      <c r="J84" s="19">
        <f t="shared" si="19"/>
        <v>244.1</v>
      </c>
      <c r="K84" s="19">
        <f t="shared" si="19"/>
        <v>235</v>
      </c>
      <c r="L84" s="18">
        <f>PERCENTILE(L4:L75,0.7)</f>
        <v>51.9</v>
      </c>
      <c r="M84" s="18">
        <f t="shared" ref="M84:P84" si="20">PERCENTILE(M4:M75,0.7)</f>
        <v>6</v>
      </c>
      <c r="N84" s="18">
        <f t="shared" si="20"/>
        <v>12.909999999999998</v>
      </c>
      <c r="O84" s="18">
        <f t="shared" si="20"/>
        <v>4</v>
      </c>
      <c r="P84" s="18">
        <f t="shared" si="20"/>
        <v>7.8999999999999986</v>
      </c>
      <c r="Q84" s="19">
        <f>PERCENTILE(Q4:Q75,0.3)</f>
        <v>3.9000000000000004</v>
      </c>
      <c r="R84" s="19">
        <f>PERCENTILE(R4:R75,0.3)</f>
        <v>10.98</v>
      </c>
      <c r="S84" s="18">
        <f>PERCENTILE(S4:S75,0.7)</f>
        <v>32.9</v>
      </c>
      <c r="T84" s="19">
        <f>PERCENTILE(T4:T75,0.3)</f>
        <v>71.599999999999994</v>
      </c>
      <c r="U84" s="19">
        <f>PERCENTILE(U4:U75,0.3)</f>
        <v>2</v>
      </c>
      <c r="V84" s="18">
        <f>PERCENTILE(V4:V75,0.7)</f>
        <v>21.229999999999997</v>
      </c>
      <c r="W84" s="18">
        <f>PERCENTILE(W4:W75,0.7)</f>
        <v>120</v>
      </c>
      <c r="X84" s="18">
        <f>PERCENTILE(X4:X75,0.7)</f>
        <v>450</v>
      </c>
    </row>
    <row r="85" spans="1:24" x14ac:dyDescent="0.35">
      <c r="A85" s="16"/>
      <c r="B85" s="17">
        <v>80</v>
      </c>
      <c r="C85" s="18">
        <f>PERCENTILE(C4:C75,0.8)</f>
        <v>560.4</v>
      </c>
      <c r="D85" s="18">
        <f t="shared" ref="D85:G85" si="21">PERCENTILE(D4:D75,0.8)</f>
        <v>587.6</v>
      </c>
      <c r="E85" s="18">
        <f t="shared" si="21"/>
        <v>1984</v>
      </c>
      <c r="F85" s="18">
        <f t="shared" si="21"/>
        <v>250</v>
      </c>
      <c r="G85" s="18">
        <f t="shared" si="21"/>
        <v>57.800000000000004</v>
      </c>
      <c r="H85" s="19">
        <f>PERCENTILE(H4:H75,0.2)</f>
        <v>15.3</v>
      </c>
      <c r="I85" s="19">
        <f t="shared" ref="I85:K85" si="22">PERCENTILE(I4:I75,0.2)</f>
        <v>15.120000000000001</v>
      </c>
      <c r="J85" s="19">
        <f t="shared" si="22"/>
        <v>235.4</v>
      </c>
      <c r="K85" s="19">
        <f t="shared" si="22"/>
        <v>229</v>
      </c>
      <c r="L85" s="18">
        <f>PERCENTILE(L4:L75,0.8)</f>
        <v>53</v>
      </c>
      <c r="M85" s="18">
        <f t="shared" ref="M85:P85" si="23">PERCENTILE(M4:M75,0.8)</f>
        <v>8</v>
      </c>
      <c r="N85" s="18">
        <f t="shared" si="23"/>
        <v>22.8</v>
      </c>
      <c r="O85" s="18">
        <f t="shared" si="23"/>
        <v>6</v>
      </c>
      <c r="P85" s="18">
        <f t="shared" si="23"/>
        <v>9</v>
      </c>
      <c r="Q85" s="19">
        <f>PERCENTILE(Q4:Q75,0.2)</f>
        <v>3</v>
      </c>
      <c r="R85" s="19">
        <f>PERCENTILE(R4:R75,0.2)</f>
        <v>10.42</v>
      </c>
      <c r="S85" s="18">
        <f>PERCENTILE(S4:S75,0.8)</f>
        <v>35.799999999999997</v>
      </c>
      <c r="T85" s="19">
        <f>PERCENTILE(T4:T75,0.2)</f>
        <v>64.8</v>
      </c>
      <c r="U85" s="19">
        <f>PERCENTILE(U4:U75,0.2)</f>
        <v>1</v>
      </c>
      <c r="V85" s="18">
        <f>PERCENTILE(V4:V75,0.8)</f>
        <v>32.800000000000011</v>
      </c>
      <c r="W85" s="18">
        <f>PERCENTILE(W4:W75,0.8)</f>
        <v>130</v>
      </c>
      <c r="X85" s="18">
        <f>PERCENTILE(X4:X75,0.8)</f>
        <v>460</v>
      </c>
    </row>
    <row r="86" spans="1:24" ht="15" thickBot="1" x14ac:dyDescent="0.4">
      <c r="A86" s="16"/>
      <c r="B86" s="20">
        <v>90</v>
      </c>
      <c r="C86" s="21">
        <f>PERCENTILE(C4:C75,0.9)</f>
        <v>588.29999999999995</v>
      </c>
      <c r="D86" s="21">
        <f t="shared" ref="D86:G86" si="24">PERCENTILE(D4:D75,0.9)</f>
        <v>617.20000000000005</v>
      </c>
      <c r="E86" s="21">
        <f t="shared" si="24"/>
        <v>2060</v>
      </c>
      <c r="F86" s="21">
        <f t="shared" si="24"/>
        <v>255</v>
      </c>
      <c r="G86" s="21">
        <f t="shared" si="24"/>
        <v>62.4</v>
      </c>
      <c r="H86" s="22">
        <f>PERCENTILE(H4:H75,0.1)</f>
        <v>14.84</v>
      </c>
      <c r="I86" s="22">
        <f t="shared" ref="I86:K86" si="25">PERCENTILE(I4:I75,0.1)</f>
        <v>12.360000000000001</v>
      </c>
      <c r="J86" s="22">
        <f t="shared" si="25"/>
        <v>225.7</v>
      </c>
      <c r="K86" s="22">
        <f t="shared" si="25"/>
        <v>219.7</v>
      </c>
      <c r="L86" s="21">
        <f>PERCENTILE(L4:L75,0.9)</f>
        <v>54.300000000000004</v>
      </c>
      <c r="M86" s="21">
        <f t="shared" ref="M86:P86" si="26">PERCENTILE(M4:M75,0.9)</f>
        <v>12.399999999999999</v>
      </c>
      <c r="N86" s="21">
        <f t="shared" si="26"/>
        <v>34.500000000000021</v>
      </c>
      <c r="O86" s="21">
        <f t="shared" si="26"/>
        <v>9</v>
      </c>
      <c r="P86" s="21">
        <f t="shared" si="26"/>
        <v>12</v>
      </c>
      <c r="Q86" s="22">
        <f>PERCENTILE(Q4:Q75,0.1)</f>
        <v>2</v>
      </c>
      <c r="R86" s="22">
        <f>PERCENTILE(R4:R75,0.1)</f>
        <v>9.6080000000000005</v>
      </c>
      <c r="S86" s="21">
        <f>PERCENTILE(S4:S75,0.9)</f>
        <v>38.150000000000006</v>
      </c>
      <c r="T86" s="22">
        <f>PERCENTILE(T4:T75,0.1)</f>
        <v>62</v>
      </c>
      <c r="U86" s="22">
        <f>PERCENTILE(U4:U75,0.1)</f>
        <v>1</v>
      </c>
      <c r="V86" s="21">
        <f>PERCENTILE(V4:V75,0.9)</f>
        <v>41.940000000000012</v>
      </c>
      <c r="W86" s="21">
        <f>PERCENTILE(W4:W75,0.9)</f>
        <v>146.4</v>
      </c>
      <c r="X86" s="21">
        <f>PERCENTILE(X4:X75,0.9)</f>
        <v>507</v>
      </c>
    </row>
    <row r="87" spans="1:24" ht="15" thickTop="1" x14ac:dyDescent="0.35"/>
  </sheetData>
  <mergeCells count="15">
    <mergeCell ref="Q2:Q3"/>
    <mergeCell ref="S2:S3"/>
    <mergeCell ref="U2:U3"/>
    <mergeCell ref="W2:W3"/>
    <mergeCell ref="A1:A3"/>
    <mergeCell ref="C1:D1"/>
    <mergeCell ref="H1:I1"/>
    <mergeCell ref="J1:K1"/>
    <mergeCell ref="O1:P1"/>
    <mergeCell ref="B2:B3"/>
    <mergeCell ref="F2:F3"/>
    <mergeCell ref="G2:G3"/>
    <mergeCell ref="L2:L3"/>
    <mergeCell ref="M2:M3"/>
    <mergeCell ref="N2:N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Vespalec</dc:creator>
  <cp:lastModifiedBy>Tomáš Vespalec</cp:lastModifiedBy>
  <dcterms:created xsi:type="dcterms:W3CDTF">2022-11-29T06:44:13Z</dcterms:created>
  <dcterms:modified xsi:type="dcterms:W3CDTF">2022-12-08T12:09:57Z</dcterms:modified>
</cp:coreProperties>
</file>