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378\OneDrive - MUNI\VYUKA\ANTROPOMOTORIKA\2022 podzim\"/>
    </mc:Choice>
  </mc:AlternateContent>
  <xr:revisionPtr revIDLastSave="0" documentId="13_ncr:1_{97D3E8F9-FC0E-4900-8820-DE6B553AA696}" xr6:coauthVersionLast="36" xr6:coauthVersionMax="36" xr10:uidLastSave="{00000000-0000-0000-0000-000000000000}"/>
  <bookViews>
    <workbookView xWindow="0" yWindow="0" windowWidth="19200" windowHeight="6930" xr2:uid="{1C6CF93A-C355-4E6A-8A41-C890E9BDB31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5" i="1" l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<sst xmlns="http://schemas.openxmlformats.org/spreadsheetml/2006/main" count="177" uniqueCount="86">
  <si>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</si>
  <si>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</si>
  <si>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</si>
  <si>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</si>
  <si>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</si>
  <si>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</si>
  <si>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</si>
  <si>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</si>
  <si>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</si>
  <si>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</si>
  <si>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</si>
  <si>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</si>
  <si>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</si>
  <si>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</si>
  <si>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</si>
  <si>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</si>
  <si>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</si>
  <si>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</si>
  <si>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</si>
  <si>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</si>
  <si>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</si>
  <si>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</si>
  <si>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</si>
  <si>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</si>
  <si>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</si>
  <si>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</si>
  <si>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</si>
  <si>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</si>
  <si>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</si>
  <si>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</si>
  <si>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</si>
  <si>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</si>
  <si>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Andrlíková, Marie</t>
  </si>
  <si>
    <t>z</t>
  </si>
  <si>
    <t>x</t>
  </si>
  <si>
    <t>Antošová, Veronika</t>
  </si>
  <si>
    <t>Báčová, Kristýna</t>
  </si>
  <si>
    <t>Bártová, Nela</t>
  </si>
  <si>
    <t>Bílková, Kateřina</t>
  </si>
  <si>
    <t>Čajková, Kristýna</t>
  </si>
  <si>
    <t>Čamlíková, Kateřina</t>
  </si>
  <si>
    <t>Čepáková, Nikola</t>
  </si>
  <si>
    <t>Dianišková, Desana</t>
  </si>
  <si>
    <t>Digrinová, Daniela</t>
  </si>
  <si>
    <t>Dostálová, Barbora</t>
  </si>
  <si>
    <t>Dulovcová, Lucie</t>
  </si>
  <si>
    <t>Frühaufová, Lucie</t>
  </si>
  <si>
    <t>Hájková, Kateřina</t>
  </si>
  <si>
    <t>Havlíková, Veronika</t>
  </si>
  <si>
    <t>Hazová, Michaela</t>
  </si>
  <si>
    <t>Hlaváčková, Simona</t>
  </si>
  <si>
    <t>Hrstková, Nikola</t>
  </si>
  <si>
    <t>Chadimová, Adéla</t>
  </si>
  <si>
    <t>Jablunková, Monika</t>
  </si>
  <si>
    <t>Jonášová, Simona</t>
  </si>
  <si>
    <t>Kantorová, Karolína</t>
  </si>
  <si>
    <t>Kestlová, Adéla</t>
  </si>
  <si>
    <t>Kriegelová, Kristýna</t>
  </si>
  <si>
    <t>Kurková, Natália</t>
  </si>
  <si>
    <t>Macejáková, Kamila</t>
  </si>
  <si>
    <t>Maděrová, Kateřina</t>
  </si>
  <si>
    <t>Matlochová, Natálie</t>
  </si>
  <si>
    <t>Matoušová, Michaela</t>
  </si>
  <si>
    <t>Němcová, Marie</t>
  </si>
  <si>
    <t>Nešporová, Adéla</t>
  </si>
  <si>
    <t>Neumanová, Kateřina</t>
  </si>
  <si>
    <t>Palmová, Marie</t>
  </si>
  <si>
    <t>Petrlíková, Kateřina</t>
  </si>
  <si>
    <t>Philippi, Valerie</t>
  </si>
  <si>
    <t>Pokorná, Nikol</t>
  </si>
  <si>
    <t>Polachová, Tereza</t>
  </si>
  <si>
    <t>Procházková, Anna</t>
  </si>
  <si>
    <t>Surová, Marika</t>
  </si>
  <si>
    <t>Světlíková, Kristýna</t>
  </si>
  <si>
    <t>Svobodová, Kateřina</t>
  </si>
  <si>
    <t>Svrčková, Julie</t>
  </si>
  <si>
    <t>Šrámková, Sára</t>
  </si>
  <si>
    <t>Švancarová, Kateřina</t>
  </si>
  <si>
    <t>Taušová, Karolina</t>
  </si>
  <si>
    <t>Veselá, Barbora</t>
  </si>
  <si>
    <t>Vilímková, Barbora</t>
  </si>
  <si>
    <t>Vítová, Markéta</t>
  </si>
  <si>
    <t>Voldánová, Jasmína</t>
  </si>
  <si>
    <t>Weissmannová, Tereza</t>
  </si>
  <si>
    <t>Weissová, Jana</t>
  </si>
  <si>
    <t>percentil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</si>
</sst>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4" borderId="0" xfId="0" applyFont="1" applyFill="1" applyBorder="1" applyAlignment="1">
      <alignment horizontal="left" wrapText="1"/>
    </xf>
    <xf numFmtId="0" fontId="0" fillId="4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0" borderId="0" xfId="0" applyFont="1"/>
    <xf numFmtId="0" fontId="0" fillId="4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0B65-EAC9-4448-963E-0F465FD5B8EC}">
  <dimension ref="A1:X66"/>
  <sheetViews>
    <sheetView tabSelected="1" topLeftCell="H1" workbookViewId="0">
      <pane ySplit="3" topLeftCell="A4" activePane="bottomLeft" state="frozen"/>
      <selection pane="bottomLeft" activeCell="Z35" sqref="Z35"/>
    </sheetView>
  </sheetViews>
  <sheetFormatPr defaultRowHeight="14.5" x14ac:dyDescent="0.35"/>
  <cols>
    <col min="1" max="1" width="24.453125" customWidth="1"/>
  </cols>
  <sheetData>
    <row r="1" spans="1:24" ht="43.5" x14ac:dyDescent="0.35">
      <c r="A1" s="22" t="s">
        <v>0</v>
      </c>
      <c r="B1" s="1" t="s">
        <v>1</v>
      </c>
      <c r="C1" s="23" t="s">
        <v>2</v>
      </c>
      <c r="D1" s="23"/>
      <c r="E1" s="1" t="s">
        <v>3</v>
      </c>
      <c r="F1" s="1" t="s">
        <v>4</v>
      </c>
      <c r="G1" s="1" t="s">
        <v>5</v>
      </c>
      <c r="H1" s="23" t="s">
        <v>6</v>
      </c>
      <c r="I1" s="23"/>
      <c r="J1" s="23" t="s">
        <v>7</v>
      </c>
      <c r="K1" s="23"/>
      <c r="L1" s="1" t="s">
        <v>8</v>
      </c>
      <c r="M1" s="1" t="s">
        <v>9</v>
      </c>
      <c r="N1" s="1" t="s">
        <v>10</v>
      </c>
      <c r="O1" s="23" t="s">
        <v>11</v>
      </c>
      <c r="P1" s="23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2"/>
      <c r="B2" s="21" t="s">
        <v>20</v>
      </c>
      <c r="C2" s="4" t="s">
        <v>21</v>
      </c>
      <c r="D2" s="4" t="s">
        <v>22</v>
      </c>
      <c r="E2" s="4" t="s">
        <v>23</v>
      </c>
      <c r="F2" s="21" t="s">
        <v>24</v>
      </c>
      <c r="G2" s="21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21" t="s">
        <v>27</v>
      </c>
      <c r="M2" s="21" t="s">
        <v>27</v>
      </c>
      <c r="N2" s="21" t="s">
        <v>28</v>
      </c>
      <c r="O2" s="4" t="s">
        <v>21</v>
      </c>
      <c r="P2" s="4" t="s">
        <v>22</v>
      </c>
      <c r="Q2" s="21" t="s">
        <v>24</v>
      </c>
      <c r="R2" s="7" t="s">
        <v>28</v>
      </c>
      <c r="S2" s="21" t="s">
        <v>24</v>
      </c>
      <c r="T2" s="8" t="s">
        <v>29</v>
      </c>
      <c r="U2" s="21" t="s">
        <v>30</v>
      </c>
      <c r="V2" s="7" t="s">
        <v>28</v>
      </c>
      <c r="W2" s="21" t="s">
        <v>27</v>
      </c>
      <c r="X2" s="8" t="s">
        <v>29</v>
      </c>
    </row>
    <row r="3" spans="1:24" x14ac:dyDescent="0.35">
      <c r="A3" s="22"/>
      <c r="B3" s="21"/>
      <c r="C3" s="4" t="s">
        <v>23</v>
      </c>
      <c r="D3" s="4" t="s">
        <v>23</v>
      </c>
      <c r="E3" s="4"/>
      <c r="F3" s="21"/>
      <c r="G3" s="21"/>
      <c r="H3" s="4" t="s">
        <v>24</v>
      </c>
      <c r="I3" s="5" t="s">
        <v>24</v>
      </c>
      <c r="J3" s="6" t="s">
        <v>31</v>
      </c>
      <c r="K3" s="6" t="s">
        <v>31</v>
      </c>
      <c r="L3" s="21"/>
      <c r="M3" s="21"/>
      <c r="N3" s="21"/>
      <c r="O3" s="4" t="s">
        <v>24</v>
      </c>
      <c r="P3" s="4" t="s">
        <v>24</v>
      </c>
      <c r="Q3" s="21"/>
      <c r="R3" s="9"/>
      <c r="S3" s="21"/>
      <c r="T3" s="8"/>
      <c r="U3" s="21"/>
      <c r="V3" s="8"/>
      <c r="W3" s="21"/>
      <c r="X3" s="8"/>
    </row>
    <row r="4" spans="1:24" x14ac:dyDescent="0.35">
      <c r="A4" s="10" t="s">
        <v>32</v>
      </c>
      <c r="B4" t="s">
        <v>33</v>
      </c>
      <c r="C4">
        <v>336</v>
      </c>
      <c r="D4">
        <v>334</v>
      </c>
      <c r="E4">
        <v>1000</v>
      </c>
      <c r="F4">
        <v>175</v>
      </c>
      <c r="G4" t="s">
        <v>34</v>
      </c>
      <c r="H4">
        <v>21.7</v>
      </c>
      <c r="I4">
        <v>21.3</v>
      </c>
      <c r="J4">
        <v>258</v>
      </c>
      <c r="K4">
        <v>254</v>
      </c>
      <c r="L4">
        <v>45</v>
      </c>
      <c r="M4">
        <v>1</v>
      </c>
      <c r="N4">
        <v>4</v>
      </c>
      <c r="O4">
        <v>4.5</v>
      </c>
      <c r="P4">
        <v>4.5</v>
      </c>
      <c r="Q4">
        <v>5.5</v>
      </c>
      <c r="R4">
        <v>23.8</v>
      </c>
      <c r="S4">
        <v>21</v>
      </c>
      <c r="T4">
        <v>77</v>
      </c>
      <c r="U4">
        <v>6</v>
      </c>
      <c r="V4">
        <v>4</v>
      </c>
      <c r="W4">
        <v>85</v>
      </c>
      <c r="X4">
        <v>450</v>
      </c>
    </row>
    <row r="5" spans="1:24" x14ac:dyDescent="0.35">
      <c r="A5" s="10" t="s">
        <v>35</v>
      </c>
      <c r="B5" t="s">
        <v>33</v>
      </c>
      <c r="C5">
        <v>277</v>
      </c>
      <c r="D5">
        <v>334</v>
      </c>
      <c r="E5">
        <v>960</v>
      </c>
      <c r="F5">
        <v>203</v>
      </c>
      <c r="G5">
        <v>32.799999999999997</v>
      </c>
      <c r="H5">
        <v>21.5</v>
      </c>
      <c r="I5">
        <v>17.600000000000001</v>
      </c>
      <c r="J5">
        <v>296</v>
      </c>
      <c r="K5">
        <v>307</v>
      </c>
      <c r="L5">
        <v>44</v>
      </c>
      <c r="M5">
        <v>58</v>
      </c>
      <c r="N5">
        <v>1.65</v>
      </c>
      <c r="O5">
        <v>11</v>
      </c>
      <c r="P5">
        <v>16</v>
      </c>
      <c r="Q5">
        <v>1</v>
      </c>
      <c r="R5">
        <v>10.6</v>
      </c>
      <c r="S5">
        <v>40</v>
      </c>
      <c r="T5">
        <v>33</v>
      </c>
      <c r="U5">
        <v>1</v>
      </c>
      <c r="V5">
        <v>13.5</v>
      </c>
      <c r="W5">
        <v>105</v>
      </c>
      <c r="X5">
        <v>720</v>
      </c>
    </row>
    <row r="6" spans="1:24" x14ac:dyDescent="0.35">
      <c r="A6" s="10" t="s">
        <v>36</v>
      </c>
      <c r="B6" t="s">
        <v>33</v>
      </c>
      <c r="C6">
        <v>359</v>
      </c>
      <c r="D6">
        <v>357</v>
      </c>
      <c r="E6">
        <v>800</v>
      </c>
      <c r="F6">
        <v>165</v>
      </c>
      <c r="G6">
        <v>32</v>
      </c>
      <c r="H6">
        <v>10.3</v>
      </c>
      <c r="I6">
        <v>16.3</v>
      </c>
      <c r="J6">
        <v>258</v>
      </c>
      <c r="K6">
        <v>275</v>
      </c>
      <c r="L6">
        <v>44</v>
      </c>
      <c r="M6">
        <v>33</v>
      </c>
      <c r="N6">
        <v>3.5</v>
      </c>
      <c r="O6">
        <v>10</v>
      </c>
      <c r="P6">
        <v>8</v>
      </c>
      <c r="Q6">
        <v>8</v>
      </c>
      <c r="R6">
        <v>11.85</v>
      </c>
      <c r="S6">
        <v>38</v>
      </c>
      <c r="T6">
        <v>93</v>
      </c>
      <c r="U6">
        <v>1</v>
      </c>
      <c r="V6">
        <v>15.7</v>
      </c>
      <c r="W6">
        <v>95</v>
      </c>
      <c r="X6">
        <v>360</v>
      </c>
    </row>
    <row r="7" spans="1:24" x14ac:dyDescent="0.35">
      <c r="A7" s="10" t="s">
        <v>37</v>
      </c>
      <c r="B7" t="s">
        <v>33</v>
      </c>
      <c r="C7">
        <v>347</v>
      </c>
      <c r="D7">
        <v>339</v>
      </c>
      <c r="E7">
        <v>1080</v>
      </c>
      <c r="F7">
        <v>210</v>
      </c>
      <c r="G7" t="s">
        <v>34</v>
      </c>
      <c r="M7">
        <v>2</v>
      </c>
      <c r="N7">
        <v>16</v>
      </c>
      <c r="O7">
        <v>1</v>
      </c>
      <c r="P7">
        <v>0</v>
      </c>
      <c r="Q7">
        <v>2</v>
      </c>
      <c r="R7">
        <v>12</v>
      </c>
      <c r="S7">
        <v>24</v>
      </c>
      <c r="T7">
        <v>96</v>
      </c>
      <c r="U7">
        <v>8</v>
      </c>
      <c r="V7">
        <v>6</v>
      </c>
      <c r="W7">
        <v>90</v>
      </c>
      <c r="X7">
        <v>430</v>
      </c>
    </row>
    <row r="8" spans="1:24" x14ac:dyDescent="0.35">
      <c r="A8" s="10" t="s">
        <v>38</v>
      </c>
      <c r="B8" t="s">
        <v>33</v>
      </c>
      <c r="C8">
        <v>311</v>
      </c>
      <c r="D8">
        <v>316</v>
      </c>
      <c r="E8">
        <v>780</v>
      </c>
      <c r="F8">
        <v>198</v>
      </c>
      <c r="G8">
        <v>32.5</v>
      </c>
      <c r="H8">
        <v>15.5</v>
      </c>
      <c r="I8">
        <v>10.6</v>
      </c>
      <c r="J8">
        <v>242</v>
      </c>
      <c r="K8">
        <v>212</v>
      </c>
      <c r="L8">
        <v>42</v>
      </c>
      <c r="M8">
        <v>5</v>
      </c>
      <c r="N8">
        <v>2.8</v>
      </c>
      <c r="O8">
        <v>7</v>
      </c>
      <c r="P8">
        <v>9</v>
      </c>
      <c r="Q8">
        <v>4</v>
      </c>
      <c r="R8">
        <v>11.3</v>
      </c>
      <c r="S8">
        <v>35</v>
      </c>
      <c r="T8">
        <v>31</v>
      </c>
      <c r="U8">
        <v>3</v>
      </c>
      <c r="V8">
        <v>60</v>
      </c>
      <c r="W8">
        <v>90</v>
      </c>
      <c r="X8">
        <v>540</v>
      </c>
    </row>
    <row r="9" spans="1:24" x14ac:dyDescent="0.35">
      <c r="A9" s="10" t="s">
        <v>39</v>
      </c>
      <c r="B9" t="s">
        <v>33</v>
      </c>
      <c r="C9">
        <v>417</v>
      </c>
      <c r="D9">
        <v>396</v>
      </c>
      <c r="E9">
        <v>1250</v>
      </c>
      <c r="F9">
        <v>220</v>
      </c>
      <c r="G9">
        <v>39</v>
      </c>
      <c r="H9">
        <v>20</v>
      </c>
      <c r="I9">
        <v>20</v>
      </c>
      <c r="J9">
        <v>240</v>
      </c>
      <c r="K9">
        <v>246</v>
      </c>
      <c r="L9">
        <v>38</v>
      </c>
      <c r="M9">
        <v>4</v>
      </c>
      <c r="N9">
        <v>4</v>
      </c>
      <c r="O9">
        <v>13.5</v>
      </c>
      <c r="P9">
        <v>16</v>
      </c>
      <c r="Q9">
        <v>3.5</v>
      </c>
      <c r="R9">
        <v>10</v>
      </c>
      <c r="S9">
        <v>31</v>
      </c>
      <c r="T9">
        <v>100</v>
      </c>
      <c r="U9">
        <v>2</v>
      </c>
      <c r="V9">
        <v>11.7</v>
      </c>
      <c r="W9">
        <v>100</v>
      </c>
      <c r="X9">
        <v>430</v>
      </c>
    </row>
    <row r="10" spans="1:24" x14ac:dyDescent="0.35">
      <c r="A10" s="10" t="s">
        <v>40</v>
      </c>
      <c r="B10" t="s">
        <v>33</v>
      </c>
      <c r="C10">
        <v>246</v>
      </c>
      <c r="D10">
        <v>272</v>
      </c>
      <c r="E10">
        <v>900</v>
      </c>
      <c r="F10">
        <v>195</v>
      </c>
      <c r="G10">
        <v>38</v>
      </c>
      <c r="H10">
        <v>18</v>
      </c>
      <c r="I10">
        <v>15</v>
      </c>
      <c r="J10">
        <v>251</v>
      </c>
      <c r="K10">
        <v>240</v>
      </c>
      <c r="L10">
        <v>43</v>
      </c>
      <c r="M10">
        <v>3</v>
      </c>
      <c r="N10">
        <v>11.65</v>
      </c>
      <c r="O10">
        <v>6</v>
      </c>
      <c r="P10">
        <v>8.5</v>
      </c>
      <c r="Q10">
        <v>4.5</v>
      </c>
      <c r="R10">
        <v>10.8</v>
      </c>
      <c r="S10">
        <v>31</v>
      </c>
      <c r="T10">
        <v>65</v>
      </c>
      <c r="U10">
        <v>3</v>
      </c>
      <c r="V10">
        <v>6.5</v>
      </c>
      <c r="W10">
        <v>80</v>
      </c>
      <c r="X10">
        <v>450</v>
      </c>
    </row>
    <row r="11" spans="1:24" x14ac:dyDescent="0.35">
      <c r="A11" s="10" t="s">
        <v>41</v>
      </c>
      <c r="B11" t="s">
        <v>33</v>
      </c>
      <c r="C11">
        <v>294</v>
      </c>
      <c r="D11">
        <v>364</v>
      </c>
      <c r="E11">
        <v>1000</v>
      </c>
      <c r="F11">
        <v>205</v>
      </c>
      <c r="G11" t="s">
        <v>34</v>
      </c>
      <c r="H11">
        <v>16.600000000000001</v>
      </c>
      <c r="I11">
        <v>20.6</v>
      </c>
      <c r="J11">
        <v>241</v>
      </c>
      <c r="K11">
        <v>244</v>
      </c>
      <c r="L11">
        <v>44</v>
      </c>
      <c r="M11">
        <v>2</v>
      </c>
      <c r="N11">
        <v>7</v>
      </c>
      <c r="O11">
        <v>0</v>
      </c>
      <c r="P11">
        <v>2</v>
      </c>
      <c r="Q11">
        <v>1</v>
      </c>
      <c r="R11">
        <v>9</v>
      </c>
      <c r="S11">
        <v>41</v>
      </c>
      <c r="T11">
        <v>84</v>
      </c>
      <c r="U11">
        <v>7</v>
      </c>
      <c r="V11">
        <v>4</v>
      </c>
      <c r="W11">
        <v>100</v>
      </c>
      <c r="X11">
        <v>420</v>
      </c>
    </row>
    <row r="12" spans="1:24" x14ac:dyDescent="0.35">
      <c r="A12" s="10" t="s">
        <v>42</v>
      </c>
      <c r="B12" t="s">
        <v>33</v>
      </c>
      <c r="C12">
        <v>357</v>
      </c>
      <c r="D12">
        <v>371</v>
      </c>
      <c r="E12">
        <v>1170</v>
      </c>
      <c r="F12">
        <v>193</v>
      </c>
      <c r="G12">
        <v>26.7</v>
      </c>
      <c r="H12">
        <v>19.3</v>
      </c>
      <c r="I12">
        <v>13</v>
      </c>
      <c r="J12">
        <v>271</v>
      </c>
      <c r="K12">
        <v>252</v>
      </c>
      <c r="L12">
        <v>42</v>
      </c>
      <c r="M12">
        <v>3</v>
      </c>
      <c r="N12">
        <v>2.7</v>
      </c>
      <c r="O12">
        <v>0.5</v>
      </c>
      <c r="P12">
        <v>7</v>
      </c>
      <c r="Q12">
        <v>3.5</v>
      </c>
      <c r="R12">
        <v>10</v>
      </c>
      <c r="S12">
        <v>24</v>
      </c>
      <c r="T12">
        <v>68</v>
      </c>
      <c r="U12">
        <v>3</v>
      </c>
      <c r="V12">
        <v>17</v>
      </c>
      <c r="W12">
        <v>80</v>
      </c>
      <c r="X12">
        <v>380</v>
      </c>
    </row>
    <row r="13" spans="1:24" x14ac:dyDescent="0.35">
      <c r="A13" s="10" t="s">
        <v>43</v>
      </c>
      <c r="B13" t="s">
        <v>33</v>
      </c>
      <c r="C13">
        <v>334</v>
      </c>
      <c r="D13">
        <v>333</v>
      </c>
      <c r="E13">
        <v>1100</v>
      </c>
      <c r="F13">
        <v>220</v>
      </c>
      <c r="G13">
        <v>40.4</v>
      </c>
      <c r="H13">
        <v>17.3</v>
      </c>
      <c r="I13">
        <v>14</v>
      </c>
      <c r="J13">
        <v>243</v>
      </c>
      <c r="K13">
        <v>237</v>
      </c>
      <c r="L13">
        <v>44</v>
      </c>
      <c r="M13">
        <v>2</v>
      </c>
      <c r="N13">
        <v>37.5</v>
      </c>
      <c r="O13">
        <v>0</v>
      </c>
      <c r="P13">
        <v>7</v>
      </c>
      <c r="Q13">
        <v>6</v>
      </c>
      <c r="R13">
        <v>9</v>
      </c>
      <c r="S13">
        <v>39</v>
      </c>
      <c r="T13">
        <v>53</v>
      </c>
      <c r="U13">
        <v>1</v>
      </c>
      <c r="V13">
        <v>36</v>
      </c>
      <c r="W13">
        <v>125</v>
      </c>
      <c r="X13">
        <v>380</v>
      </c>
    </row>
    <row r="14" spans="1:24" x14ac:dyDescent="0.35">
      <c r="A14" s="10" t="s">
        <v>44</v>
      </c>
      <c r="B14" t="s">
        <v>33</v>
      </c>
      <c r="C14">
        <v>391</v>
      </c>
      <c r="D14">
        <v>403</v>
      </c>
      <c r="E14">
        <v>1300</v>
      </c>
      <c r="F14">
        <v>190</v>
      </c>
      <c r="G14" t="s">
        <v>34</v>
      </c>
      <c r="H14">
        <v>14.7</v>
      </c>
      <c r="I14">
        <v>15.3</v>
      </c>
      <c r="J14">
        <v>236</v>
      </c>
      <c r="K14">
        <v>221</v>
      </c>
      <c r="L14">
        <v>52</v>
      </c>
      <c r="M14">
        <v>1</v>
      </c>
      <c r="N14">
        <v>5.86</v>
      </c>
      <c r="O14">
        <v>3.5</v>
      </c>
      <c r="P14">
        <v>-2</v>
      </c>
      <c r="Q14">
        <v>2</v>
      </c>
      <c r="R14" t="s">
        <v>34</v>
      </c>
      <c r="S14" t="s">
        <v>34</v>
      </c>
      <c r="T14">
        <v>78</v>
      </c>
      <c r="U14">
        <v>3</v>
      </c>
      <c r="V14">
        <v>9.5</v>
      </c>
      <c r="W14">
        <v>80</v>
      </c>
      <c r="X14">
        <v>490</v>
      </c>
    </row>
    <row r="15" spans="1:24" x14ac:dyDescent="0.35">
      <c r="A15" s="10" t="s">
        <v>45</v>
      </c>
      <c r="B15" t="s">
        <v>33</v>
      </c>
      <c r="C15">
        <v>293</v>
      </c>
      <c r="D15">
        <v>334</v>
      </c>
      <c r="E15">
        <v>960</v>
      </c>
      <c r="F15">
        <v>203</v>
      </c>
      <c r="G15">
        <v>32.799999999999997</v>
      </c>
      <c r="H15">
        <v>19.3</v>
      </c>
      <c r="I15">
        <v>21</v>
      </c>
      <c r="J15">
        <v>270</v>
      </c>
      <c r="K15">
        <v>263</v>
      </c>
      <c r="L15">
        <v>40</v>
      </c>
      <c r="M15">
        <v>3</v>
      </c>
      <c r="N15">
        <v>2.5</v>
      </c>
      <c r="O15">
        <v>3</v>
      </c>
      <c r="P15">
        <v>11</v>
      </c>
      <c r="Q15">
        <v>5</v>
      </c>
      <c r="R15">
        <v>11</v>
      </c>
      <c r="S15">
        <v>35</v>
      </c>
      <c r="T15">
        <v>50</v>
      </c>
      <c r="U15">
        <v>3</v>
      </c>
      <c r="V15">
        <v>12.3</v>
      </c>
      <c r="W15">
        <v>70</v>
      </c>
      <c r="X15">
        <v>360</v>
      </c>
    </row>
    <row r="16" spans="1:24" x14ac:dyDescent="0.35">
      <c r="A16" s="10" t="s">
        <v>46</v>
      </c>
      <c r="B16" t="s">
        <v>33</v>
      </c>
      <c r="C16">
        <v>351</v>
      </c>
      <c r="D16">
        <v>359</v>
      </c>
      <c r="E16">
        <v>1140</v>
      </c>
      <c r="F16">
        <v>199</v>
      </c>
      <c r="G16" t="s">
        <v>34</v>
      </c>
      <c r="H16">
        <v>18</v>
      </c>
      <c r="I16">
        <v>15</v>
      </c>
      <c r="J16">
        <v>246</v>
      </c>
      <c r="K16">
        <v>219</v>
      </c>
      <c r="L16">
        <v>50</v>
      </c>
      <c r="M16">
        <v>3</v>
      </c>
      <c r="N16">
        <v>6.5</v>
      </c>
      <c r="O16">
        <v>12</v>
      </c>
      <c r="P16">
        <v>14</v>
      </c>
      <c r="Q16">
        <v>3</v>
      </c>
      <c r="R16">
        <v>9</v>
      </c>
      <c r="S16">
        <v>39</v>
      </c>
      <c r="T16">
        <v>48</v>
      </c>
      <c r="U16">
        <v>1</v>
      </c>
      <c r="V16">
        <v>60</v>
      </c>
      <c r="W16">
        <v>95</v>
      </c>
      <c r="X16">
        <v>470</v>
      </c>
    </row>
    <row r="17" spans="1:24" x14ac:dyDescent="0.35">
      <c r="A17" s="10" t="s">
        <v>47</v>
      </c>
      <c r="B17" t="s">
        <v>33</v>
      </c>
      <c r="C17">
        <v>349</v>
      </c>
      <c r="D17">
        <v>372</v>
      </c>
      <c r="E17">
        <v>970</v>
      </c>
      <c r="F17">
        <v>215</v>
      </c>
      <c r="G17" t="s">
        <v>34</v>
      </c>
      <c r="H17">
        <v>18.3</v>
      </c>
      <c r="I17">
        <v>19.7</v>
      </c>
      <c r="J17">
        <v>275</v>
      </c>
      <c r="K17">
        <v>241</v>
      </c>
      <c r="L17">
        <v>5</v>
      </c>
      <c r="M17">
        <v>1</v>
      </c>
      <c r="N17">
        <v>50</v>
      </c>
      <c r="O17">
        <v>14.5</v>
      </c>
      <c r="P17">
        <v>9.5</v>
      </c>
      <c r="Q17">
        <v>6</v>
      </c>
      <c r="R17">
        <v>12.9</v>
      </c>
      <c r="S17">
        <v>35</v>
      </c>
      <c r="T17">
        <v>75</v>
      </c>
      <c r="U17">
        <v>3</v>
      </c>
      <c r="V17">
        <v>12.5</v>
      </c>
      <c r="W17">
        <v>80</v>
      </c>
      <c r="X17">
        <v>405</v>
      </c>
    </row>
    <row r="18" spans="1:24" x14ac:dyDescent="0.35">
      <c r="A18" s="10" t="s">
        <v>48</v>
      </c>
      <c r="B18" t="s">
        <v>33</v>
      </c>
      <c r="C18">
        <v>265</v>
      </c>
      <c r="D18">
        <v>326</v>
      </c>
      <c r="E18">
        <v>830</v>
      </c>
      <c r="F18">
        <v>177</v>
      </c>
      <c r="G18">
        <v>26.2</v>
      </c>
      <c r="H18">
        <v>12.6</v>
      </c>
      <c r="I18">
        <v>11</v>
      </c>
      <c r="J18">
        <v>235</v>
      </c>
      <c r="K18">
        <v>303</v>
      </c>
      <c r="L18">
        <v>48</v>
      </c>
      <c r="M18">
        <v>4</v>
      </c>
      <c r="N18">
        <v>6.9</v>
      </c>
      <c r="O18">
        <v>7</v>
      </c>
      <c r="P18">
        <v>8</v>
      </c>
      <c r="Q18">
        <v>0</v>
      </c>
      <c r="R18">
        <v>11.7</v>
      </c>
      <c r="S18">
        <v>32</v>
      </c>
      <c r="T18">
        <v>50</v>
      </c>
      <c r="U18">
        <v>2</v>
      </c>
      <c r="V18">
        <v>5.7</v>
      </c>
      <c r="W18">
        <v>78</v>
      </c>
      <c r="X18">
        <v>500</v>
      </c>
    </row>
    <row r="19" spans="1:24" x14ac:dyDescent="0.35">
      <c r="A19" s="10" t="s">
        <v>49</v>
      </c>
      <c r="B19" t="s">
        <v>33</v>
      </c>
      <c r="C19">
        <v>251</v>
      </c>
      <c r="D19">
        <v>262</v>
      </c>
      <c r="E19">
        <v>900</v>
      </c>
      <c r="F19">
        <v>29.8</v>
      </c>
      <c r="G19">
        <v>185</v>
      </c>
      <c r="H19">
        <v>19.7</v>
      </c>
      <c r="I19">
        <v>15.3</v>
      </c>
      <c r="J19">
        <v>251</v>
      </c>
      <c r="K19">
        <v>310</v>
      </c>
      <c r="L19">
        <v>40</v>
      </c>
      <c r="M19">
        <v>3</v>
      </c>
      <c r="N19">
        <v>60</v>
      </c>
      <c r="O19">
        <v>6</v>
      </c>
      <c r="P19">
        <v>6</v>
      </c>
      <c r="Q19">
        <v>0.9</v>
      </c>
      <c r="R19">
        <v>15.22</v>
      </c>
      <c r="S19">
        <v>29</v>
      </c>
      <c r="T19">
        <v>61</v>
      </c>
      <c r="U19">
        <v>4</v>
      </c>
      <c r="V19">
        <v>13</v>
      </c>
      <c r="W19">
        <v>55</v>
      </c>
      <c r="X19">
        <v>340</v>
      </c>
    </row>
    <row r="20" spans="1:24" x14ac:dyDescent="0.35">
      <c r="A20" s="10" t="s">
        <v>50</v>
      </c>
      <c r="B20" t="s">
        <v>33</v>
      </c>
      <c r="C20">
        <v>313</v>
      </c>
      <c r="D20">
        <v>344</v>
      </c>
      <c r="E20">
        <v>810</v>
      </c>
      <c r="F20">
        <v>186</v>
      </c>
      <c r="G20">
        <v>30.2</v>
      </c>
      <c r="H20">
        <v>18</v>
      </c>
      <c r="I20">
        <v>14</v>
      </c>
      <c r="J20">
        <v>208</v>
      </c>
      <c r="K20">
        <v>263</v>
      </c>
      <c r="L20">
        <v>39</v>
      </c>
      <c r="M20">
        <v>6</v>
      </c>
      <c r="N20">
        <v>5.0999999999999996</v>
      </c>
      <c r="O20">
        <v>11</v>
      </c>
      <c r="P20">
        <v>16.5</v>
      </c>
      <c r="Q20">
        <v>1</v>
      </c>
      <c r="R20">
        <v>9</v>
      </c>
      <c r="S20">
        <v>34</v>
      </c>
      <c r="T20">
        <v>17</v>
      </c>
      <c r="U20">
        <v>2</v>
      </c>
      <c r="V20">
        <v>13</v>
      </c>
      <c r="W20">
        <v>105</v>
      </c>
      <c r="X20">
        <v>390</v>
      </c>
    </row>
    <row r="21" spans="1:24" x14ac:dyDescent="0.35">
      <c r="A21" s="10" t="s">
        <v>51</v>
      </c>
      <c r="B21" t="s">
        <v>33</v>
      </c>
      <c r="C21">
        <v>228</v>
      </c>
      <c r="D21">
        <v>254</v>
      </c>
      <c r="E21">
        <v>900</v>
      </c>
      <c r="F21">
        <v>175</v>
      </c>
      <c r="G21">
        <v>28</v>
      </c>
      <c r="H21">
        <v>21.3</v>
      </c>
      <c r="I21">
        <v>20</v>
      </c>
      <c r="J21">
        <v>241</v>
      </c>
      <c r="K21">
        <v>246</v>
      </c>
      <c r="L21">
        <v>40</v>
      </c>
      <c r="M21">
        <v>2</v>
      </c>
      <c r="N21">
        <v>2</v>
      </c>
      <c r="O21">
        <v>-6</v>
      </c>
      <c r="P21">
        <v>4</v>
      </c>
      <c r="Q21">
        <v>4</v>
      </c>
      <c r="R21">
        <v>18.399999999999999</v>
      </c>
      <c r="S21">
        <v>19</v>
      </c>
      <c r="T21">
        <v>83</v>
      </c>
      <c r="U21">
        <v>2</v>
      </c>
      <c r="V21">
        <v>13</v>
      </c>
      <c r="W21">
        <v>90</v>
      </c>
      <c r="X21">
        <v>220</v>
      </c>
    </row>
    <row r="22" spans="1:24" x14ac:dyDescent="0.35">
      <c r="A22" s="10" t="s">
        <v>52</v>
      </c>
      <c r="B22" t="s">
        <v>33</v>
      </c>
      <c r="C22">
        <v>337</v>
      </c>
      <c r="D22">
        <v>400</v>
      </c>
      <c r="E22">
        <v>1190</v>
      </c>
      <c r="F22">
        <v>193</v>
      </c>
      <c r="G22">
        <v>41</v>
      </c>
      <c r="H22">
        <v>27.6</v>
      </c>
      <c r="I22">
        <v>26.6</v>
      </c>
      <c r="J22">
        <v>280</v>
      </c>
      <c r="K22">
        <v>247</v>
      </c>
      <c r="L22">
        <v>46</v>
      </c>
      <c r="M22">
        <v>12</v>
      </c>
      <c r="N22">
        <v>20.100000000000001</v>
      </c>
      <c r="O22">
        <v>16</v>
      </c>
      <c r="P22">
        <v>16</v>
      </c>
      <c r="Q22">
        <v>15</v>
      </c>
      <c r="R22">
        <v>12</v>
      </c>
      <c r="S22">
        <v>34</v>
      </c>
      <c r="T22">
        <v>74</v>
      </c>
      <c r="U22">
        <v>5</v>
      </c>
      <c r="V22">
        <v>19.399999999999999</v>
      </c>
      <c r="W22">
        <v>85</v>
      </c>
      <c r="X22">
        <v>400</v>
      </c>
    </row>
    <row r="23" spans="1:24" x14ac:dyDescent="0.35">
      <c r="A23" s="10" t="s">
        <v>53</v>
      </c>
      <c r="B23" t="s">
        <v>33</v>
      </c>
      <c r="C23">
        <v>306</v>
      </c>
      <c r="D23">
        <v>414</v>
      </c>
      <c r="E23">
        <v>1150</v>
      </c>
      <c r="F23">
        <v>210</v>
      </c>
      <c r="G23" t="s">
        <v>34</v>
      </c>
      <c r="H23">
        <v>18.399999999999999</v>
      </c>
      <c r="I23">
        <v>22.4</v>
      </c>
      <c r="J23">
        <v>269</v>
      </c>
      <c r="K23">
        <v>249</v>
      </c>
      <c r="L23">
        <v>40</v>
      </c>
      <c r="M23">
        <v>6</v>
      </c>
      <c r="N23">
        <v>2.2999999999999998</v>
      </c>
      <c r="O23">
        <v>-3</v>
      </c>
      <c r="P23">
        <v>5</v>
      </c>
      <c r="Q23">
        <v>4</v>
      </c>
      <c r="R23">
        <v>10.7</v>
      </c>
      <c r="S23">
        <v>19</v>
      </c>
      <c r="T23">
        <v>74</v>
      </c>
      <c r="U23">
        <v>5</v>
      </c>
      <c r="V23">
        <v>20</v>
      </c>
      <c r="W23">
        <v>70</v>
      </c>
      <c r="X23">
        <v>530</v>
      </c>
    </row>
    <row r="24" spans="1:24" x14ac:dyDescent="0.35">
      <c r="A24" s="10" t="s">
        <v>54</v>
      </c>
      <c r="B24" t="s">
        <v>33</v>
      </c>
      <c r="C24">
        <v>343</v>
      </c>
      <c r="D24">
        <v>360</v>
      </c>
      <c r="E24">
        <v>930</v>
      </c>
      <c r="F24">
        <v>198</v>
      </c>
      <c r="G24">
        <v>32.1</v>
      </c>
      <c r="H24">
        <v>21.6</v>
      </c>
      <c r="I24">
        <v>20</v>
      </c>
      <c r="J24">
        <v>266</v>
      </c>
      <c r="K24">
        <v>245</v>
      </c>
      <c r="L24">
        <v>42</v>
      </c>
      <c r="M24">
        <v>2</v>
      </c>
      <c r="N24">
        <v>2.76</v>
      </c>
      <c r="O24">
        <v>15</v>
      </c>
      <c r="P24">
        <v>17</v>
      </c>
      <c r="Q24">
        <v>4.3</v>
      </c>
      <c r="R24">
        <v>8.9499999999999993</v>
      </c>
      <c r="S24">
        <v>32</v>
      </c>
      <c r="T24">
        <v>67</v>
      </c>
      <c r="U24">
        <v>2</v>
      </c>
      <c r="V24">
        <v>4.5999999999999996</v>
      </c>
      <c r="W24">
        <v>80</v>
      </c>
      <c r="X24">
        <v>450</v>
      </c>
    </row>
    <row r="25" spans="1:24" x14ac:dyDescent="0.35">
      <c r="A25" s="10" t="s">
        <v>55</v>
      </c>
      <c r="B25" t="s">
        <v>33</v>
      </c>
      <c r="C25">
        <v>283</v>
      </c>
      <c r="D25">
        <v>311</v>
      </c>
      <c r="E25">
        <v>900</v>
      </c>
      <c r="F25">
        <v>26.4</v>
      </c>
      <c r="G25">
        <v>135</v>
      </c>
      <c r="H25">
        <v>26</v>
      </c>
      <c r="I25">
        <v>21</v>
      </c>
      <c r="J25">
        <v>266</v>
      </c>
      <c r="K25">
        <v>236</v>
      </c>
      <c r="L25">
        <v>41</v>
      </c>
      <c r="M25">
        <v>4</v>
      </c>
      <c r="N25">
        <v>3.1</v>
      </c>
      <c r="O25">
        <v>8</v>
      </c>
      <c r="P25">
        <v>9</v>
      </c>
      <c r="Q25">
        <v>2.5</v>
      </c>
      <c r="R25">
        <v>24.8</v>
      </c>
      <c r="S25">
        <v>34</v>
      </c>
      <c r="T25">
        <v>61</v>
      </c>
      <c r="U25">
        <v>1</v>
      </c>
      <c r="V25">
        <v>6.5</v>
      </c>
      <c r="W25">
        <v>65</v>
      </c>
      <c r="X25">
        <v>350</v>
      </c>
    </row>
    <row r="26" spans="1:24" x14ac:dyDescent="0.35">
      <c r="A26" s="10" t="s">
        <v>56</v>
      </c>
      <c r="B26" t="s">
        <v>33</v>
      </c>
      <c r="C26">
        <v>181</v>
      </c>
      <c r="D26">
        <v>230</v>
      </c>
      <c r="E26">
        <v>1000</v>
      </c>
      <c r="F26">
        <v>210</v>
      </c>
      <c r="G26">
        <v>42</v>
      </c>
      <c r="H26">
        <v>12.7</v>
      </c>
      <c r="I26">
        <v>18</v>
      </c>
      <c r="J26">
        <v>239</v>
      </c>
      <c r="K26">
        <v>206</v>
      </c>
      <c r="L26">
        <v>45</v>
      </c>
      <c r="M26">
        <v>5</v>
      </c>
      <c r="N26">
        <v>4.5</v>
      </c>
      <c r="O26">
        <v>-12</v>
      </c>
      <c r="P26">
        <v>1.5</v>
      </c>
      <c r="Q26">
        <v>0.5</v>
      </c>
      <c r="R26">
        <v>11.3</v>
      </c>
      <c r="S26">
        <v>26</v>
      </c>
      <c r="T26">
        <v>91</v>
      </c>
      <c r="U26">
        <v>3</v>
      </c>
      <c r="V26">
        <v>48.5</v>
      </c>
      <c r="W26">
        <v>97</v>
      </c>
      <c r="X26">
        <v>370</v>
      </c>
    </row>
    <row r="27" spans="1:24" x14ac:dyDescent="0.35">
      <c r="A27" s="10" t="s">
        <v>57</v>
      </c>
      <c r="B27" t="s">
        <v>33</v>
      </c>
      <c r="C27">
        <v>285</v>
      </c>
      <c r="D27">
        <v>384</v>
      </c>
      <c r="E27">
        <v>1160</v>
      </c>
      <c r="F27">
        <v>192</v>
      </c>
      <c r="G27">
        <v>48</v>
      </c>
      <c r="H27">
        <v>22.3</v>
      </c>
      <c r="I27">
        <v>20.3</v>
      </c>
      <c r="J27">
        <v>294</v>
      </c>
      <c r="K27">
        <v>285</v>
      </c>
      <c r="L27">
        <v>43</v>
      </c>
      <c r="M27">
        <v>5</v>
      </c>
      <c r="N27">
        <v>4.3899999999999997</v>
      </c>
      <c r="O27">
        <v>-11</v>
      </c>
      <c r="P27">
        <v>-15</v>
      </c>
      <c r="Q27">
        <v>8.5</v>
      </c>
      <c r="R27">
        <v>15.9</v>
      </c>
      <c r="S27">
        <v>19</v>
      </c>
      <c r="T27">
        <v>85</v>
      </c>
      <c r="U27">
        <v>5</v>
      </c>
      <c r="V27">
        <v>3.5</v>
      </c>
      <c r="W27">
        <v>75</v>
      </c>
      <c r="X27">
        <v>360</v>
      </c>
    </row>
    <row r="28" spans="1:24" x14ac:dyDescent="0.35">
      <c r="A28" s="10" t="s">
        <v>58</v>
      </c>
      <c r="B28" t="s">
        <v>33</v>
      </c>
      <c r="C28">
        <v>326</v>
      </c>
      <c r="D28">
        <v>360</v>
      </c>
      <c r="E28">
        <v>1120</v>
      </c>
      <c r="F28">
        <v>198</v>
      </c>
      <c r="G28">
        <v>30.4</v>
      </c>
      <c r="H28">
        <v>17.3</v>
      </c>
      <c r="I28">
        <v>13</v>
      </c>
      <c r="J28">
        <v>264</v>
      </c>
      <c r="K28">
        <v>212</v>
      </c>
      <c r="L28">
        <v>54</v>
      </c>
      <c r="M28">
        <v>4</v>
      </c>
      <c r="N28">
        <v>4.5</v>
      </c>
      <c r="O28">
        <v>2</v>
      </c>
      <c r="P28">
        <v>11</v>
      </c>
      <c r="Q28">
        <v>6</v>
      </c>
      <c r="R28">
        <v>10</v>
      </c>
      <c r="S28">
        <v>34</v>
      </c>
      <c r="T28">
        <v>83</v>
      </c>
      <c r="U28">
        <v>2</v>
      </c>
      <c r="V28">
        <v>7.5</v>
      </c>
      <c r="W28">
        <v>115</v>
      </c>
      <c r="X28">
        <v>500</v>
      </c>
    </row>
    <row r="29" spans="1:24" x14ac:dyDescent="0.35">
      <c r="A29" s="10" t="s">
        <v>59</v>
      </c>
      <c r="B29" t="s">
        <v>33</v>
      </c>
      <c r="C29">
        <v>316</v>
      </c>
      <c r="D29">
        <v>351</v>
      </c>
      <c r="E29">
        <v>900</v>
      </c>
      <c r="F29">
        <v>160</v>
      </c>
      <c r="G29">
        <v>26.4</v>
      </c>
      <c r="H29">
        <v>12.5</v>
      </c>
      <c r="I29">
        <v>12</v>
      </c>
      <c r="J29">
        <v>280</v>
      </c>
      <c r="K29">
        <v>272</v>
      </c>
      <c r="L29">
        <v>39</v>
      </c>
      <c r="M29">
        <v>1</v>
      </c>
      <c r="N29">
        <v>11</v>
      </c>
      <c r="O29">
        <v>-7.5</v>
      </c>
      <c r="P29">
        <v>2.5</v>
      </c>
      <c r="Q29">
        <v>9</v>
      </c>
      <c r="R29">
        <v>11.8</v>
      </c>
      <c r="S29">
        <v>27</v>
      </c>
      <c r="T29">
        <v>52</v>
      </c>
      <c r="U29">
        <v>3</v>
      </c>
      <c r="V29">
        <v>7</v>
      </c>
      <c r="W29">
        <v>95</v>
      </c>
      <c r="X29">
        <v>370</v>
      </c>
    </row>
    <row r="30" spans="1:24" x14ac:dyDescent="0.35">
      <c r="A30" s="10" t="s">
        <v>60</v>
      </c>
      <c r="B30" t="s">
        <v>33</v>
      </c>
      <c r="C30">
        <v>230</v>
      </c>
      <c r="D30">
        <v>292</v>
      </c>
      <c r="E30">
        <v>950</v>
      </c>
      <c r="F30">
        <v>197</v>
      </c>
      <c r="G30">
        <v>38.6</v>
      </c>
      <c r="H30">
        <v>20.3</v>
      </c>
      <c r="I30">
        <v>24.3</v>
      </c>
      <c r="J30">
        <v>221</v>
      </c>
      <c r="K30">
        <v>246</v>
      </c>
      <c r="L30">
        <v>49</v>
      </c>
      <c r="M30">
        <v>10</v>
      </c>
      <c r="N30">
        <v>4</v>
      </c>
      <c r="O30">
        <v>1</v>
      </c>
      <c r="P30">
        <v>4</v>
      </c>
      <c r="Q30">
        <v>10</v>
      </c>
      <c r="R30">
        <v>12</v>
      </c>
      <c r="S30">
        <v>31</v>
      </c>
      <c r="T30">
        <v>58</v>
      </c>
      <c r="U30">
        <v>3</v>
      </c>
      <c r="V30">
        <v>57</v>
      </c>
      <c r="W30">
        <v>87</v>
      </c>
      <c r="X30">
        <v>350</v>
      </c>
    </row>
    <row r="31" spans="1:24" x14ac:dyDescent="0.35">
      <c r="A31" s="10" t="s">
        <v>61</v>
      </c>
      <c r="B31" t="s">
        <v>33</v>
      </c>
      <c r="C31">
        <v>394</v>
      </c>
      <c r="D31">
        <v>396</v>
      </c>
      <c r="E31">
        <v>1150</v>
      </c>
      <c r="F31">
        <v>202</v>
      </c>
      <c r="G31">
        <v>36</v>
      </c>
      <c r="H31">
        <v>17.7</v>
      </c>
      <c r="I31">
        <v>18.3</v>
      </c>
      <c r="J31">
        <v>229</v>
      </c>
      <c r="K31">
        <v>244</v>
      </c>
      <c r="L31">
        <v>54</v>
      </c>
      <c r="M31">
        <v>4</v>
      </c>
      <c r="N31">
        <v>4.5</v>
      </c>
      <c r="O31">
        <v>15</v>
      </c>
      <c r="P31">
        <v>25</v>
      </c>
      <c r="Q31">
        <v>8</v>
      </c>
      <c r="R31">
        <v>19.100000000000001</v>
      </c>
      <c r="S31">
        <v>35</v>
      </c>
      <c r="T31">
        <v>79</v>
      </c>
      <c r="U31">
        <v>1</v>
      </c>
      <c r="V31">
        <v>9</v>
      </c>
      <c r="W31">
        <v>87</v>
      </c>
      <c r="X31">
        <v>335</v>
      </c>
    </row>
    <row r="32" spans="1:24" x14ac:dyDescent="0.35">
      <c r="A32" s="10" t="s">
        <v>62</v>
      </c>
      <c r="B32" t="s">
        <v>33</v>
      </c>
      <c r="C32">
        <v>276</v>
      </c>
      <c r="D32">
        <v>234</v>
      </c>
      <c r="E32">
        <v>1000</v>
      </c>
      <c r="F32">
        <v>155</v>
      </c>
      <c r="G32">
        <v>28</v>
      </c>
      <c r="H32">
        <v>14.6</v>
      </c>
      <c r="I32">
        <v>13.6</v>
      </c>
      <c r="J32">
        <v>276</v>
      </c>
      <c r="K32">
        <v>284</v>
      </c>
      <c r="L32">
        <v>44</v>
      </c>
      <c r="M32">
        <v>4</v>
      </c>
      <c r="N32">
        <v>3.25</v>
      </c>
      <c r="O32">
        <v>0</v>
      </c>
      <c r="P32">
        <v>-10</v>
      </c>
      <c r="Q32">
        <v>9</v>
      </c>
      <c r="R32">
        <v>17.2</v>
      </c>
      <c r="S32">
        <v>36.5</v>
      </c>
      <c r="T32">
        <v>18</v>
      </c>
      <c r="U32">
        <v>3</v>
      </c>
      <c r="V32">
        <v>7.66</v>
      </c>
      <c r="W32">
        <v>85</v>
      </c>
      <c r="X32">
        <v>360</v>
      </c>
    </row>
    <row r="33" spans="1:24" x14ac:dyDescent="0.35">
      <c r="A33" s="10" t="s">
        <v>63</v>
      </c>
      <c r="B33" t="s">
        <v>33</v>
      </c>
      <c r="C33">
        <v>406</v>
      </c>
      <c r="D33">
        <v>430</v>
      </c>
      <c r="E33">
        <v>1200</v>
      </c>
      <c r="F33">
        <v>196</v>
      </c>
      <c r="G33">
        <v>31.4</v>
      </c>
      <c r="H33">
        <v>14</v>
      </c>
      <c r="I33" t="s">
        <v>34</v>
      </c>
      <c r="J33">
        <v>239</v>
      </c>
      <c r="K33">
        <v>230</v>
      </c>
      <c r="L33">
        <v>44</v>
      </c>
      <c r="M33">
        <v>10</v>
      </c>
      <c r="N33">
        <v>11</v>
      </c>
      <c r="O33">
        <v>-12</v>
      </c>
      <c r="P33">
        <v>-14</v>
      </c>
      <c r="Q33">
        <v>1.5</v>
      </c>
      <c r="R33">
        <v>11.9</v>
      </c>
      <c r="S33">
        <v>27</v>
      </c>
      <c r="T33">
        <v>90</v>
      </c>
      <c r="U33">
        <v>5</v>
      </c>
      <c r="V33">
        <v>11</v>
      </c>
      <c r="W33">
        <v>102</v>
      </c>
      <c r="X33">
        <v>360</v>
      </c>
    </row>
    <row r="34" spans="1:24" x14ac:dyDescent="0.35">
      <c r="A34" s="10" t="s">
        <v>64</v>
      </c>
      <c r="B34" t="s">
        <v>33</v>
      </c>
      <c r="C34">
        <v>320</v>
      </c>
      <c r="D34">
        <v>330</v>
      </c>
      <c r="E34">
        <v>850</v>
      </c>
      <c r="F34">
        <v>185</v>
      </c>
      <c r="G34" t="s">
        <v>34</v>
      </c>
      <c r="H34">
        <v>16.600000000000001</v>
      </c>
      <c r="I34">
        <v>16</v>
      </c>
      <c r="J34">
        <v>229</v>
      </c>
      <c r="K34">
        <v>232</v>
      </c>
      <c r="L34">
        <v>42</v>
      </c>
      <c r="M34">
        <v>7</v>
      </c>
      <c r="N34">
        <v>2.34</v>
      </c>
      <c r="O34">
        <v>6</v>
      </c>
      <c r="P34">
        <v>8</v>
      </c>
      <c r="Q34">
        <v>1.5</v>
      </c>
      <c r="R34">
        <v>12.1</v>
      </c>
      <c r="S34">
        <v>32</v>
      </c>
      <c r="T34">
        <v>56</v>
      </c>
      <c r="U34">
        <v>1</v>
      </c>
      <c r="V34">
        <v>9.25</v>
      </c>
      <c r="W34">
        <v>75</v>
      </c>
      <c r="X34">
        <v>360</v>
      </c>
    </row>
    <row r="35" spans="1:24" x14ac:dyDescent="0.35">
      <c r="A35" s="10" t="s">
        <v>65</v>
      </c>
      <c r="B35" t="s">
        <v>33</v>
      </c>
      <c r="C35">
        <v>346</v>
      </c>
      <c r="D35">
        <v>290</v>
      </c>
      <c r="E35">
        <v>925</v>
      </c>
      <c r="F35">
        <v>215</v>
      </c>
      <c r="G35" t="s">
        <v>34</v>
      </c>
      <c r="H35">
        <v>20.3</v>
      </c>
      <c r="I35">
        <v>22.6</v>
      </c>
      <c r="J35">
        <v>250</v>
      </c>
      <c r="K35">
        <v>247</v>
      </c>
      <c r="L35">
        <v>44</v>
      </c>
      <c r="M35">
        <v>9</v>
      </c>
      <c r="N35">
        <v>6.8</v>
      </c>
      <c r="O35">
        <v>9</v>
      </c>
      <c r="P35">
        <v>12</v>
      </c>
      <c r="Q35">
        <v>3.5</v>
      </c>
      <c r="R35">
        <v>10.4</v>
      </c>
      <c r="S35">
        <v>25</v>
      </c>
      <c r="T35">
        <v>51</v>
      </c>
      <c r="U35">
        <v>1</v>
      </c>
      <c r="V35">
        <v>36</v>
      </c>
      <c r="W35">
        <v>90</v>
      </c>
      <c r="X35">
        <v>540</v>
      </c>
    </row>
    <row r="36" spans="1:24" x14ac:dyDescent="0.35">
      <c r="A36" s="10" t="s">
        <v>66</v>
      </c>
      <c r="B36" t="s">
        <v>33</v>
      </c>
      <c r="C36">
        <v>389</v>
      </c>
      <c r="D36">
        <v>413</v>
      </c>
      <c r="E36">
        <v>1200</v>
      </c>
      <c r="F36">
        <v>194</v>
      </c>
      <c r="G36">
        <v>36.4</v>
      </c>
      <c r="H36">
        <v>9.6999999999999993</v>
      </c>
      <c r="I36">
        <v>11.7</v>
      </c>
      <c r="J36">
        <v>209</v>
      </c>
      <c r="K36">
        <v>242</v>
      </c>
      <c r="L36">
        <v>47</v>
      </c>
      <c r="M36">
        <v>8</v>
      </c>
      <c r="N36">
        <v>60</v>
      </c>
      <c r="O36">
        <v>-4</v>
      </c>
      <c r="P36">
        <v>2.5</v>
      </c>
      <c r="Q36">
        <v>3</v>
      </c>
      <c r="R36">
        <v>10</v>
      </c>
      <c r="S36">
        <v>18</v>
      </c>
      <c r="T36">
        <v>83</v>
      </c>
      <c r="U36">
        <v>1</v>
      </c>
      <c r="V36">
        <v>51.5</v>
      </c>
      <c r="W36">
        <v>109</v>
      </c>
      <c r="X36">
        <v>420</v>
      </c>
    </row>
    <row r="37" spans="1:24" x14ac:dyDescent="0.35">
      <c r="A37" s="10" t="s">
        <v>67</v>
      </c>
      <c r="B37" t="s">
        <v>33</v>
      </c>
      <c r="C37">
        <v>207</v>
      </c>
      <c r="D37">
        <v>225</v>
      </c>
      <c r="E37">
        <v>1150</v>
      </c>
      <c r="F37">
        <v>195</v>
      </c>
      <c r="G37">
        <v>32</v>
      </c>
      <c r="H37">
        <v>18.8</v>
      </c>
      <c r="I37">
        <v>16.8</v>
      </c>
      <c r="J37">
        <v>265</v>
      </c>
      <c r="K37">
        <v>279</v>
      </c>
      <c r="L37">
        <v>34</v>
      </c>
      <c r="M37">
        <v>2</v>
      </c>
      <c r="N37">
        <v>2.4</v>
      </c>
      <c r="O37">
        <v>11.5</v>
      </c>
      <c r="P37">
        <v>12.5</v>
      </c>
      <c r="Q37">
        <v>7</v>
      </c>
      <c r="R37">
        <v>9.1300000000000008</v>
      </c>
      <c r="S37">
        <v>32</v>
      </c>
      <c r="T37">
        <v>61</v>
      </c>
      <c r="U37">
        <v>3</v>
      </c>
      <c r="V37">
        <v>21</v>
      </c>
      <c r="W37">
        <v>93</v>
      </c>
      <c r="X37">
        <v>350</v>
      </c>
    </row>
    <row r="38" spans="1:24" x14ac:dyDescent="0.35">
      <c r="A38" s="10" t="s">
        <v>68</v>
      </c>
      <c r="B38" t="s">
        <v>33</v>
      </c>
      <c r="C38">
        <v>280</v>
      </c>
      <c r="D38">
        <v>310</v>
      </c>
      <c r="E38">
        <v>950</v>
      </c>
      <c r="F38">
        <v>169</v>
      </c>
      <c r="G38">
        <v>34</v>
      </c>
      <c r="H38">
        <v>18.399999999999999</v>
      </c>
      <c r="I38">
        <v>19</v>
      </c>
      <c r="J38">
        <v>277</v>
      </c>
      <c r="K38">
        <v>245</v>
      </c>
      <c r="L38">
        <v>39</v>
      </c>
      <c r="M38">
        <v>3</v>
      </c>
      <c r="N38">
        <v>3.8</v>
      </c>
      <c r="O38">
        <v>14</v>
      </c>
      <c r="P38">
        <v>18</v>
      </c>
      <c r="Q38">
        <v>9.5</v>
      </c>
      <c r="R38">
        <v>12.7</v>
      </c>
      <c r="S38">
        <v>35</v>
      </c>
      <c r="T38">
        <v>47</v>
      </c>
      <c r="U38">
        <v>1</v>
      </c>
      <c r="V38">
        <v>4.9000000000000004</v>
      </c>
      <c r="W38">
        <v>55</v>
      </c>
      <c r="X38">
        <v>340</v>
      </c>
    </row>
    <row r="39" spans="1:24" x14ac:dyDescent="0.35">
      <c r="A39" s="10" t="s">
        <v>69</v>
      </c>
      <c r="B39" t="s">
        <v>33</v>
      </c>
      <c r="C39">
        <v>346</v>
      </c>
      <c r="D39">
        <v>376</v>
      </c>
      <c r="E39">
        <v>1200</v>
      </c>
      <c r="F39">
        <v>199</v>
      </c>
      <c r="G39">
        <v>36.4</v>
      </c>
      <c r="H39">
        <v>13</v>
      </c>
      <c r="I39" t="s">
        <v>34</v>
      </c>
      <c r="J39">
        <v>239</v>
      </c>
      <c r="K39">
        <v>250</v>
      </c>
      <c r="L39">
        <v>46</v>
      </c>
      <c r="M39">
        <v>4</v>
      </c>
      <c r="N39">
        <v>4.5</v>
      </c>
      <c r="O39">
        <v>16</v>
      </c>
      <c r="P39">
        <v>15</v>
      </c>
      <c r="Q39">
        <v>2.5</v>
      </c>
      <c r="R39" s="20">
        <v>9.4</v>
      </c>
      <c r="S39">
        <v>43</v>
      </c>
      <c r="T39">
        <v>19</v>
      </c>
      <c r="U39">
        <v>2</v>
      </c>
      <c r="V39">
        <v>36.5</v>
      </c>
      <c r="W39">
        <v>125</v>
      </c>
      <c r="X39">
        <v>810</v>
      </c>
    </row>
    <row r="40" spans="1:24" x14ac:dyDescent="0.35">
      <c r="A40" s="10" t="s">
        <v>70</v>
      </c>
      <c r="B40" t="s">
        <v>33</v>
      </c>
      <c r="C40">
        <v>620</v>
      </c>
      <c r="D40">
        <v>344</v>
      </c>
      <c r="E40">
        <v>100</v>
      </c>
      <c r="F40">
        <v>185</v>
      </c>
      <c r="G40" t="s">
        <v>34</v>
      </c>
      <c r="H40">
        <v>21.3</v>
      </c>
      <c r="I40">
        <v>19</v>
      </c>
      <c r="J40">
        <v>243</v>
      </c>
      <c r="K40">
        <v>243</v>
      </c>
      <c r="L40">
        <v>46</v>
      </c>
      <c r="M40">
        <v>5</v>
      </c>
      <c r="N40">
        <v>60</v>
      </c>
      <c r="O40">
        <v>0</v>
      </c>
      <c r="P40">
        <v>2</v>
      </c>
      <c r="Q40">
        <v>6</v>
      </c>
      <c r="R40">
        <v>11.9</v>
      </c>
      <c r="S40">
        <v>42</v>
      </c>
      <c r="T40">
        <v>54</v>
      </c>
      <c r="U40">
        <v>2</v>
      </c>
      <c r="V40">
        <v>6.5</v>
      </c>
      <c r="W40">
        <v>87</v>
      </c>
      <c r="X40">
        <v>440</v>
      </c>
    </row>
    <row r="41" spans="1:24" x14ac:dyDescent="0.35">
      <c r="A41" s="10" t="s">
        <v>71</v>
      </c>
      <c r="B41" t="s">
        <v>33</v>
      </c>
      <c r="C41">
        <v>307</v>
      </c>
      <c r="D41">
        <v>360</v>
      </c>
      <c r="E41">
        <v>1000</v>
      </c>
      <c r="F41">
        <v>204</v>
      </c>
      <c r="G41">
        <v>32.1</v>
      </c>
      <c r="H41">
        <v>19.7</v>
      </c>
      <c r="I41">
        <v>17.7</v>
      </c>
      <c r="J41">
        <v>261</v>
      </c>
      <c r="K41">
        <v>230</v>
      </c>
      <c r="L41">
        <v>50</v>
      </c>
      <c r="M41">
        <v>12</v>
      </c>
      <c r="N41">
        <v>3</v>
      </c>
      <c r="O41">
        <v>10</v>
      </c>
      <c r="P41">
        <v>12</v>
      </c>
      <c r="Q41">
        <v>7</v>
      </c>
      <c r="R41">
        <v>10</v>
      </c>
      <c r="S41">
        <v>28</v>
      </c>
      <c r="T41">
        <v>54</v>
      </c>
      <c r="U41">
        <v>4</v>
      </c>
      <c r="V41">
        <v>14.6</v>
      </c>
      <c r="W41">
        <v>104</v>
      </c>
      <c r="X41">
        <v>380</v>
      </c>
    </row>
    <row r="42" spans="1:24" x14ac:dyDescent="0.35">
      <c r="A42" s="10" t="s">
        <v>72</v>
      </c>
      <c r="B42" t="s">
        <v>33</v>
      </c>
      <c r="C42">
        <v>430</v>
      </c>
      <c r="D42">
        <v>470</v>
      </c>
      <c r="E42">
        <v>1050</v>
      </c>
      <c r="F42">
        <v>210</v>
      </c>
      <c r="G42" t="s">
        <v>34</v>
      </c>
      <c r="H42">
        <v>19</v>
      </c>
      <c r="I42">
        <v>18</v>
      </c>
      <c r="J42">
        <v>251</v>
      </c>
      <c r="K42">
        <v>237</v>
      </c>
      <c r="L42">
        <v>48</v>
      </c>
      <c r="M42">
        <v>11</v>
      </c>
      <c r="N42">
        <v>7.12</v>
      </c>
      <c r="O42">
        <v>0</v>
      </c>
      <c r="P42">
        <v>16</v>
      </c>
      <c r="Q42">
        <v>2.5</v>
      </c>
      <c r="R42">
        <v>10</v>
      </c>
      <c r="S42">
        <v>38</v>
      </c>
    </row>
    <row r="43" spans="1:24" x14ac:dyDescent="0.35">
      <c r="A43" s="10" t="s">
        <v>73</v>
      </c>
      <c r="B43" t="s">
        <v>33</v>
      </c>
      <c r="C43">
        <v>399</v>
      </c>
      <c r="D43">
        <v>423</v>
      </c>
      <c r="E43">
        <v>1250</v>
      </c>
      <c r="F43">
        <v>180</v>
      </c>
      <c r="G43" t="s">
        <v>34</v>
      </c>
      <c r="H43">
        <v>17</v>
      </c>
      <c r="I43">
        <v>13.2</v>
      </c>
      <c r="J43">
        <v>242</v>
      </c>
      <c r="K43">
        <v>244</v>
      </c>
      <c r="L43">
        <v>44</v>
      </c>
      <c r="M43">
        <v>6</v>
      </c>
      <c r="N43">
        <v>6</v>
      </c>
      <c r="O43">
        <v>-18</v>
      </c>
      <c r="P43">
        <v>0</v>
      </c>
      <c r="Q43">
        <v>5</v>
      </c>
      <c r="R43">
        <v>14.9</v>
      </c>
      <c r="S43">
        <v>32</v>
      </c>
      <c r="T43" t="s">
        <v>34</v>
      </c>
      <c r="U43">
        <v>2</v>
      </c>
      <c r="V43">
        <v>9.5</v>
      </c>
      <c r="W43">
        <v>85</v>
      </c>
      <c r="X43">
        <v>360</v>
      </c>
    </row>
    <row r="44" spans="1:24" x14ac:dyDescent="0.35">
      <c r="A44" s="10" t="s">
        <v>74</v>
      </c>
      <c r="B44" t="s">
        <v>33</v>
      </c>
      <c r="C44">
        <v>292</v>
      </c>
      <c r="D44">
        <v>320</v>
      </c>
      <c r="E44">
        <v>1250</v>
      </c>
      <c r="F44">
        <v>195</v>
      </c>
      <c r="G44">
        <v>32.1</v>
      </c>
      <c r="H44">
        <v>9.6999999999999993</v>
      </c>
      <c r="I44">
        <v>16.7</v>
      </c>
      <c r="J44">
        <v>245</v>
      </c>
      <c r="K44">
        <v>246</v>
      </c>
      <c r="L44">
        <v>45</v>
      </c>
      <c r="M44">
        <v>71</v>
      </c>
      <c r="N44">
        <v>6</v>
      </c>
      <c r="O44">
        <v>16</v>
      </c>
      <c r="P44">
        <v>15</v>
      </c>
      <c r="Q44">
        <v>1.5</v>
      </c>
      <c r="R44">
        <v>11</v>
      </c>
      <c r="S44">
        <v>39</v>
      </c>
      <c r="T44">
        <v>52</v>
      </c>
      <c r="U44">
        <v>1</v>
      </c>
      <c r="V44">
        <v>60</v>
      </c>
      <c r="W44">
        <v>100</v>
      </c>
      <c r="X44">
        <v>660</v>
      </c>
    </row>
    <row r="45" spans="1:24" x14ac:dyDescent="0.35">
      <c r="A45" s="10" t="s">
        <v>75</v>
      </c>
      <c r="B45" t="s">
        <v>33</v>
      </c>
      <c r="H45">
        <v>20.6</v>
      </c>
      <c r="I45">
        <v>15.3</v>
      </c>
      <c r="J45">
        <v>276</v>
      </c>
      <c r="K45">
        <v>286</v>
      </c>
      <c r="L45">
        <v>41</v>
      </c>
      <c r="M45">
        <v>5</v>
      </c>
      <c r="N45">
        <v>12.9</v>
      </c>
      <c r="O45">
        <v>7</v>
      </c>
      <c r="P45">
        <v>12</v>
      </c>
      <c r="Q45">
        <v>4.5</v>
      </c>
      <c r="R45">
        <v>9.68</v>
      </c>
      <c r="S45">
        <v>29</v>
      </c>
    </row>
    <row r="46" spans="1:24" x14ac:dyDescent="0.35">
      <c r="A46" s="10" t="s">
        <v>76</v>
      </c>
      <c r="B46" t="s">
        <v>33</v>
      </c>
      <c r="C46">
        <v>286</v>
      </c>
      <c r="D46">
        <v>301</v>
      </c>
      <c r="E46">
        <v>900</v>
      </c>
      <c r="F46">
        <v>200</v>
      </c>
      <c r="G46">
        <v>31.4</v>
      </c>
      <c r="H46">
        <v>18.600000000000001</v>
      </c>
      <c r="I46">
        <v>16</v>
      </c>
      <c r="J46">
        <v>321</v>
      </c>
      <c r="K46">
        <v>340</v>
      </c>
      <c r="L46">
        <v>44</v>
      </c>
      <c r="M46">
        <v>1</v>
      </c>
      <c r="N46">
        <v>2.5</v>
      </c>
      <c r="O46">
        <v>2</v>
      </c>
      <c r="P46">
        <v>9</v>
      </c>
      <c r="Q46">
        <v>7</v>
      </c>
      <c r="R46">
        <v>19.8</v>
      </c>
      <c r="S46">
        <v>34</v>
      </c>
      <c r="T46">
        <v>80</v>
      </c>
      <c r="U46">
        <v>2</v>
      </c>
      <c r="V46">
        <v>32</v>
      </c>
      <c r="W46">
        <v>75</v>
      </c>
      <c r="X46">
        <v>300</v>
      </c>
    </row>
    <row r="47" spans="1:24" x14ac:dyDescent="0.35">
      <c r="A47" s="10" t="s">
        <v>77</v>
      </c>
      <c r="B47" t="s">
        <v>33</v>
      </c>
      <c r="C47">
        <v>301</v>
      </c>
      <c r="D47">
        <v>306</v>
      </c>
      <c r="E47">
        <v>910</v>
      </c>
      <c r="F47">
        <v>186</v>
      </c>
      <c r="G47">
        <v>27.7</v>
      </c>
      <c r="H47" t="s">
        <v>34</v>
      </c>
      <c r="I47">
        <v>27</v>
      </c>
      <c r="J47">
        <v>265</v>
      </c>
      <c r="K47">
        <v>230</v>
      </c>
      <c r="L47">
        <v>43</v>
      </c>
      <c r="M47">
        <v>7</v>
      </c>
      <c r="N47">
        <v>1.85</v>
      </c>
      <c r="O47">
        <v>-4</v>
      </c>
      <c r="P47">
        <v>2</v>
      </c>
      <c r="Q47">
        <v>9</v>
      </c>
      <c r="R47">
        <v>13.5</v>
      </c>
      <c r="S47">
        <v>25</v>
      </c>
      <c r="T47" t="s">
        <v>34</v>
      </c>
      <c r="U47">
        <v>3</v>
      </c>
      <c r="V47">
        <v>54.5</v>
      </c>
      <c r="W47">
        <v>90</v>
      </c>
      <c r="X47">
        <v>370</v>
      </c>
    </row>
    <row r="48" spans="1:24" x14ac:dyDescent="0.35">
      <c r="A48" s="10" t="s">
        <v>78</v>
      </c>
      <c r="B48" t="s">
        <v>33</v>
      </c>
      <c r="C48">
        <v>294</v>
      </c>
      <c r="D48">
        <v>356</v>
      </c>
      <c r="E48">
        <v>1150</v>
      </c>
      <c r="F48">
        <v>215</v>
      </c>
      <c r="G48" t="s">
        <v>34</v>
      </c>
      <c r="H48">
        <v>16.3</v>
      </c>
      <c r="I48">
        <v>14.6</v>
      </c>
      <c r="J48">
        <v>250</v>
      </c>
      <c r="K48">
        <v>245</v>
      </c>
      <c r="L48">
        <v>50</v>
      </c>
      <c r="M48">
        <v>3</v>
      </c>
      <c r="N48">
        <v>6.5</v>
      </c>
      <c r="O48">
        <v>11</v>
      </c>
      <c r="P48">
        <v>15</v>
      </c>
      <c r="Q48">
        <v>4</v>
      </c>
      <c r="R48">
        <v>12.87</v>
      </c>
      <c r="S48">
        <v>42</v>
      </c>
      <c r="T48">
        <v>60</v>
      </c>
      <c r="U48">
        <v>2</v>
      </c>
      <c r="V48">
        <v>14</v>
      </c>
      <c r="W48">
        <v>75</v>
      </c>
      <c r="X48">
        <v>340</v>
      </c>
    </row>
    <row r="49" spans="1:24" x14ac:dyDescent="0.35">
      <c r="A49" s="10" t="s">
        <v>79</v>
      </c>
      <c r="B49" t="s">
        <v>33</v>
      </c>
      <c r="C49">
        <v>279</v>
      </c>
      <c r="D49">
        <v>361</v>
      </c>
      <c r="E49">
        <v>1100</v>
      </c>
      <c r="F49">
        <v>215</v>
      </c>
      <c r="G49">
        <v>37.5</v>
      </c>
      <c r="H49">
        <v>26.3</v>
      </c>
      <c r="I49">
        <v>22.3</v>
      </c>
      <c r="J49">
        <v>300</v>
      </c>
      <c r="K49">
        <v>270</v>
      </c>
      <c r="L49">
        <v>43</v>
      </c>
      <c r="M49">
        <v>2</v>
      </c>
      <c r="N49">
        <v>2.23</v>
      </c>
      <c r="O49">
        <v>-10</v>
      </c>
      <c r="P49">
        <v>6</v>
      </c>
      <c r="Q49">
        <v>1</v>
      </c>
      <c r="R49">
        <v>13</v>
      </c>
      <c r="S49">
        <v>36</v>
      </c>
      <c r="T49">
        <v>80</v>
      </c>
      <c r="U49">
        <v>5</v>
      </c>
      <c r="V49" t="s">
        <v>34</v>
      </c>
      <c r="W49">
        <v>80</v>
      </c>
      <c r="X49">
        <v>410</v>
      </c>
    </row>
    <row r="50" spans="1:24" x14ac:dyDescent="0.35">
      <c r="A50" s="10" t="s">
        <v>80</v>
      </c>
      <c r="B50" t="s">
        <v>33</v>
      </c>
      <c r="C50">
        <v>235</v>
      </c>
      <c r="D50">
        <v>213</v>
      </c>
      <c r="E50">
        <v>650</v>
      </c>
      <c r="F50">
        <v>185</v>
      </c>
      <c r="G50">
        <v>33.5</v>
      </c>
      <c r="H50">
        <v>20</v>
      </c>
      <c r="I50">
        <v>13</v>
      </c>
      <c r="J50">
        <v>256</v>
      </c>
      <c r="K50">
        <v>252</v>
      </c>
      <c r="L50">
        <v>50</v>
      </c>
      <c r="M50">
        <v>2</v>
      </c>
      <c r="N50">
        <v>2.1</v>
      </c>
      <c r="O50">
        <v>8</v>
      </c>
      <c r="P50">
        <v>8</v>
      </c>
      <c r="Q50">
        <v>5</v>
      </c>
      <c r="R50">
        <v>9.6999999999999993</v>
      </c>
      <c r="S50">
        <v>40</v>
      </c>
      <c r="T50">
        <v>64</v>
      </c>
      <c r="U50">
        <v>2</v>
      </c>
      <c r="V50">
        <v>3.5</v>
      </c>
      <c r="W50">
        <v>60</v>
      </c>
      <c r="X50">
        <v>360</v>
      </c>
    </row>
    <row r="51" spans="1:24" x14ac:dyDescent="0.35">
      <c r="A51" s="10" t="s">
        <v>81</v>
      </c>
      <c r="B51" t="s">
        <v>33</v>
      </c>
      <c r="C51">
        <v>360</v>
      </c>
      <c r="D51">
        <v>363</v>
      </c>
      <c r="E51">
        <v>1270</v>
      </c>
      <c r="F51">
        <v>210</v>
      </c>
      <c r="G51">
        <v>37.200000000000003</v>
      </c>
      <c r="H51">
        <v>21.3</v>
      </c>
      <c r="I51">
        <v>15.6</v>
      </c>
      <c r="J51">
        <v>261</v>
      </c>
      <c r="K51">
        <v>277</v>
      </c>
      <c r="L51">
        <v>48</v>
      </c>
      <c r="M51">
        <v>3</v>
      </c>
      <c r="N51">
        <v>4.4000000000000004</v>
      </c>
      <c r="O51">
        <v>9</v>
      </c>
      <c r="P51">
        <v>13</v>
      </c>
      <c r="Q51">
        <v>5</v>
      </c>
      <c r="R51">
        <v>9.3800000000000008</v>
      </c>
      <c r="S51">
        <v>39</v>
      </c>
      <c r="T51">
        <v>58</v>
      </c>
      <c r="U51">
        <v>2</v>
      </c>
      <c r="V51">
        <v>13</v>
      </c>
      <c r="W51">
        <v>100</v>
      </c>
      <c r="X51">
        <v>540</v>
      </c>
    </row>
    <row r="52" spans="1:24" x14ac:dyDescent="0.35">
      <c r="A52" s="10" t="s">
        <v>82</v>
      </c>
      <c r="B52" t="s">
        <v>33</v>
      </c>
      <c r="C52">
        <v>340</v>
      </c>
      <c r="D52">
        <v>311</v>
      </c>
      <c r="E52">
        <v>1050</v>
      </c>
      <c r="F52">
        <v>205</v>
      </c>
      <c r="G52">
        <v>37</v>
      </c>
      <c r="H52">
        <v>18.7</v>
      </c>
      <c r="I52">
        <v>16</v>
      </c>
      <c r="J52">
        <v>269</v>
      </c>
      <c r="K52">
        <v>261</v>
      </c>
      <c r="L52">
        <v>43</v>
      </c>
      <c r="M52">
        <v>2</v>
      </c>
      <c r="N52">
        <v>4.0999999999999996</v>
      </c>
      <c r="O52">
        <v>-18</v>
      </c>
      <c r="P52">
        <v>-3</v>
      </c>
      <c r="Q52">
        <v>4.5</v>
      </c>
      <c r="R52">
        <v>23.9</v>
      </c>
      <c r="S52">
        <v>33</v>
      </c>
      <c r="T52" t="s">
        <v>34</v>
      </c>
      <c r="U52">
        <v>3</v>
      </c>
      <c r="V52">
        <v>6.5</v>
      </c>
      <c r="W52">
        <v>70</v>
      </c>
      <c r="X52">
        <v>360</v>
      </c>
    </row>
    <row r="53" spans="1:24" x14ac:dyDescent="0.35">
      <c r="A53" s="10" t="s">
        <v>83</v>
      </c>
      <c r="B53" t="s">
        <v>33</v>
      </c>
      <c r="C53">
        <v>303</v>
      </c>
      <c r="D53">
        <v>328</v>
      </c>
      <c r="E53">
        <v>980</v>
      </c>
      <c r="F53">
        <v>188</v>
      </c>
      <c r="G53">
        <v>34.4</v>
      </c>
      <c r="H53">
        <v>13.3</v>
      </c>
      <c r="I53">
        <v>12</v>
      </c>
      <c r="J53">
        <v>235</v>
      </c>
      <c r="K53">
        <v>233</v>
      </c>
      <c r="L53">
        <v>48</v>
      </c>
      <c r="M53">
        <v>3</v>
      </c>
      <c r="N53">
        <v>5</v>
      </c>
      <c r="O53">
        <v>6</v>
      </c>
      <c r="P53">
        <v>11</v>
      </c>
      <c r="Q53">
        <v>4.5</v>
      </c>
      <c r="R53">
        <v>15</v>
      </c>
      <c r="S53">
        <v>28</v>
      </c>
      <c r="T53">
        <v>63</v>
      </c>
      <c r="U53">
        <v>4</v>
      </c>
      <c r="V53">
        <v>7</v>
      </c>
      <c r="W53">
        <v>70</v>
      </c>
      <c r="X53">
        <v>360</v>
      </c>
    </row>
    <row r="54" spans="1:24" x14ac:dyDescent="0.35">
      <c r="A54" s="10" t="s">
        <v>84</v>
      </c>
      <c r="B54" t="s">
        <v>33</v>
      </c>
      <c r="C54">
        <v>334</v>
      </c>
      <c r="D54">
        <v>311</v>
      </c>
      <c r="E54">
        <v>1000</v>
      </c>
      <c r="F54">
        <v>192</v>
      </c>
      <c r="G54" t="s">
        <v>34</v>
      </c>
      <c r="H54">
        <v>20.5</v>
      </c>
      <c r="I54">
        <v>18.7</v>
      </c>
      <c r="J54">
        <v>248</v>
      </c>
      <c r="K54">
        <v>230</v>
      </c>
      <c r="L54">
        <v>54</v>
      </c>
      <c r="M54">
        <v>2</v>
      </c>
      <c r="N54">
        <v>2.4</v>
      </c>
      <c r="O54">
        <v>2.5</v>
      </c>
      <c r="P54">
        <v>11.5</v>
      </c>
      <c r="Q54">
        <v>4.5999999999999996</v>
      </c>
      <c r="R54">
        <v>16.2</v>
      </c>
      <c r="S54">
        <v>34</v>
      </c>
      <c r="T54">
        <v>60</v>
      </c>
      <c r="U54">
        <v>4</v>
      </c>
      <c r="V54">
        <v>13</v>
      </c>
      <c r="W54">
        <v>87</v>
      </c>
      <c r="X54">
        <v>400</v>
      </c>
    </row>
    <row r="55" spans="1:24" x14ac:dyDescent="0.35">
      <c r="A55" s="10"/>
    </row>
    <row r="56" spans="1:24" ht="15" thickBot="1" x14ac:dyDescent="0.4"/>
    <row r="57" spans="1:24" ht="15.5" thickTop="1" thickBot="1" x14ac:dyDescent="0.4">
      <c r="A57" s="11" t="s">
        <v>85</v>
      </c>
      <c r="B57" s="12">
        <v>10</v>
      </c>
      <c r="C57" s="13">
        <f>PERCENTILE(C$4:C$54,0.1)</f>
        <v>244.9</v>
      </c>
      <c r="D57" s="13">
        <f>PERCENTILE(D$4:D$54,0.1)</f>
        <v>261.2</v>
      </c>
      <c r="E57" s="13">
        <f>PERCENTILE(E$4:E$54,0.1)</f>
        <v>828</v>
      </c>
      <c r="F57" s="13">
        <f>PERCENTILE(F$4:F$54,0.1)</f>
        <v>168.6</v>
      </c>
      <c r="G57" s="13">
        <f>PERCENTILE(G$4:G$54,0.1)</f>
        <v>27.85</v>
      </c>
      <c r="H57" s="14">
        <f>PERCENTILE(H$4:H$54,0.9)</f>
        <v>21.62</v>
      </c>
      <c r="I57" s="14">
        <f>PERCENTILE(I$4:I$54,0.9)</f>
        <v>22.330000000000002</v>
      </c>
      <c r="J57" s="14">
        <f>PERCENTILE(J$4:J$54,0.9)</f>
        <v>280</v>
      </c>
      <c r="K57" s="14">
        <f>PERCENTILE(K$4:K$54,0.9)</f>
        <v>285.10000000000002</v>
      </c>
      <c r="L57" s="13">
        <f>PERCENTILE(L$4:L$54,0.1)</f>
        <v>39</v>
      </c>
      <c r="M57" s="13">
        <f>PERCENTILE(M$4:M$54,0.1)</f>
        <v>2</v>
      </c>
      <c r="N57" s="13">
        <f>PERCENTILE(N$4:N$54,0.1)</f>
        <v>2.2999999999999998</v>
      </c>
      <c r="O57" s="13">
        <f>PERCENTILE(O$4:O$54,0.1)</f>
        <v>-10</v>
      </c>
      <c r="P57" s="13">
        <f>PERCENTILE(P$4:P$54,0.1)</f>
        <v>0</v>
      </c>
      <c r="Q57" s="14">
        <f>PERCENTILE(Q$4:Q$54,0.9)</f>
        <v>9</v>
      </c>
      <c r="R57" s="14">
        <f>PERCENTILE(R$4:R$54,0.9)</f>
        <v>18.47</v>
      </c>
      <c r="S57" s="13">
        <f>PERCENTILE(S$4:S$54,0.1)</f>
        <v>23.700000000000003</v>
      </c>
      <c r="T57" s="14">
        <f>PERCENTILE(T$4:T$54,0.9)</f>
        <v>87.5</v>
      </c>
      <c r="U57" s="14">
        <f>PERCENTILE(U$4:U$54,0.9)</f>
        <v>5</v>
      </c>
      <c r="V57" s="13">
        <f>PERCENTILE(V$4:V$54,0.1)</f>
        <v>4.8100000000000005</v>
      </c>
      <c r="W57" s="13">
        <f>PERCENTILE(W$4:W$54,0.1)</f>
        <v>70</v>
      </c>
      <c r="X57" s="13">
        <f>PERCENTILE(X$4:X$54,0.1)</f>
        <v>340</v>
      </c>
    </row>
    <row r="58" spans="1:24" ht="15.5" thickTop="1" thickBot="1" x14ac:dyDescent="0.4">
      <c r="A58" s="15"/>
      <c r="B58" s="16">
        <v>20</v>
      </c>
      <c r="C58" s="13">
        <f>PERCENTILE(C$4:C$54,0.2)</f>
        <v>278.60000000000002</v>
      </c>
      <c r="D58" s="13">
        <f>PERCENTILE(D$4:D$54,0.2)</f>
        <v>305</v>
      </c>
      <c r="E58" s="13">
        <f>PERCENTILE(E$4:E$54,0.2)</f>
        <v>900</v>
      </c>
      <c r="F58" s="13">
        <f>PERCENTILE(F$4:F$54,0.2)</f>
        <v>184</v>
      </c>
      <c r="G58" s="13">
        <f>PERCENTILE(G$4:G$54,0.2)</f>
        <v>30.4</v>
      </c>
      <c r="H58" s="17">
        <f>PERCENTILE(H$4:H$54,0.8)</f>
        <v>20.880000000000006</v>
      </c>
      <c r="I58" s="17">
        <f>PERCENTILE(I$4:I$54,0.8)</f>
        <v>20.48</v>
      </c>
      <c r="J58" s="17">
        <f>PERCENTILE(J$4:J$54,0.8)</f>
        <v>271.8</v>
      </c>
      <c r="K58" s="17">
        <f>PERCENTILE(K$4:K$54,0.8)</f>
        <v>272.60000000000002</v>
      </c>
      <c r="L58" s="13">
        <f>PERCENTILE(L$4:L$54,0.2)</f>
        <v>40.799999999999997</v>
      </c>
      <c r="M58" s="13">
        <f>PERCENTILE(M$4:M$54,0.2)</f>
        <v>2</v>
      </c>
      <c r="N58" s="13">
        <f>PERCENTILE(N$4:N$54,0.2)</f>
        <v>2.5</v>
      </c>
      <c r="O58" s="13">
        <f>PERCENTILE(O$4:O$54,0.2)</f>
        <v>-3</v>
      </c>
      <c r="P58" s="13">
        <f>PERCENTILE(P$4:P$54,0.2)</f>
        <v>2</v>
      </c>
      <c r="Q58" s="17">
        <f>PERCENTILE(Q$4:Q$54,0.8)</f>
        <v>7</v>
      </c>
      <c r="R58" s="17">
        <f>PERCENTILE(R$4:R$54,0.8)</f>
        <v>15.044</v>
      </c>
      <c r="S58" s="13">
        <f>PERCENTILE(S$4:S$54,0.2)</f>
        <v>26.8</v>
      </c>
      <c r="T58" s="17">
        <f>PERCENTILE(T$4:T$54,0.8)</f>
        <v>83</v>
      </c>
      <c r="U58" s="17">
        <f>PERCENTILE(U$4:U$54,0.8)</f>
        <v>4</v>
      </c>
      <c r="V58" s="13">
        <f>PERCENTILE(V$4:V$54,0.2)</f>
        <v>6.5</v>
      </c>
      <c r="W58" s="13">
        <f>PERCENTILE(W$4:W$54,0.2)</f>
        <v>75</v>
      </c>
      <c r="X58" s="13">
        <f>PERCENTILE(X$4:X$54,0.2)</f>
        <v>360</v>
      </c>
    </row>
    <row r="59" spans="1:24" ht="15.5" thickTop="1" thickBot="1" x14ac:dyDescent="0.4">
      <c r="A59" s="15"/>
      <c r="B59" s="16">
        <v>30</v>
      </c>
      <c r="C59" s="13">
        <f>PERCENTILE(C$4:C$54,0.3)</f>
        <v>290.2</v>
      </c>
      <c r="D59" s="13">
        <f>PERCENTILE(D$4:D$54,0.3)</f>
        <v>314.5</v>
      </c>
      <c r="E59" s="13">
        <f>PERCENTILE(E$4:E$54,0.3)</f>
        <v>928.5</v>
      </c>
      <c r="F59" s="13">
        <f>PERCENTILE(F$4:F$54,0.3)</f>
        <v>187.4</v>
      </c>
      <c r="G59" s="13">
        <f>PERCENTILE(G$4:G$54,0.3)</f>
        <v>32</v>
      </c>
      <c r="H59" s="17">
        <f>PERCENTILE(H$4:H$54,0.7)</f>
        <v>20</v>
      </c>
      <c r="I59" s="17">
        <f>PERCENTILE(I$4:I$54,0.7)</f>
        <v>19.63</v>
      </c>
      <c r="J59" s="17">
        <f>PERCENTILE(J$4:J$54,0.7)</f>
        <v>266</v>
      </c>
      <c r="K59" s="17">
        <f>PERCENTILE(K$4:K$54,0.7)</f>
        <v>256.09999999999997</v>
      </c>
      <c r="L59" s="13">
        <f>PERCENTILE(L$4:L$54,0.3)</f>
        <v>42</v>
      </c>
      <c r="M59" s="13">
        <f>PERCENTILE(M$4:M$54,0.3)</f>
        <v>3</v>
      </c>
      <c r="N59" s="13">
        <f>PERCENTILE(N$4:N$54,0.3)</f>
        <v>3.1</v>
      </c>
      <c r="O59" s="13">
        <f>PERCENTILE(O$4:O$54,0.3)</f>
        <v>0</v>
      </c>
      <c r="P59" s="13">
        <f>PERCENTILE(P$4:P$54,0.3)</f>
        <v>4.5</v>
      </c>
      <c r="Q59" s="17">
        <f>PERCENTILE(Q$4:Q$54,0.7)</f>
        <v>6</v>
      </c>
      <c r="R59" s="17">
        <f>PERCENTILE(R$4:R$54,0.7)</f>
        <v>12.879</v>
      </c>
      <c r="S59" s="13">
        <f>PERCENTILE(S$4:S$54,0.3)</f>
        <v>29</v>
      </c>
      <c r="T59" s="17">
        <f>PERCENTILE(T$4:T$54,0.7)</f>
        <v>77.5</v>
      </c>
      <c r="U59" s="17">
        <f>PERCENTILE(U$4:U$54,0.7)</f>
        <v>3</v>
      </c>
      <c r="V59" s="13">
        <f>PERCENTILE(V$4:V$54,0.3)</f>
        <v>7.516</v>
      </c>
      <c r="W59" s="13">
        <f>PERCENTILE(W$4:W$54,0.3)</f>
        <v>80</v>
      </c>
      <c r="X59" s="13">
        <f>PERCENTILE(X$4:X$54,0.3)</f>
        <v>360</v>
      </c>
    </row>
    <row r="60" spans="1:24" ht="15.5" thickTop="1" thickBot="1" x14ac:dyDescent="0.4">
      <c r="A60" s="15"/>
      <c r="B60" s="16">
        <v>40</v>
      </c>
      <c r="C60" s="13">
        <f>PERCENTILE(C$4:C$54,0.4)</f>
        <v>302.2</v>
      </c>
      <c r="D60" s="13">
        <f>PERCENTILE(D$4:D$54,0.4)</f>
        <v>331.8</v>
      </c>
      <c r="E60" s="13">
        <f>PERCENTILE(E$4:E$54,0.4)</f>
        <v>966</v>
      </c>
      <c r="F60" s="13">
        <f>PERCENTILE(F$4:F$54,0.4)</f>
        <v>193</v>
      </c>
      <c r="G60" s="13">
        <f>PERCENTILE(G$4:G$54,0.4)</f>
        <v>32.1</v>
      </c>
      <c r="H60" s="17">
        <f>PERCENTILE(H$4:H$54,0.6)</f>
        <v>19.239999999999998</v>
      </c>
      <c r="I60" s="17">
        <f>PERCENTILE(I$4:I$54,0.6)</f>
        <v>18.059999999999999</v>
      </c>
      <c r="J60" s="17">
        <f>PERCENTILE(J$4:J$54,0.6)</f>
        <v>261</v>
      </c>
      <c r="K60" s="17">
        <f>PERCENTILE(K$4:K$54,0.6)</f>
        <v>247.8</v>
      </c>
      <c r="L60" s="13">
        <f>PERCENTILE(L$4:L$54,0.4)</f>
        <v>43</v>
      </c>
      <c r="M60" s="13">
        <f>PERCENTILE(M$4:M$54,0.4)</f>
        <v>3</v>
      </c>
      <c r="N60" s="13">
        <f>PERCENTILE(N$4:N$54,0.4)</f>
        <v>4</v>
      </c>
      <c r="O60" s="13">
        <f>PERCENTILE(O$4:O$54,0.4)</f>
        <v>2</v>
      </c>
      <c r="P60" s="13">
        <f>PERCENTILE(P$4:P$54,0.4)</f>
        <v>7</v>
      </c>
      <c r="Q60" s="17">
        <f>PERCENTILE(Q$4:Q$54,0.6)</f>
        <v>5</v>
      </c>
      <c r="R60" s="17">
        <f>PERCENTILE(R$4:R$54,0.6)</f>
        <v>12</v>
      </c>
      <c r="S60" s="13">
        <f>PERCENTILE(S$4:S$54,0.4)</f>
        <v>32</v>
      </c>
      <c r="T60" s="17">
        <f>PERCENTILE(T$4:T$54,0.6)</f>
        <v>68</v>
      </c>
      <c r="U60" s="17">
        <f>PERCENTILE(U$4:U$54,0.6)</f>
        <v>3</v>
      </c>
      <c r="V60" s="13">
        <f>PERCENTILE(V$4:V$54,0.4)</f>
        <v>9.5</v>
      </c>
      <c r="W60" s="13">
        <f>PERCENTILE(W$4:W$54,0.4)</f>
        <v>85</v>
      </c>
      <c r="X60" s="13">
        <f>PERCENTILE(X$4:X$54,0.4)</f>
        <v>370</v>
      </c>
    </row>
    <row r="61" spans="1:24" ht="15.5" thickTop="1" thickBot="1" x14ac:dyDescent="0.4">
      <c r="A61" s="15"/>
      <c r="B61" s="16">
        <v>50</v>
      </c>
      <c r="C61" s="13">
        <f t="shared" ref="C61:X61" si="0">PERCENTILE(C$4:C$54,0.5)</f>
        <v>314.5</v>
      </c>
      <c r="D61" s="13">
        <f t="shared" si="0"/>
        <v>341.5</v>
      </c>
      <c r="E61" s="13">
        <f t="shared" si="0"/>
        <v>1000</v>
      </c>
      <c r="F61" s="13">
        <f t="shared" si="0"/>
        <v>195.5</v>
      </c>
      <c r="G61" s="13">
        <f t="shared" si="0"/>
        <v>33.15</v>
      </c>
      <c r="H61" s="17">
        <f t="shared" si="0"/>
        <v>18.399999999999999</v>
      </c>
      <c r="I61" s="17">
        <f t="shared" si="0"/>
        <v>16.75</v>
      </c>
      <c r="J61" s="17">
        <f t="shared" si="0"/>
        <v>251</v>
      </c>
      <c r="K61" s="17">
        <f t="shared" si="0"/>
        <v>246</v>
      </c>
      <c r="L61" s="13">
        <f t="shared" si="0"/>
        <v>44</v>
      </c>
      <c r="M61" s="13">
        <f t="shared" si="0"/>
        <v>4</v>
      </c>
      <c r="N61" s="13">
        <f t="shared" si="0"/>
        <v>4.5</v>
      </c>
      <c r="O61" s="13">
        <f t="shared" si="0"/>
        <v>6</v>
      </c>
      <c r="P61" s="13">
        <f t="shared" si="0"/>
        <v>8.5</v>
      </c>
      <c r="Q61" s="17">
        <f t="shared" si="0"/>
        <v>4.5</v>
      </c>
      <c r="R61" s="17">
        <f t="shared" si="0"/>
        <v>11.75</v>
      </c>
      <c r="S61" s="13">
        <f t="shared" si="0"/>
        <v>33.5</v>
      </c>
      <c r="T61" s="17">
        <f t="shared" si="0"/>
        <v>62</v>
      </c>
      <c r="U61" s="17">
        <f t="shared" si="0"/>
        <v>3</v>
      </c>
      <c r="V61" s="13">
        <f t="shared" si="0"/>
        <v>12.75</v>
      </c>
      <c r="W61" s="13">
        <f t="shared" si="0"/>
        <v>87</v>
      </c>
      <c r="X61" s="13">
        <f t="shared" si="0"/>
        <v>380</v>
      </c>
    </row>
    <row r="62" spans="1:24" ht="15.5" thickTop="1" thickBot="1" x14ac:dyDescent="0.4">
      <c r="A62" s="15"/>
      <c r="B62" s="16">
        <v>60</v>
      </c>
      <c r="C62" s="13">
        <f>PERCENTILE(C$4:C$54,0.6)</f>
        <v>334.8</v>
      </c>
      <c r="D62" s="13">
        <f>PERCENTILE(D$4:D$54,0.6)</f>
        <v>357.8</v>
      </c>
      <c r="E62" s="13">
        <f>PERCENTILE(E$4:E$54,0.6)</f>
        <v>1062</v>
      </c>
      <c r="F62" s="13">
        <f>PERCENTILE(F$4:F$54,0.6)</f>
        <v>198.4</v>
      </c>
      <c r="G62" s="13">
        <f>PERCENTILE(G$4:G$54,0.6)</f>
        <v>36</v>
      </c>
      <c r="H62" s="17">
        <f>PERCENTILE(H$4:H$54,0.4)</f>
        <v>18</v>
      </c>
      <c r="I62" s="17">
        <f>PERCENTILE(I$4:I$54,0.4)</f>
        <v>15.92</v>
      </c>
      <c r="J62" s="17">
        <f>PERCENTILE(J$4:J$54,0.4)</f>
        <v>247.2</v>
      </c>
      <c r="K62" s="17">
        <f>PERCENTILE(K$4:K$54,0.4)</f>
        <v>244</v>
      </c>
      <c r="L62" s="13">
        <f>PERCENTILE(L$4:L$54,0.6)</f>
        <v>44.4</v>
      </c>
      <c r="M62" s="13">
        <f>PERCENTILE(M$4:M$54,0.6)</f>
        <v>4</v>
      </c>
      <c r="N62" s="13">
        <f>PERCENTILE(N$4:N$54,0.6)</f>
        <v>5.0999999999999996</v>
      </c>
      <c r="O62" s="13">
        <f>PERCENTILE(O$4:O$54,0.6)</f>
        <v>7</v>
      </c>
      <c r="P62" s="13">
        <f>PERCENTILE(P$4:P$54,0.6)</f>
        <v>11</v>
      </c>
      <c r="Q62" s="17">
        <f>PERCENTILE(Q$4:Q$54,0.4)</f>
        <v>4</v>
      </c>
      <c r="R62" s="17">
        <f>PERCENTILE(R$4:R$54,0.4)</f>
        <v>10.92</v>
      </c>
      <c r="S62" s="13">
        <f>PERCENTILE(S$4:S$54,0.6)</f>
        <v>34</v>
      </c>
      <c r="T62" s="17">
        <f>PERCENTILE(T$4:T$54,0.4)</f>
        <v>60</v>
      </c>
      <c r="U62" s="17">
        <f>PERCENTILE(U$4:U$54,0.4)</f>
        <v>2</v>
      </c>
      <c r="V62" s="13">
        <f>PERCENTILE(V$4:V$54,0.6)</f>
        <v>13.1</v>
      </c>
      <c r="W62" s="13">
        <f>PERCENTILE(W$4:W$54,0.6)</f>
        <v>90</v>
      </c>
      <c r="X62" s="13">
        <f>PERCENTILE(X$4:X$54,0.6)</f>
        <v>409</v>
      </c>
    </row>
    <row r="63" spans="1:24" ht="15.5" thickTop="1" thickBot="1" x14ac:dyDescent="0.4">
      <c r="A63" s="15"/>
      <c r="B63" s="16">
        <v>70</v>
      </c>
      <c r="C63" s="13">
        <f>PERCENTILE(C$4:C$54,0.7)</f>
        <v>346</v>
      </c>
      <c r="D63" s="13">
        <f>PERCENTILE(D$4:D$54,0.7)</f>
        <v>361.6</v>
      </c>
      <c r="E63" s="13">
        <f>PERCENTILE(E$4:E$54,0.7)</f>
        <v>1143</v>
      </c>
      <c r="F63" s="13">
        <f>PERCENTILE(F$4:F$54,0.7)</f>
        <v>203</v>
      </c>
      <c r="G63" s="13">
        <f>PERCENTILE(G$4:G$54,0.7)</f>
        <v>37.1</v>
      </c>
      <c r="H63" s="17">
        <f>PERCENTILE(H$4:H$54,0.3)</f>
        <v>16.760000000000002</v>
      </c>
      <c r="I63" s="17">
        <f>PERCENTILE(I$4:I$54,0.3)</f>
        <v>15.03</v>
      </c>
      <c r="J63" s="17">
        <f>PERCENTILE(J$4:J$54,0.3)</f>
        <v>242</v>
      </c>
      <c r="K63" s="17">
        <f>PERCENTILE(K$4:K$54,0.3)</f>
        <v>240.7</v>
      </c>
      <c r="L63" s="13">
        <f>PERCENTILE(L$4:L$54,0.7)</f>
        <v>46</v>
      </c>
      <c r="M63" s="13">
        <f>PERCENTILE(M$4:M$54,0.7)</f>
        <v>5</v>
      </c>
      <c r="N63" s="13">
        <f>PERCENTILE(N$4:N$54,0.7)</f>
        <v>6.5</v>
      </c>
      <c r="O63" s="13">
        <f>PERCENTILE(O$4:O$54,0.7)</f>
        <v>9</v>
      </c>
      <c r="P63" s="13">
        <f>PERCENTILE(P$4:P$54,0.7)</f>
        <v>12</v>
      </c>
      <c r="Q63" s="17">
        <f>PERCENTILE(Q$4:Q$54,0.3)</f>
        <v>3</v>
      </c>
      <c r="R63" s="17">
        <f>PERCENTILE(R$4:R$54,0.3)</f>
        <v>10</v>
      </c>
      <c r="S63" s="13">
        <f>PERCENTILE(S$4:S$54,0.7)</f>
        <v>35</v>
      </c>
      <c r="T63" s="17">
        <f>PERCENTILE(T$4:T$54,0.3)</f>
        <v>54</v>
      </c>
      <c r="U63" s="17">
        <f>PERCENTILE(U$4:U$54,0.3)</f>
        <v>2</v>
      </c>
      <c r="V63" s="13">
        <f>PERCENTILE(V$4:V$54,0.7)</f>
        <v>16.869999999999997</v>
      </c>
      <c r="W63" s="13">
        <f>PERCENTILE(W$4:W$54,0.7)</f>
        <v>95</v>
      </c>
      <c r="X63" s="13">
        <f>PERCENTILE(X$4:X$54,0.7)</f>
        <v>435.99999999999994</v>
      </c>
    </row>
    <row r="64" spans="1:24" ht="15.5" thickTop="1" thickBot="1" x14ac:dyDescent="0.4">
      <c r="A64" s="15"/>
      <c r="B64" s="16">
        <v>80</v>
      </c>
      <c r="C64" s="13">
        <f>PERCENTILE(C$4:C$54,0.8)</f>
        <v>357.4</v>
      </c>
      <c r="D64" s="13">
        <f>PERCENTILE(D$4:D$54,0.8)</f>
        <v>377.6</v>
      </c>
      <c r="E64" s="13">
        <f>PERCENTILE(E$4:E$54,0.8)</f>
        <v>1162</v>
      </c>
      <c r="F64" s="13">
        <f>PERCENTILE(F$4:F$54,0.8)</f>
        <v>210</v>
      </c>
      <c r="G64" s="13">
        <f>PERCENTILE(G$4:G$54,0.8)</f>
        <v>38.6</v>
      </c>
      <c r="H64" s="17">
        <f>PERCENTILE(H$4:H$54,0.2)</f>
        <v>14.66</v>
      </c>
      <c r="I64" s="17">
        <f>PERCENTILE(I$4:I$54,0.2)</f>
        <v>13.76</v>
      </c>
      <c r="J64" s="17">
        <f>PERCENTILE(J$4:J$54,0.2)</f>
        <v>239</v>
      </c>
      <c r="K64" s="17">
        <f>PERCENTILE(K$4:K$54,0.2)</f>
        <v>232.8</v>
      </c>
      <c r="L64" s="13">
        <f>PERCENTILE(L$4:L$54,0.8)</f>
        <v>48</v>
      </c>
      <c r="M64" s="13">
        <f>PERCENTILE(M$4:M$54,0.8)</f>
        <v>7</v>
      </c>
      <c r="N64" s="13">
        <f>PERCENTILE(N$4:N$54,0.8)</f>
        <v>11</v>
      </c>
      <c r="O64" s="13">
        <f>PERCENTILE(O$4:O$54,0.8)</f>
        <v>11</v>
      </c>
      <c r="P64" s="13">
        <f>PERCENTILE(P$4:P$54,0.8)</f>
        <v>15</v>
      </c>
      <c r="Q64" s="17">
        <f>PERCENTILE(Q$4:Q$54,0.2)</f>
        <v>2</v>
      </c>
      <c r="R64" s="17">
        <f>PERCENTILE(R$4:R$54,0.2)</f>
        <v>9.94</v>
      </c>
      <c r="S64" s="13">
        <f>PERCENTILE(S$4:S$54,0.8)</f>
        <v>38.200000000000003</v>
      </c>
      <c r="T64" s="17">
        <f>PERCENTILE(T$4:T$54,0.2)</f>
        <v>51</v>
      </c>
      <c r="U64" s="17">
        <f>PERCENTILE(U$4:U$54,0.2)</f>
        <v>1</v>
      </c>
      <c r="V64" s="13">
        <f>PERCENTILE(V$4:V$54,0.8)</f>
        <v>34.400000000000006</v>
      </c>
      <c r="W64" s="13">
        <f>PERCENTILE(W$4:W$54,0.8)</f>
        <v>100</v>
      </c>
      <c r="X64" s="13">
        <f>PERCENTILE(X$4:X$54,0.8)</f>
        <v>478.00000000000011</v>
      </c>
    </row>
    <row r="65" spans="1:24" ht="15.5" thickTop="1" thickBot="1" x14ac:dyDescent="0.4">
      <c r="A65" s="15"/>
      <c r="B65" s="18">
        <v>90</v>
      </c>
      <c r="C65" s="13">
        <f>PERCENTILE(C$4:C$54,0.9)</f>
        <v>394.5</v>
      </c>
      <c r="D65" s="13">
        <f>PERCENTILE(D$4:D$54,0.9)</f>
        <v>404</v>
      </c>
      <c r="E65" s="13">
        <f>PERCENTILE(E$4:E$54,0.9)</f>
        <v>1205</v>
      </c>
      <c r="F65" s="13">
        <f>PERCENTILE(F$4:F$54,0.9)</f>
        <v>215</v>
      </c>
      <c r="G65" s="13">
        <f>PERCENTILE(G$4:G$54,0.9)</f>
        <v>41.5</v>
      </c>
      <c r="H65" s="19">
        <f>PERCENTILE(H$4:H$54,0.1)</f>
        <v>12.68</v>
      </c>
      <c r="I65" s="19">
        <f>PERCENTILE(I$4:I$54,0.1)</f>
        <v>12.7</v>
      </c>
      <c r="J65" s="19">
        <f>PERCENTILE(J$4:J$54,0.1)</f>
        <v>234.4</v>
      </c>
      <c r="K65" s="19">
        <f>PERCENTILE(K$4:K$54,0.1)</f>
        <v>229.1</v>
      </c>
      <c r="L65" s="13">
        <f>PERCENTILE(L$4:L$54,0.9)</f>
        <v>50</v>
      </c>
      <c r="M65" s="13">
        <f t="shared" ref="M65:P65" si="1">PERCENTILE(M$4:M$54,0.9)</f>
        <v>11</v>
      </c>
      <c r="N65" s="13">
        <f t="shared" si="1"/>
        <v>20.100000000000001</v>
      </c>
      <c r="O65" s="13">
        <f t="shared" si="1"/>
        <v>14.5</v>
      </c>
      <c r="P65" s="13">
        <f t="shared" si="1"/>
        <v>16</v>
      </c>
      <c r="Q65" s="19">
        <f>PERCENTILE(Q$4:Q$54,0.1)</f>
        <v>1</v>
      </c>
      <c r="R65" s="19">
        <f>PERCENTILE(R$4:R$54,0.1)</f>
        <v>9.1170000000000009</v>
      </c>
      <c r="S65" s="13">
        <f>PERCENTILE(S$4:S$54,0.9)</f>
        <v>40</v>
      </c>
      <c r="T65" s="19">
        <f>PERCENTILE(T$4:T$54,0.1)</f>
        <v>40</v>
      </c>
      <c r="U65" s="19">
        <f>PERCENTILE(U$4:U$54,0.1)</f>
        <v>1</v>
      </c>
      <c r="V65" s="13">
        <f>PERCENTILE(V$4:V$54,0.9)</f>
        <v>52.400000000000013</v>
      </c>
      <c r="W65" s="13">
        <f>PERCENTILE(W$4:W$54,0.9)</f>
        <v>105</v>
      </c>
      <c r="X65" s="13">
        <f>PERCENTILE(X$4:X$54,0.9)</f>
        <v>540</v>
      </c>
    </row>
    <row r="66" spans="1:24" ht="15" thickTop="1" x14ac:dyDescent="0.35"/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2022-11-29T06:42:05Z</dcterms:created>
  <dcterms:modified xsi:type="dcterms:W3CDTF">2022-12-08T12:10:05Z</dcterms:modified>
</cp:coreProperties>
</file>