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/>
  </bookViews>
  <sheets>
    <sheet name="DOTAZNÍK" sheetId="3" r:id="rId1"/>
    <sheet name="výpočty a data" sheetId="2" r:id="rId2"/>
    <sheet name="VoT" sheetId="4" r:id="rId3"/>
    <sheet name="Inkrementál" sheetId="5" r:id="rId4"/>
  </sheets>
  <calcPr calcId="145621"/>
</workbook>
</file>

<file path=xl/calcChain.xml><?xml version="1.0" encoding="utf-8"?>
<calcChain xmlns="http://schemas.openxmlformats.org/spreadsheetml/2006/main">
  <c r="F31" i="5" l="1"/>
  <c r="D31" i="5"/>
  <c r="E10" i="4" l="1"/>
  <c r="D10" i="4" s="1"/>
  <c r="C10" i="4"/>
  <c r="E9" i="4"/>
  <c r="E8" i="4"/>
  <c r="Z41" i="3" l="1"/>
  <c r="C33" i="3"/>
  <c r="AI16" i="3" l="1"/>
  <c r="F21" i="5" l="1"/>
  <c r="AI31" i="3"/>
  <c r="AI41" i="3" l="1"/>
  <c r="D12" i="5" l="1"/>
  <c r="C12" i="5"/>
  <c r="E11" i="5"/>
  <c r="D11" i="5"/>
  <c r="C11" i="5"/>
  <c r="F4" i="5"/>
  <c r="G20" i="5"/>
  <c r="C21" i="5"/>
  <c r="D21" i="5"/>
  <c r="E21" i="5"/>
  <c r="G47" i="5"/>
  <c r="G39" i="5"/>
  <c r="F39" i="5"/>
  <c r="E39" i="5"/>
  <c r="D39" i="5"/>
  <c r="C39" i="5"/>
  <c r="G48" i="5"/>
  <c r="F48" i="5"/>
  <c r="E48" i="5"/>
  <c r="D48" i="5"/>
  <c r="C48" i="5"/>
  <c r="F47" i="5"/>
  <c r="E47" i="5"/>
  <c r="D47" i="5"/>
  <c r="C47" i="5"/>
  <c r="H38" i="5"/>
  <c r="F29" i="5"/>
  <c r="F30" i="5"/>
  <c r="C29" i="5"/>
  <c r="C30" i="5"/>
  <c r="D30" i="5"/>
  <c r="E30" i="5"/>
  <c r="D29" i="5"/>
  <c r="E29" i="5"/>
  <c r="G49" i="5" l="1"/>
  <c r="G50" i="5" s="1"/>
  <c r="G51" i="5" s="1"/>
  <c r="F49" i="5"/>
  <c r="F50" i="5" s="1"/>
  <c r="F51" i="5" s="1"/>
  <c r="C49" i="5"/>
  <c r="C50" i="5" s="1"/>
  <c r="C51" i="5" s="1"/>
  <c r="D49" i="5"/>
  <c r="D50" i="5" s="1"/>
  <c r="D51" i="5" s="1"/>
  <c r="E49" i="5"/>
  <c r="E50" i="5" s="1"/>
  <c r="E51" i="5" s="1"/>
  <c r="C13" i="5"/>
  <c r="C14" i="5" s="1"/>
  <c r="C15" i="5" s="1"/>
  <c r="D13" i="5"/>
  <c r="D14" i="5" s="1"/>
  <c r="D15" i="5" s="1"/>
  <c r="G21" i="5"/>
  <c r="E13" i="5"/>
  <c r="E14" i="5" s="1"/>
  <c r="E15" i="5" s="1"/>
  <c r="H39" i="5"/>
  <c r="C31" i="5"/>
  <c r="C32" i="5" s="1"/>
  <c r="E31" i="5"/>
  <c r="E32" i="5" s="1"/>
  <c r="D32" i="5"/>
  <c r="F32" i="5"/>
  <c r="D16" i="5" l="1"/>
  <c r="E16" i="5"/>
  <c r="C16" i="5"/>
  <c r="D52" i="5"/>
  <c r="F52" i="5"/>
  <c r="G52" i="5"/>
  <c r="C52" i="5"/>
  <c r="E52" i="5"/>
  <c r="AI43" i="3"/>
  <c r="H52" i="5" l="1"/>
  <c r="AI30" i="3"/>
  <c r="AI32" i="3"/>
  <c r="C51" i="3" l="1"/>
  <c r="AI22" i="3" l="1"/>
  <c r="AI21" i="3"/>
  <c r="Y47" i="3"/>
  <c r="D47" i="3"/>
  <c r="AI12" i="3"/>
  <c r="K47" i="3"/>
  <c r="R47" i="3"/>
  <c r="C36" i="3"/>
  <c r="AI42" i="3" l="1"/>
  <c r="C53" i="3" s="1"/>
  <c r="AI2" i="3"/>
  <c r="AI29" i="3"/>
  <c r="AI28" i="3"/>
  <c r="AI27" i="3"/>
  <c r="AI26" i="3"/>
  <c r="AI25" i="3"/>
  <c r="AI24" i="3"/>
  <c r="AI23" i="3"/>
  <c r="AI20" i="3"/>
  <c r="AI19" i="3"/>
  <c r="AI18" i="3"/>
  <c r="AI17" i="3"/>
  <c r="AI15" i="3"/>
  <c r="AI14" i="3"/>
  <c r="AI13" i="3"/>
  <c r="AI11" i="3"/>
  <c r="AI10" i="3"/>
  <c r="AI9" i="3"/>
  <c r="AI8" i="3"/>
  <c r="AI7" i="3"/>
  <c r="AI6" i="3"/>
  <c r="AI5" i="3"/>
  <c r="AI4" i="3"/>
  <c r="AI3" i="3"/>
  <c r="B9" i="2" l="1"/>
  <c r="Q50" i="2" l="1"/>
  <c r="Q51" i="2"/>
  <c r="Q47" i="2"/>
  <c r="Q48" i="2"/>
  <c r="Q49" i="2"/>
  <c r="D9" i="2"/>
  <c r="D8" i="2" s="1"/>
  <c r="AI34" i="3" l="1"/>
  <c r="D7" i="2"/>
  <c r="H45" i="3" s="1"/>
  <c r="J9" i="2"/>
  <c r="F9" i="2"/>
  <c r="F8" i="2" s="1"/>
  <c r="C9" i="2"/>
  <c r="C8" i="2" s="1"/>
  <c r="E9" i="2"/>
  <c r="H9" i="2"/>
  <c r="H8" i="2" s="1"/>
  <c r="I9" i="2"/>
  <c r="G9" i="2"/>
  <c r="J8" i="2" l="1"/>
  <c r="J7" i="2" s="1"/>
  <c r="L9" i="2"/>
  <c r="L8" i="2" s="1"/>
  <c r="L7" i="2" s="1"/>
  <c r="I8" i="2"/>
  <c r="K9" i="2"/>
  <c r="K8" i="2" s="1"/>
  <c r="K7" i="2" s="1"/>
  <c r="G8" i="2"/>
  <c r="AI37" i="3" s="1"/>
  <c r="E8" i="2"/>
  <c r="AI35" i="3" s="1"/>
  <c r="AI33" i="3"/>
  <c r="AI38" i="3"/>
  <c r="H7" i="2"/>
  <c r="V45" i="3" s="1"/>
  <c r="AI36" i="3"/>
  <c r="F7" i="2"/>
  <c r="O45" i="3" s="1"/>
  <c r="C7" i="2"/>
  <c r="G44" i="3" s="1"/>
  <c r="C52" i="3"/>
  <c r="AC45" i="3" l="1"/>
  <c r="AI39" i="3"/>
  <c r="AI40" i="3"/>
  <c r="E7" i="2"/>
  <c r="N44" i="3" s="1"/>
  <c r="G7" i="2"/>
  <c r="U44" i="3" s="1"/>
  <c r="I7" i="2"/>
  <c r="AB44" i="3" s="1"/>
  <c r="F33" i="5"/>
  <c r="D33" i="5"/>
  <c r="E33" i="5"/>
  <c r="C33" i="5"/>
  <c r="E34" i="5" l="1"/>
  <c r="F34" i="5"/>
  <c r="C34" i="5"/>
  <c r="D34" i="5"/>
  <c r="R51" i="2" l="1"/>
  <c r="R48" i="2"/>
  <c r="S48" i="2" s="1"/>
  <c r="R49" i="2"/>
  <c r="S49" i="2" s="1"/>
  <c r="R50" i="2"/>
  <c r="S50" i="2" s="1"/>
  <c r="R47" i="2"/>
  <c r="S47" i="2" s="1"/>
  <c r="F16" i="5"/>
  <c r="G34" i="5"/>
  <c r="S51" i="2" l="1"/>
  <c r="S52" i="2" s="1"/>
</calcChain>
</file>

<file path=xl/sharedStrings.xml><?xml version="1.0" encoding="utf-8"?>
<sst xmlns="http://schemas.openxmlformats.org/spreadsheetml/2006/main" count="307" uniqueCount="151">
  <si>
    <t>vlak</t>
  </si>
  <si>
    <t>Cestovní čas</t>
  </si>
  <si>
    <t>code</t>
  </si>
  <si>
    <t>osobní automobil</t>
  </si>
  <si>
    <t>autobus</t>
  </si>
  <si>
    <t>vysokorychlostní železnice</t>
  </si>
  <si>
    <t>Kdy jste naposledy jel/a z Brna do Prahy nebo z Prahy do Brna?</t>
  </si>
  <si>
    <t>Před několika dny. Odhadněte před kolika:</t>
  </si>
  <si>
    <t>Jaký dopravní prostředek jste na tuto cestu použil/a?</t>
  </si>
  <si>
    <t>Osobní automobil</t>
  </si>
  <si>
    <t>Autobus</t>
  </si>
  <si>
    <t>Vlak</t>
  </si>
  <si>
    <t>Jiný účel</t>
  </si>
  <si>
    <t>Ano</t>
  </si>
  <si>
    <t>Ne</t>
  </si>
  <si>
    <t>Vlastníte řidičský průkaz?</t>
  </si>
  <si>
    <t>Jste</t>
  </si>
  <si>
    <t>muž?</t>
  </si>
  <si>
    <t>žena?</t>
  </si>
  <si>
    <t>Cesta do/ze zaměstnání</t>
  </si>
  <si>
    <t>Ve kterém roce jste se narodil/a?</t>
  </si>
  <si>
    <t>Jaké je Vaše nejvyšší dosažené vzdělání?</t>
  </si>
  <si>
    <t>základní</t>
  </si>
  <si>
    <t>maturita</t>
  </si>
  <si>
    <t>vysokoškolské</t>
  </si>
  <si>
    <t>Cena za dopravu</t>
  </si>
  <si>
    <t>Jaký je Váš ekonomický status?</t>
  </si>
  <si>
    <t>Student</t>
  </si>
  <si>
    <t>Zaměstnanec</t>
  </si>
  <si>
    <t>Podnikatel</t>
  </si>
  <si>
    <t>V domácnosti</t>
  </si>
  <si>
    <t>Důchodce</t>
  </si>
  <si>
    <t>Slyšel/a jste o plánované výstavbě vysokorychlostní železnice?</t>
  </si>
  <si>
    <t>Ano, mám o tom částečnou představu</t>
  </si>
  <si>
    <t>Něco o tom se ke mně dostalo</t>
  </si>
  <si>
    <t>Nevím, co to je</t>
  </si>
  <si>
    <t>Slyšel/a jste o tom, co je hyperloop?</t>
  </si>
  <si>
    <t>year</t>
  </si>
  <si>
    <t>zs</t>
  </si>
  <si>
    <t>ss</t>
  </si>
  <si>
    <t>vs</t>
  </si>
  <si>
    <t>stud</t>
  </si>
  <si>
    <t>zam</t>
  </si>
  <si>
    <t>podnik</t>
  </si>
  <si>
    <t>doma</t>
  </si>
  <si>
    <t>důch</t>
  </si>
  <si>
    <t>dlic</t>
  </si>
  <si>
    <t>vrt3</t>
  </si>
  <si>
    <t>vrt2</t>
  </si>
  <si>
    <t>vrt1</t>
  </si>
  <si>
    <t>vrt0</t>
  </si>
  <si>
    <t>hl0</t>
  </si>
  <si>
    <t>hl3</t>
  </si>
  <si>
    <t>hl2</t>
  </si>
  <si>
    <t>hl1</t>
  </si>
  <si>
    <t>napište rok:</t>
  </si>
  <si>
    <t>Zvolte tu možnost dopravy z nabízených, kterou byste si vybral/a.</t>
  </si>
  <si>
    <t>tripd</t>
  </si>
  <si>
    <t>tripm</t>
  </si>
  <si>
    <t>purp1</t>
  </si>
  <si>
    <t>purp2</t>
  </si>
  <si>
    <t>purp3</t>
  </si>
  <si>
    <t>mode1</t>
  </si>
  <si>
    <t>mode2</t>
  </si>
  <si>
    <t>mode3</t>
  </si>
  <si>
    <t>CHOICE</t>
  </si>
  <si>
    <t>err</t>
  </si>
  <si>
    <t xml:space="preserve">Vysokorychlostní železnice je tratí pro moderní rychlovlaky, které by mezi Prahou a Brnem měly jezdit rychlostí minimálně 250 km/h a mimo stanice kolem 300 km/h. </t>
  </si>
  <si>
    <t>Hyperloop je futuristický způsob dopravy, založený na pohybu přetlakových kapslí podtlakovými tunely. Plánovaná rychlost přepravy bude mimo stanice kolem 1000 km/h.</t>
  </si>
  <si>
    <t>tta</t>
  </si>
  <si>
    <t>costa</t>
  </si>
  <si>
    <t>ttb</t>
  </si>
  <si>
    <t>costb</t>
  </si>
  <si>
    <t>ttt</t>
  </si>
  <si>
    <t>costt</t>
  </si>
  <si>
    <t>ttv</t>
  </si>
  <si>
    <t>costv</t>
  </si>
  <si>
    <t>CODE</t>
  </si>
  <si>
    <t>AUTOMOBIL</t>
  </si>
  <si>
    <t>VLAK</t>
  </si>
  <si>
    <t>a_tt</t>
  </si>
  <si>
    <t>a_cost</t>
  </si>
  <si>
    <t>b_tt</t>
  </si>
  <si>
    <t>b_cost</t>
  </si>
  <si>
    <t>v_tt</t>
  </si>
  <si>
    <t>v_cost</t>
  </si>
  <si>
    <t>r_tt</t>
  </si>
  <si>
    <t>r_cost</t>
  </si>
  <si>
    <t>hyperloop</t>
  </si>
  <si>
    <t>já</t>
  </si>
  <si>
    <t>Číslo slouží k náhodnému výběru scénáře.</t>
  </si>
  <si>
    <t>Ano, mám dobrou představu, o co jde</t>
  </si>
  <si>
    <t>nebo před několika měsíci. Kolika?</t>
  </si>
  <si>
    <t>Mohl/a jste pro tuto cestu použít automobil?</t>
  </si>
  <si>
    <t>Služební cesta</t>
  </si>
  <si>
    <t>AUTOBUS</t>
  </si>
  <si>
    <t>Po ukončení dotazování pošlete vyplněný excel zpět. Nebo jen zkopírujte data ze sloupce AI.</t>
  </si>
  <si>
    <t>Při výběru vepište libovolný znak (třeba "x") do příslušného zeleného políčka nebo se držte instrukcí (vepište rok narození nebo číslo). Nevybraná políčka nechte volná.</t>
  </si>
  <si>
    <t>Tento krátký dotazník slouží k tomu, aby prozkoumal preference lidí na cestě mezi Prahou a Brnem a jejich volbu dopravního prostředku. Ptá se také na ochotu využít plánované vysokorychlostní železniční spojení nebo vizionářský dopravní prostředek hyperloop.</t>
  </si>
  <si>
    <t>JirkaD</t>
  </si>
  <si>
    <t>JitkaO</t>
  </si>
  <si>
    <t>Alča</t>
  </si>
  <si>
    <t>Roman</t>
  </si>
  <si>
    <t>Za jakým účelem jste tuto cestu podnikl/podnikla?</t>
  </si>
  <si>
    <t>MichalL</t>
  </si>
  <si>
    <t>vrt</t>
  </si>
  <si>
    <t>h</t>
  </si>
  <si>
    <t>n</t>
  </si>
  <si>
    <t>choiced</t>
  </si>
  <si>
    <t>share</t>
  </si>
  <si>
    <t>PetrK</t>
  </si>
  <si>
    <t>MichalB</t>
  </si>
  <si>
    <t>v_avl</t>
  </si>
  <si>
    <t>h_avl</t>
  </si>
  <si>
    <t>a_avl</t>
  </si>
  <si>
    <t>Václav</t>
  </si>
  <si>
    <t>Adam</t>
  </si>
  <si>
    <t>Zámek</t>
  </si>
  <si>
    <t>adm</t>
  </si>
  <si>
    <t>id</t>
  </si>
  <si>
    <t>5</t>
  </si>
  <si>
    <t>MartinaT</t>
  </si>
  <si>
    <t>cost [Kč]</t>
  </si>
  <si>
    <t>tt [h]</t>
  </si>
  <si>
    <t>Value</t>
  </si>
  <si>
    <r>
      <t>β</t>
    </r>
    <r>
      <rPr>
        <b/>
        <i/>
        <sz val="18"/>
        <color theme="1"/>
        <rFont val="Calibri"/>
        <family val="2"/>
        <charset val="238"/>
        <scheme val="minor"/>
      </rPr>
      <t xml:space="preserve">cost </t>
    </r>
  </si>
  <si>
    <r>
      <t>β</t>
    </r>
    <r>
      <rPr>
        <b/>
        <i/>
        <sz val="18"/>
        <color theme="1"/>
        <rFont val="Calibri"/>
        <family val="2"/>
        <charset val="238"/>
        <scheme val="minor"/>
      </rPr>
      <t>tt</t>
    </r>
    <r>
      <rPr>
        <b/>
        <sz val="18"/>
        <color theme="1"/>
        <rFont val="Calibri"/>
        <family val="2"/>
        <charset val="238"/>
        <scheme val="minor"/>
      </rPr>
      <t xml:space="preserve"> </t>
    </r>
  </si>
  <si>
    <t>VoT</t>
  </si>
  <si>
    <t>VRT</t>
  </si>
  <si>
    <t>HYPERLOOP</t>
  </si>
  <si>
    <t>P</t>
  </si>
  <si>
    <t>cost [CZK]</t>
  </si>
  <si>
    <t>ASC</t>
  </si>
  <si>
    <t>-</t>
  </si>
  <si>
    <t>∆cost</t>
  </si>
  <si>
    <t>∆tt</t>
  </si>
  <si>
    <t>∆U</t>
  </si>
  <si>
    <t>exp(∆U)</t>
  </si>
  <si>
    <t>P*exp(∆U)</t>
  </si>
  <si>
    <t>P(hypot)</t>
  </si>
  <si>
    <t>P´</t>
  </si>
  <si>
    <t>Model stávajících módů</t>
  </si>
  <si>
    <t>Model se stávajícími módy a VRT</t>
  </si>
  <si>
    <t>Model se stávajícími módy, VRT a hyperloopem</t>
  </si>
  <si>
    <t>bus</t>
  </si>
  <si>
    <t>auto</t>
  </si>
  <si>
    <t>duch</t>
  </si>
  <si>
    <t>SE</t>
  </si>
  <si>
    <t>var E</t>
  </si>
  <si>
    <t>kovariance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</si>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</sst>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sz val="18"/>
      <color theme="0" tint="-0.249977111117893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right" wrapText="1" readingOrder="1"/>
    </xf>
    <xf numFmtId="0" fontId="0" fillId="2" borderId="0" xfId="0" applyFill="1" applyBorder="1"/>
    <xf numFmtId="0" fontId="0" fillId="3" borderId="1" xfId="0" applyFill="1" applyBorder="1"/>
    <xf numFmtId="0" fontId="0" fillId="3" borderId="2" xfId="0" applyFill="1" applyBorder="1"/>
    <xf numFmtId="0" fontId="5" fillId="3" borderId="3" xfId="0" applyFont="1" applyFill="1" applyBorder="1" applyAlignment="1">
      <alignment horizontal="right"/>
    </xf>
    <xf numFmtId="0" fontId="0" fillId="3" borderId="4" xfId="0" applyFill="1" applyBorder="1"/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0" xfId="0" applyFill="1" applyBorder="1" applyAlignment="1"/>
    <xf numFmtId="0" fontId="0" fillId="3" borderId="0" xfId="0" applyFill="1"/>
    <xf numFmtId="0" fontId="4" fillId="3" borderId="0" xfId="0" applyFont="1" applyFill="1" applyBorder="1"/>
    <xf numFmtId="0" fontId="4" fillId="3" borderId="7" xfId="0" applyFont="1" applyFill="1" applyBorder="1"/>
    <xf numFmtId="0" fontId="4" fillId="3" borderId="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right" wrapText="1" readingOrder="1"/>
    </xf>
    <xf numFmtId="0" fontId="4" fillId="4" borderId="9" xfId="0" applyFont="1" applyFill="1" applyBorder="1" applyAlignment="1">
      <alignment horizontal="center"/>
    </xf>
    <xf numFmtId="0" fontId="0" fillId="3" borderId="3" xfId="0" applyFill="1" applyBorder="1"/>
    <xf numFmtId="0" fontId="0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 wrapText="1"/>
    </xf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/>
    <xf numFmtId="0" fontId="7" fillId="3" borderId="0" xfId="0" applyFont="1" applyFill="1" applyBorder="1"/>
    <xf numFmtId="0" fontId="1" fillId="3" borderId="7" xfId="0" applyFont="1" applyFill="1" applyBorder="1" applyAlignment="1">
      <alignment horizontal="right" wrapText="1" readingOrder="1"/>
    </xf>
    <xf numFmtId="0" fontId="3" fillId="5" borderId="12" xfId="0" applyFont="1" applyFill="1" applyBorder="1"/>
    <xf numFmtId="0" fontId="3" fillId="5" borderId="13" xfId="0" applyFont="1" applyFill="1" applyBorder="1"/>
    <xf numFmtId="0" fontId="3" fillId="5" borderId="15" xfId="0" applyFont="1" applyFill="1" applyBorder="1"/>
    <xf numFmtId="0" fontId="10" fillId="3" borderId="0" xfId="0" applyFont="1" applyFill="1" applyBorder="1" applyAlignment="1"/>
    <xf numFmtId="0" fontId="0" fillId="4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4" xfId="0" applyFont="1" applyBorder="1" applyAlignment="1">
      <alignment horizontal="center" vertical="center" wrapText="1" readingOrder="1"/>
    </xf>
    <xf numFmtId="0" fontId="0" fillId="7" borderId="0" xfId="0" applyFill="1"/>
    <xf numFmtId="0" fontId="0" fillId="3" borderId="0" xfId="0" applyFill="1" applyBorder="1" applyAlignment="1">
      <alignment horizontal="left" indent="1"/>
    </xf>
    <xf numFmtId="0" fontId="0" fillId="7" borderId="0" xfId="0" applyFill="1" applyBorder="1"/>
    <xf numFmtId="0" fontId="1" fillId="7" borderId="0" xfId="0" applyFont="1" applyFill="1" applyBorder="1" applyAlignment="1">
      <alignment horizontal="right" wrapText="1" readingOrder="1"/>
    </xf>
    <xf numFmtId="0" fontId="3" fillId="0" borderId="1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12" fillId="3" borderId="0" xfId="0" applyFont="1" applyFill="1" applyBorder="1"/>
    <xf numFmtId="0" fontId="3" fillId="3" borderId="0" xfId="0" applyFont="1" applyFill="1" applyBorder="1"/>
    <xf numFmtId="0" fontId="0" fillId="2" borderId="0" xfId="0" applyFill="1" applyBorder="1" applyAlignment="1"/>
    <xf numFmtId="0" fontId="4" fillId="4" borderId="1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9" fontId="0" fillId="0" borderId="0" xfId="1" applyFont="1"/>
    <xf numFmtId="0" fontId="0" fillId="5" borderId="13" xfId="0" applyFill="1" applyBorder="1"/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0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8" fillId="0" borderId="16" xfId="0" applyFont="1" applyFill="1" applyBorder="1" applyAlignment="1">
      <alignment horizontal="center" wrapText="1"/>
    </xf>
    <xf numFmtId="0" fontId="0" fillId="5" borderId="0" xfId="0" applyFill="1"/>
    <xf numFmtId="0" fontId="0" fillId="5" borderId="15" xfId="0" applyFill="1" applyBorder="1"/>
    <xf numFmtId="0" fontId="0" fillId="0" borderId="11" xfId="0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 readingOrder="1"/>
    </xf>
    <xf numFmtId="0" fontId="11" fillId="0" borderId="0" xfId="0" applyFont="1"/>
    <xf numFmtId="0" fontId="11" fillId="5" borderId="0" xfId="0" applyFont="1" applyFill="1"/>
    <xf numFmtId="0" fontId="16" fillId="5" borderId="1" xfId="0" applyFont="1" applyFill="1" applyBorder="1" applyAlignment="1">
      <alignment horizontal="center"/>
    </xf>
    <xf numFmtId="0" fontId="17" fillId="5" borderId="19" xfId="0" applyFont="1" applyFill="1" applyBorder="1"/>
    <xf numFmtId="0" fontId="16" fillId="5" borderId="1" xfId="0" applyFont="1" applyFill="1" applyBorder="1"/>
    <xf numFmtId="0" fontId="16" fillId="5" borderId="6" xfId="0" applyFont="1" applyFill="1" applyBorder="1"/>
    <xf numFmtId="0" fontId="11" fillId="5" borderId="19" xfId="0" applyFont="1" applyFill="1" applyBorder="1" applyAlignment="1">
      <alignment horizontal="center"/>
    </xf>
    <xf numFmtId="0" fontId="17" fillId="0" borderId="0" xfId="0" applyFont="1" applyFill="1" applyBorder="1"/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164" fontId="11" fillId="0" borderId="22" xfId="0" applyNumberFormat="1" applyFont="1" applyBorder="1" applyAlignment="1">
      <alignment horizontal="center"/>
    </xf>
    <xf numFmtId="0" fontId="16" fillId="5" borderId="16" xfId="0" applyFont="1" applyFill="1" applyBorder="1"/>
    <xf numFmtId="0" fontId="16" fillId="5" borderId="26" xfId="0" applyFont="1" applyFill="1" applyBorder="1"/>
    <xf numFmtId="164" fontId="11" fillId="0" borderId="23" xfId="0" applyNumberFormat="1" applyFont="1" applyBorder="1" applyAlignment="1">
      <alignment horizontal="center"/>
    </xf>
    <xf numFmtId="9" fontId="11" fillId="0" borderId="1" xfId="1" applyFont="1" applyBorder="1" applyAlignment="1">
      <alignment horizontal="center"/>
    </xf>
    <xf numFmtId="9" fontId="11" fillId="0" borderId="2" xfId="1" applyFont="1" applyBorder="1" applyAlignment="1">
      <alignment horizontal="center"/>
    </xf>
    <xf numFmtId="9" fontId="11" fillId="0" borderId="3" xfId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164" fontId="11" fillId="0" borderId="31" xfId="0" applyNumberFormat="1" applyFont="1" applyBorder="1" applyAlignment="1">
      <alignment horizontal="center"/>
    </xf>
    <xf numFmtId="164" fontId="11" fillId="0" borderId="32" xfId="0" applyNumberFormat="1" applyFont="1" applyBorder="1" applyAlignment="1">
      <alignment horizontal="center"/>
    </xf>
    <xf numFmtId="164" fontId="11" fillId="0" borderId="29" xfId="0" applyNumberFormat="1" applyFont="1" applyBorder="1" applyAlignment="1">
      <alignment horizontal="center"/>
    </xf>
    <xf numFmtId="164" fontId="11" fillId="0" borderId="30" xfId="0" applyNumberFormat="1" applyFont="1" applyBorder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10" xfId="1" applyFont="1" applyBorder="1" applyAlignment="1">
      <alignment horizontal="center" vertical="center"/>
    </xf>
    <xf numFmtId="9" fontId="11" fillId="0" borderId="11" xfId="1" applyFont="1" applyBorder="1" applyAlignment="1">
      <alignment horizontal="center" vertical="center"/>
    </xf>
    <xf numFmtId="0" fontId="17" fillId="5" borderId="10" xfId="0" applyFont="1" applyFill="1" applyBorder="1"/>
    <xf numFmtId="0" fontId="17" fillId="5" borderId="16" xfId="0" applyFont="1" applyFill="1" applyBorder="1"/>
    <xf numFmtId="0" fontId="17" fillId="5" borderId="25" xfId="0" applyFont="1" applyFill="1" applyBorder="1"/>
    <xf numFmtId="0" fontId="17" fillId="5" borderId="26" xfId="0" applyFont="1" applyFill="1" applyBorder="1"/>
    <xf numFmtId="0" fontId="17" fillId="5" borderId="27" xfId="0" applyFont="1" applyFill="1" applyBorder="1"/>
    <xf numFmtId="0" fontId="17" fillId="5" borderId="28" xfId="0" applyFont="1" applyFill="1" applyBorder="1"/>
    <xf numFmtId="9" fontId="18" fillId="0" borderId="29" xfId="1" applyFont="1" applyBorder="1" applyAlignment="1">
      <alignment horizontal="center"/>
    </xf>
    <xf numFmtId="9" fontId="18" fillId="0" borderId="23" xfId="1" applyFont="1" applyBorder="1" applyAlignment="1">
      <alignment horizontal="center"/>
    </xf>
    <xf numFmtId="9" fontId="18" fillId="0" borderId="30" xfId="1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6" fillId="8" borderId="19" xfId="0" applyFont="1" applyFill="1" applyBorder="1" applyAlignment="1">
      <alignment horizontal="center"/>
    </xf>
    <xf numFmtId="0" fontId="16" fillId="8" borderId="38" xfId="0" applyFont="1" applyFill="1" applyBorder="1" applyAlignment="1">
      <alignment horizontal="center"/>
    </xf>
    <xf numFmtId="0" fontId="16" fillId="9" borderId="20" xfId="0" applyFont="1" applyFill="1" applyBorder="1" applyAlignment="1">
      <alignment horizontal="center"/>
    </xf>
    <xf numFmtId="0" fontId="16" fillId="9" borderId="39" xfId="0" applyFont="1" applyFill="1" applyBorder="1" applyAlignment="1">
      <alignment horizontal="center"/>
    </xf>
    <xf numFmtId="9" fontId="11" fillId="0" borderId="40" xfId="1" applyFont="1" applyBorder="1" applyAlignment="1">
      <alignment horizontal="center"/>
    </xf>
    <xf numFmtId="9" fontId="18" fillId="0" borderId="15" xfId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11" fillId="0" borderId="12" xfId="0" applyNumberFormat="1" applyFont="1" applyBorder="1" applyAlignment="1">
      <alignment horizontal="center"/>
    </xf>
    <xf numFmtId="9" fontId="11" fillId="0" borderId="3" xfId="1" applyFont="1" applyBorder="1" applyAlignment="1">
      <alignment horizontal="center" vertical="center"/>
    </xf>
    <xf numFmtId="9" fontId="11" fillId="0" borderId="8" xfId="1" applyFont="1" applyBorder="1" applyAlignment="1">
      <alignment horizontal="center" vertical="center"/>
    </xf>
    <xf numFmtId="0" fontId="16" fillId="9" borderId="21" xfId="0" applyFont="1" applyFill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164" fontId="11" fillId="0" borderId="42" xfId="0" applyNumberFormat="1" applyFont="1" applyBorder="1" applyAlignment="1">
      <alignment horizontal="center"/>
    </xf>
    <xf numFmtId="164" fontId="11" fillId="0" borderId="43" xfId="0" applyNumberFormat="1" applyFont="1" applyBorder="1" applyAlignment="1">
      <alignment horizontal="center"/>
    </xf>
    <xf numFmtId="9" fontId="18" fillId="0" borderId="43" xfId="1" applyFont="1" applyBorder="1" applyAlignment="1">
      <alignment horizontal="center"/>
    </xf>
    <xf numFmtId="0" fontId="11" fillId="0" borderId="0" xfId="0" applyFont="1" applyBorder="1"/>
    <xf numFmtId="9" fontId="11" fillId="0" borderId="0" xfId="1" applyFont="1" applyBorder="1" applyAlignment="1">
      <alignment horizontal="center"/>
    </xf>
    <xf numFmtId="9" fontId="11" fillId="0" borderId="41" xfId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11" fillId="0" borderId="13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9" fontId="16" fillId="6" borderId="36" xfId="1" applyFont="1" applyFill="1" applyBorder="1" applyAlignment="1">
      <alignment horizontal="center"/>
    </xf>
    <xf numFmtId="9" fontId="16" fillId="6" borderId="45" xfId="1" applyFont="1" applyFill="1" applyBorder="1" applyAlignment="1">
      <alignment horizontal="center"/>
    </xf>
    <xf numFmtId="9" fontId="16" fillId="6" borderId="20" xfId="0" applyNumberFormat="1" applyFont="1" applyFill="1" applyBorder="1" applyAlignment="1">
      <alignment horizontal="center" vertical="center"/>
    </xf>
    <xf numFmtId="9" fontId="16" fillId="6" borderId="39" xfId="1" applyFont="1" applyFill="1" applyBorder="1" applyAlignment="1">
      <alignment horizontal="center"/>
    </xf>
    <xf numFmtId="9" fontId="16" fillId="6" borderId="38" xfId="1" applyFont="1" applyFill="1" applyBorder="1" applyAlignment="1">
      <alignment horizontal="center"/>
    </xf>
    <xf numFmtId="9" fontId="16" fillId="6" borderId="20" xfId="1" applyFont="1" applyFill="1" applyBorder="1" applyAlignment="1">
      <alignment horizontal="center"/>
    </xf>
    <xf numFmtId="9" fontId="16" fillId="6" borderId="35" xfId="1" applyFont="1" applyFill="1" applyBorder="1" applyAlignment="1">
      <alignment horizontal="center"/>
    </xf>
    <xf numFmtId="9" fontId="16" fillId="6" borderId="37" xfId="1" applyFont="1" applyFill="1" applyBorder="1" applyAlignment="1">
      <alignment horizontal="center"/>
    </xf>
    <xf numFmtId="9" fontId="11" fillId="0" borderId="9" xfId="1" applyFont="1" applyBorder="1" applyAlignment="1">
      <alignment horizontal="center" vertical="center"/>
    </xf>
    <xf numFmtId="9" fontId="11" fillId="0" borderId="46" xfId="1" applyFont="1" applyBorder="1" applyAlignment="1">
      <alignment horizontal="center"/>
    </xf>
    <xf numFmtId="9" fontId="11" fillId="0" borderId="47" xfId="1" applyFont="1" applyBorder="1" applyAlignment="1">
      <alignment horizontal="center"/>
    </xf>
    <xf numFmtId="9" fontId="11" fillId="0" borderId="48" xfId="1" applyFont="1" applyBorder="1" applyAlignment="1">
      <alignment horizontal="center"/>
    </xf>
    <xf numFmtId="0" fontId="16" fillId="8" borderId="20" xfId="0" applyFont="1" applyFill="1" applyBorder="1" applyAlignment="1">
      <alignment horizontal="center"/>
    </xf>
    <xf numFmtId="0" fontId="19" fillId="0" borderId="0" xfId="0" applyFont="1"/>
    <xf numFmtId="9" fontId="16" fillId="0" borderId="0" xfId="1" applyFont="1" applyFill="1" applyBorder="1" applyAlignment="1">
      <alignment horizontal="center"/>
    </xf>
    <xf numFmtId="9" fontId="16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3" fillId="5" borderId="0" xfId="0" applyFont="1" applyFill="1" applyBorder="1"/>
    <xf numFmtId="0" fontId="0" fillId="0" borderId="49" xfId="0" applyBorder="1" applyAlignment="1">
      <alignment horizontal="center"/>
    </xf>
    <xf numFmtId="0" fontId="0" fillId="0" borderId="0" xfId="0" applyNumberFormat="1"/>
    <xf numFmtId="0" fontId="3" fillId="0" borderId="0" xfId="0" applyNumberFormat="1" applyFont="1" applyFill="1" applyBorder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10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11" fontId="11" fillId="5" borderId="25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11" fontId="11" fillId="5" borderId="26" xfId="0" applyNumberFormat="1" applyFont="1" applyFill="1" applyBorder="1" applyAlignment="1">
      <alignment horizontal="center"/>
    </xf>
    <xf numFmtId="0" fontId="11" fillId="5" borderId="39" xfId="0" applyFont="1" applyFill="1" applyBorder="1" applyAlignment="1">
      <alignment horizontal="center"/>
    </xf>
    <xf numFmtId="0" fontId="0" fillId="5" borderId="0" xfId="0" applyFill="1" applyBorder="1"/>
    <xf numFmtId="2" fontId="11" fillId="5" borderId="11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center" wrapText="1"/>
    </xf>
    <xf numFmtId="0" fontId="11" fillId="7" borderId="0" xfId="0" applyFont="1" applyFill="1" applyBorder="1" applyAlignment="1">
      <alignment horizontal="left" vertical="top" wrapText="1"/>
    </xf>
    <xf numFmtId="0" fontId="11" fillId="7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horizontal="left" wrapText="1"/>
    </xf>
    <xf numFmtId="0" fontId="9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0" fontId="4" fillId="7" borderId="17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 wrapText="1"/>
    </xf>
    <xf numFmtId="0" fontId="4" fillId="7" borderId="18" xfId="0" applyFont="1" applyFill="1" applyBorder="1" applyAlignment="1">
      <alignment horizontal="center" wrapText="1"/>
    </xf>
    <xf numFmtId="0" fontId="11" fillId="0" borderId="48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</cellXfs>
  <cellStyles count="2">
    <cellStyle name="Normální" xfId="0" builtinId="0"/>
    <cellStyle name="Procenta" xfId="1" builtinId="5"/>
  </cellStyles>
  <dxfs count="1">
    <dxf>
      <font>
        <color theme="2" tint="-9.9948118533890809E-2"/>
      </font>
      <fill>
        <patternFill>
          <bgColor theme="2" tint="-9.9948118533890809E-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FFCC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133350</xdr:colOff>
      <xdr:row>20</xdr:row>
      <xdr:rowOff>85725</xdr:rowOff>
    </xdr:from>
    <xdr:to>
      <xdr:col>20</xdr:col>
      <xdr:colOff>428625</xdr:colOff>
      <xdr:row>20</xdr:row>
      <xdr:rowOff>85725</xdr:rowOff>
    </xdr:to>
    <xdr:cxnSp macro="">
      <xdr:nvCxnSpPr>
        <xdr:cNvPr id="3" name="Přímá spojnice se šipkou 2"/>
        <xdr:cNvCxnSpPr/>
      </xdr:nvCxnSpPr>
      <xdr:spPr>
        <a:xfrm>
          <a:off x="6972300" y="4457700"/>
          <a:ext cx="295275" cy="0"/>
        </a:xfrm>
        <a:prstGeom prst="straightConnector1">
          <a:avLst/>
        </a:prstGeom>
        <a:ln w="38100">
          <a:solidFill>
            <a:schemeClr val="accent1">
              <a:lumMod val="40000"/>
              <a:lumOff val="6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161925</xdr:colOff>
      <xdr:row>14</xdr:row>
      <xdr:rowOff>85725</xdr:rowOff>
    </xdr:from>
    <xdr:to>
      <xdr:col>20</xdr:col>
      <xdr:colOff>457200</xdr:colOff>
      <xdr:row>14</xdr:row>
      <xdr:rowOff>85725</xdr:rowOff>
    </xdr:to>
    <xdr:cxnSp macro="">
      <xdr:nvCxnSpPr>
        <xdr:cNvPr id="4" name="Přímá spojnice se šipkou 3"/>
        <xdr:cNvCxnSpPr/>
      </xdr:nvCxnSpPr>
      <xdr:spPr>
        <a:xfrm>
          <a:off x="7000875" y="3257550"/>
          <a:ext cx="295275" cy="0"/>
        </a:xfrm>
        <a:prstGeom prst="straightConnector1">
          <a:avLst/>
        </a:prstGeom>
        <a:ln w="38100">
          <a:solidFill>
            <a:schemeClr val="accent1">
              <a:lumMod val="40000"/>
              <a:lumOff val="6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1</xdr:row>
      <xdr:rowOff>104775</xdr:rowOff>
    </xdr:from>
    <xdr:to>
      <xdr:col>10</xdr:col>
      <xdr:colOff>342668</xdr:colOff>
      <xdr:row>6</xdr:row>
      <xdr:rowOff>190369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81625" y="295275"/>
          <a:ext cx="1857143" cy="1047619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6</xdr:row>
      <xdr:rowOff>276225</xdr:rowOff>
    </xdr:from>
    <xdr:to>
      <xdr:col>17</xdr:col>
      <xdr:colOff>246890</xdr:colOff>
      <xdr:row>12</xdr:row>
      <xdr:rowOff>133169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0" y="1428750"/>
          <a:ext cx="6076190" cy="14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285751</xdr:colOff>
      <xdr:row>14</xdr:row>
      <xdr:rowOff>57150</xdr:rowOff>
    </xdr:from>
    <xdr:to>
      <xdr:col>15</xdr:col>
      <xdr:colOff>285751</xdr:colOff>
      <xdr:row>22</xdr:row>
      <xdr:rowOff>14086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1" y="3181350"/>
          <a:ext cx="11068050" cy="14809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2</xdr:row>
      <xdr:rowOff>47625</xdr:rowOff>
    </xdr:from>
    <xdr:to>
      <xdr:col>10</xdr:col>
      <xdr:colOff>180648</xdr:colOff>
      <xdr:row>4</xdr:row>
      <xdr:rowOff>247549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4675" y="704850"/>
          <a:ext cx="2619048" cy="8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T74"/>
  <sheetViews>
    <sheetView tabSelected="1" workbookViewId="0">
      <selection activeCell="AK8" sqref="AK8"/>
    </sheetView>
  </sheetViews>
  <sheetFormatPr defaultRowHeight="15" x14ac:dyDescent="0.25"/>
  <cols>
    <col min="1" max="1" width="3.42578125" style="35" customWidth="1"/>
    <col min="2" max="2" width="4.5703125" style="15" customWidth="1"/>
    <col min="3" max="4" width="3.85546875" customWidth="1"/>
    <col min="5" max="5" width="9.85546875" customWidth="1"/>
    <col min="6" max="6" width="3.85546875" customWidth="1"/>
    <col min="7" max="7" width="9.140625" customWidth="1"/>
    <col min="8" max="11" width="3.85546875" customWidth="1"/>
    <col min="12" max="12" width="9.85546875" customWidth="1"/>
    <col min="13" max="13" width="3.85546875" customWidth="1"/>
    <col min="14" max="14" width="9.140625" customWidth="1"/>
    <col min="15" max="18" width="3.85546875" customWidth="1"/>
    <col min="19" max="19" width="9.85546875" customWidth="1"/>
    <col min="20" max="20" width="3.85546875" customWidth="1"/>
    <col min="21" max="21" width="9.140625" customWidth="1"/>
    <col min="22" max="25" width="3.85546875" customWidth="1"/>
    <col min="26" max="26" width="9.85546875" customWidth="1"/>
    <col min="27" max="27" width="3.85546875" customWidth="1"/>
    <col min="28" max="28" width="9.140625" customWidth="1"/>
    <col min="29" max="31" width="3.85546875" customWidth="1"/>
    <col min="32" max="32" width="4.28515625" style="15" customWidth="1"/>
    <col min="33" max="33" width="4.28515625" style="35" customWidth="1"/>
    <col min="34" max="46" width="9.140625" style="35"/>
  </cols>
  <sheetData>
    <row r="1" spans="2:43" s="35" customFormat="1" ht="15.75" thickBot="1" x14ac:dyDescent="0.3"/>
    <row r="2" spans="2:43" ht="51.75" customHeight="1" x14ac:dyDescent="0.25">
      <c r="B2" s="5"/>
      <c r="C2" s="189" t="s">
        <v>98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21"/>
      <c r="AG2" s="37"/>
      <c r="AH2" s="28" t="s">
        <v>150</v>
      </c>
      <c r="AI2" s="39">
        <f>1-ISBLANK(DOTAZNÍK!F5)</f>
        <v>0</v>
      </c>
      <c r="AJ2" s="187" t="s">
        <v>96</v>
      </c>
      <c r="AK2" s="188"/>
      <c r="AL2" s="188"/>
      <c r="AM2" s="188"/>
      <c r="AN2" s="188"/>
      <c r="AO2" s="188"/>
      <c r="AP2" s="188"/>
      <c r="AQ2" s="188"/>
    </row>
    <row r="3" spans="2:43" x14ac:dyDescent="0.25">
      <c r="B3" s="8"/>
      <c r="C3" s="22" t="s">
        <v>97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9"/>
      <c r="AG3" s="37"/>
      <c r="AH3" s="29" t="s">
        <v>37</v>
      </c>
      <c r="AI3" s="40">
        <f>DOTAZNÍK!G9</f>
        <v>0</v>
      </c>
      <c r="AJ3" s="187"/>
      <c r="AK3" s="188"/>
      <c r="AL3" s="188"/>
      <c r="AM3" s="188"/>
      <c r="AN3" s="188"/>
      <c r="AO3" s="188"/>
      <c r="AP3" s="188"/>
      <c r="AQ3" s="188"/>
    </row>
    <row r="4" spans="2:43" ht="15.75" thickBot="1" x14ac:dyDescent="0.3">
      <c r="B4" s="8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9"/>
      <c r="AG4" s="37"/>
      <c r="AH4" s="29" t="s">
        <v>38</v>
      </c>
      <c r="AI4" s="40">
        <f>1-ISBLANK(DOTAZNÍK!F12)</f>
        <v>0</v>
      </c>
      <c r="AJ4" s="187"/>
      <c r="AK4" s="188"/>
      <c r="AL4" s="188"/>
      <c r="AM4" s="188"/>
      <c r="AN4" s="188"/>
      <c r="AO4" s="188"/>
      <c r="AP4" s="188"/>
      <c r="AQ4" s="188"/>
    </row>
    <row r="5" spans="2:43" ht="15.75" thickBot="1" x14ac:dyDescent="0.3">
      <c r="B5" s="8"/>
      <c r="C5" s="16" t="s">
        <v>16</v>
      </c>
      <c r="D5" s="10"/>
      <c r="E5" s="10" t="s">
        <v>17</v>
      </c>
      <c r="F5" s="44"/>
      <c r="G5" s="10"/>
      <c r="H5" s="10"/>
      <c r="I5" s="10"/>
      <c r="J5" s="10"/>
      <c r="K5" s="10"/>
      <c r="L5" s="10"/>
      <c r="M5" s="16" t="s">
        <v>15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9"/>
      <c r="AG5" s="37"/>
      <c r="AH5" s="29" t="s">
        <v>39</v>
      </c>
      <c r="AI5" s="40">
        <f>1-ISBLANK(DOTAZNÍK!F13)</f>
        <v>0</v>
      </c>
      <c r="AJ5" s="187"/>
      <c r="AK5" s="188"/>
      <c r="AL5" s="188"/>
      <c r="AM5" s="188"/>
      <c r="AN5" s="188"/>
      <c r="AO5" s="188"/>
      <c r="AP5" s="188"/>
      <c r="AQ5" s="188"/>
    </row>
    <row r="6" spans="2:43" ht="15.75" thickBot="1" x14ac:dyDescent="0.3">
      <c r="B6" s="8"/>
      <c r="C6" s="10"/>
      <c r="D6" s="10"/>
      <c r="E6" s="10" t="s">
        <v>18</v>
      </c>
      <c r="F6" s="45"/>
      <c r="G6" s="10"/>
      <c r="H6" s="10"/>
      <c r="I6" s="10"/>
      <c r="J6" s="10"/>
      <c r="K6" s="10"/>
      <c r="L6" s="10"/>
      <c r="M6" s="10"/>
      <c r="N6" s="10" t="s">
        <v>13</v>
      </c>
      <c r="O6" s="10"/>
      <c r="P6" s="46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9"/>
      <c r="AG6" s="37"/>
      <c r="AH6" s="29" t="s">
        <v>40</v>
      </c>
      <c r="AI6" s="40">
        <f>1-ISBLANK(DOTAZNÍK!F14)</f>
        <v>0</v>
      </c>
      <c r="AJ6" s="187"/>
      <c r="AK6" s="188"/>
      <c r="AL6" s="188"/>
      <c r="AM6" s="188"/>
      <c r="AN6" s="188"/>
      <c r="AO6" s="188"/>
      <c r="AP6" s="188"/>
      <c r="AQ6" s="188"/>
    </row>
    <row r="7" spans="2:43" ht="15.75" thickBot="1" x14ac:dyDescent="0.3">
      <c r="B7" s="8"/>
      <c r="C7" s="10"/>
      <c r="D7" s="10"/>
      <c r="E7" s="10"/>
      <c r="F7" s="16"/>
      <c r="G7" s="10"/>
      <c r="H7" s="10"/>
      <c r="I7" s="10"/>
      <c r="J7" s="10"/>
      <c r="K7" s="10"/>
      <c r="L7" s="10"/>
      <c r="M7" s="10"/>
      <c r="N7" s="10" t="s">
        <v>14</v>
      </c>
      <c r="O7" s="10"/>
      <c r="P7" s="47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9"/>
      <c r="AG7" s="37"/>
      <c r="AH7" s="29" t="s">
        <v>41</v>
      </c>
      <c r="AI7" s="40">
        <f>1-ISBLANK(DOTAZNÍK!F17)</f>
        <v>0</v>
      </c>
    </row>
    <row r="8" spans="2:43" ht="15.75" thickBot="1" x14ac:dyDescent="0.3">
      <c r="B8" s="8"/>
      <c r="C8" s="16" t="s">
        <v>20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9"/>
      <c r="AG8" s="37"/>
      <c r="AH8" s="29" t="s">
        <v>42</v>
      </c>
      <c r="AI8" s="40">
        <f>1-ISBLANK(DOTAZNÍK!F18)</f>
        <v>0</v>
      </c>
    </row>
    <row r="9" spans="2:43" ht="15.75" thickBot="1" x14ac:dyDescent="0.3">
      <c r="B9" s="8"/>
      <c r="C9" s="10"/>
      <c r="D9" s="10" t="s">
        <v>55</v>
      </c>
      <c r="E9" s="10"/>
      <c r="F9" s="10"/>
      <c r="G9" s="4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9"/>
      <c r="AG9" s="37"/>
      <c r="AH9" s="29" t="s">
        <v>43</v>
      </c>
      <c r="AI9" s="40">
        <f>1-ISBLANK(DOTAZNÍK!F19)</f>
        <v>0</v>
      </c>
    </row>
    <row r="10" spans="2:43" x14ac:dyDescent="0.25">
      <c r="B10" s="8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9"/>
      <c r="AG10" s="37"/>
      <c r="AH10" s="29" t="s">
        <v>44</v>
      </c>
      <c r="AI10" s="40">
        <f>1-ISBLANK(DOTAZNÍK!F20)</f>
        <v>0</v>
      </c>
    </row>
    <row r="11" spans="2:43" ht="15.75" thickBot="1" x14ac:dyDescent="0.3">
      <c r="B11" s="8"/>
      <c r="C11" s="16" t="s">
        <v>21</v>
      </c>
      <c r="D11" s="10"/>
      <c r="E11" s="10"/>
      <c r="F11" s="10"/>
      <c r="G11" s="10"/>
      <c r="H11" s="10"/>
      <c r="I11" s="10"/>
      <c r="J11" s="10"/>
      <c r="K11" s="10"/>
      <c r="L11" s="10"/>
      <c r="M11" s="16" t="s">
        <v>32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9"/>
      <c r="AG11" s="37"/>
      <c r="AH11" s="29" t="s">
        <v>45</v>
      </c>
      <c r="AI11" s="40">
        <f>1-ISBLANK(DOTAZNÍK!F21)</f>
        <v>0</v>
      </c>
    </row>
    <row r="12" spans="2:43" ht="15.75" thickBot="1" x14ac:dyDescent="0.3">
      <c r="B12" s="8"/>
      <c r="C12" s="10"/>
      <c r="D12" s="10" t="s">
        <v>22</v>
      </c>
      <c r="E12" s="10"/>
      <c r="F12" s="44"/>
      <c r="G12" s="10"/>
      <c r="H12" s="10"/>
      <c r="I12" s="10"/>
      <c r="J12" s="10"/>
      <c r="K12" s="10"/>
      <c r="L12" s="10"/>
      <c r="M12" s="10"/>
      <c r="N12" s="10" t="s">
        <v>91</v>
      </c>
      <c r="O12" s="10"/>
      <c r="P12" s="10"/>
      <c r="Q12" s="10"/>
      <c r="R12" s="10"/>
      <c r="S12" s="10"/>
      <c r="T12" s="44"/>
      <c r="U12" s="10"/>
      <c r="V12" s="190" t="s">
        <v>67</v>
      </c>
      <c r="W12" s="190"/>
      <c r="X12" s="190"/>
      <c r="Y12" s="190"/>
      <c r="Z12" s="190"/>
      <c r="AA12" s="190"/>
      <c r="AB12" s="190"/>
      <c r="AC12" s="190"/>
      <c r="AD12" s="190"/>
      <c r="AE12" s="190"/>
      <c r="AF12" s="9"/>
      <c r="AG12" s="37"/>
      <c r="AH12" s="29" t="s">
        <v>46</v>
      </c>
      <c r="AI12" s="40">
        <f>1-ISBLANK(DOTAZNÍK!P6)</f>
        <v>0</v>
      </c>
    </row>
    <row r="13" spans="2:43" ht="15.75" thickBot="1" x14ac:dyDescent="0.3">
      <c r="B13" s="8"/>
      <c r="C13" s="10"/>
      <c r="D13" s="10" t="s">
        <v>23</v>
      </c>
      <c r="E13" s="10"/>
      <c r="F13" s="45"/>
      <c r="G13" s="10"/>
      <c r="H13" s="10"/>
      <c r="I13" s="10"/>
      <c r="J13" s="10"/>
      <c r="K13" s="10"/>
      <c r="L13" s="10"/>
      <c r="M13" s="10"/>
      <c r="N13" s="10" t="s">
        <v>33</v>
      </c>
      <c r="O13" s="10"/>
      <c r="P13" s="10"/>
      <c r="Q13" s="10"/>
      <c r="R13" s="10"/>
      <c r="S13" s="10"/>
      <c r="T13" s="44"/>
      <c r="U13" s="1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9"/>
      <c r="AG13" s="37"/>
      <c r="AH13" s="29" t="s">
        <v>47</v>
      </c>
      <c r="AI13" s="40">
        <f>1-ISBLANK(DOTAZNÍK!T12)</f>
        <v>0</v>
      </c>
    </row>
    <row r="14" spans="2:43" ht="15.75" thickBot="1" x14ac:dyDescent="0.3">
      <c r="B14" s="8"/>
      <c r="C14" s="10"/>
      <c r="D14" s="10" t="s">
        <v>24</v>
      </c>
      <c r="E14" s="10"/>
      <c r="F14" s="47"/>
      <c r="G14" s="10"/>
      <c r="H14" s="10"/>
      <c r="I14" s="10"/>
      <c r="J14" s="10"/>
      <c r="K14" s="10"/>
      <c r="L14" s="10"/>
      <c r="M14" s="10"/>
      <c r="N14" s="10" t="s">
        <v>34</v>
      </c>
      <c r="O14" s="10"/>
      <c r="P14" s="10"/>
      <c r="Q14" s="10"/>
      <c r="R14" s="10"/>
      <c r="S14" s="10"/>
      <c r="T14" s="45"/>
      <c r="U14" s="1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9"/>
      <c r="AG14" s="37"/>
      <c r="AH14" s="29" t="s">
        <v>48</v>
      </c>
      <c r="AI14" s="40">
        <f>1-ISBLANK(DOTAZNÍK!T13)</f>
        <v>0</v>
      </c>
    </row>
    <row r="15" spans="2:43" ht="15.75" thickBot="1" x14ac:dyDescent="0.3">
      <c r="B15" s="8"/>
      <c r="C15" s="10"/>
      <c r="D15" s="10"/>
      <c r="E15" s="10"/>
      <c r="F15" s="24"/>
      <c r="G15" s="10"/>
      <c r="H15" s="10"/>
      <c r="I15" s="10"/>
      <c r="J15" s="10"/>
      <c r="K15" s="10"/>
      <c r="L15" s="10"/>
      <c r="M15" s="10"/>
      <c r="N15" s="10" t="s">
        <v>35</v>
      </c>
      <c r="O15" s="10"/>
      <c r="P15" s="10"/>
      <c r="Q15" s="10"/>
      <c r="R15" s="10"/>
      <c r="S15" s="10"/>
      <c r="T15" s="47"/>
      <c r="U15" s="1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9"/>
      <c r="AG15" s="37"/>
      <c r="AH15" s="29" t="s">
        <v>49</v>
      </c>
      <c r="AI15" s="40">
        <f>1-ISBLANK(DOTAZNÍK!T14)</f>
        <v>0</v>
      </c>
    </row>
    <row r="16" spans="2:43" ht="15.75" thickBot="1" x14ac:dyDescent="0.3">
      <c r="B16" s="8"/>
      <c r="C16" s="16" t="s">
        <v>26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4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9"/>
      <c r="AG16" s="37"/>
      <c r="AH16" s="29" t="s">
        <v>50</v>
      </c>
      <c r="AI16" s="40">
        <f>1-ISBLANK(DOTAZNÍK!T15)</f>
        <v>0</v>
      </c>
    </row>
    <row r="17" spans="2:35" ht="15.75" thickBot="1" x14ac:dyDescent="0.3">
      <c r="B17" s="8"/>
      <c r="C17" s="10"/>
      <c r="D17" s="10" t="s">
        <v>27</v>
      </c>
      <c r="E17" s="10"/>
      <c r="F17" s="49"/>
      <c r="G17" s="10"/>
      <c r="H17" s="10"/>
      <c r="I17" s="10"/>
      <c r="J17" s="10"/>
      <c r="K17" s="10"/>
      <c r="L17" s="10"/>
      <c r="M17" s="16" t="s">
        <v>36</v>
      </c>
      <c r="N17" s="10"/>
      <c r="O17" s="10"/>
      <c r="P17" s="10"/>
      <c r="Q17" s="10"/>
      <c r="R17" s="10"/>
      <c r="S17" s="10"/>
      <c r="T17" s="10"/>
      <c r="U17" s="10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9"/>
      <c r="AG17" s="37"/>
      <c r="AH17" s="29" t="s">
        <v>52</v>
      </c>
      <c r="AI17" s="40">
        <f>1-ISBLANK(DOTAZNÍK!T18)</f>
        <v>0</v>
      </c>
    </row>
    <row r="18" spans="2:35" ht="15.75" thickBot="1" x14ac:dyDescent="0.3">
      <c r="B18" s="8"/>
      <c r="C18" s="10"/>
      <c r="D18" s="10" t="s">
        <v>28</v>
      </c>
      <c r="E18" s="10"/>
      <c r="F18" s="44"/>
      <c r="G18" s="10"/>
      <c r="H18" s="10"/>
      <c r="I18" s="10"/>
      <c r="J18" s="10"/>
      <c r="K18" s="10"/>
      <c r="L18" s="10"/>
      <c r="M18" s="10"/>
      <c r="N18" s="10" t="s">
        <v>91</v>
      </c>
      <c r="O18" s="10"/>
      <c r="P18" s="10"/>
      <c r="Q18" s="10"/>
      <c r="R18" s="10"/>
      <c r="S18" s="10"/>
      <c r="T18" s="44"/>
      <c r="U18" s="10"/>
      <c r="V18" s="190" t="s">
        <v>68</v>
      </c>
      <c r="W18" s="190"/>
      <c r="X18" s="190"/>
      <c r="Y18" s="190"/>
      <c r="Z18" s="190"/>
      <c r="AA18" s="190"/>
      <c r="AB18" s="190"/>
      <c r="AC18" s="190"/>
      <c r="AD18" s="190"/>
      <c r="AE18" s="190"/>
      <c r="AF18" s="9"/>
      <c r="AG18" s="37"/>
      <c r="AH18" s="29" t="s">
        <v>53</v>
      </c>
      <c r="AI18" s="40">
        <f>1-ISBLANK(DOTAZNÍK!T19)</f>
        <v>0</v>
      </c>
    </row>
    <row r="19" spans="2:35" ht="15.75" thickBot="1" x14ac:dyDescent="0.3">
      <c r="B19" s="8"/>
      <c r="C19" s="10"/>
      <c r="D19" s="10" t="s">
        <v>29</v>
      </c>
      <c r="E19" s="10"/>
      <c r="F19" s="50"/>
      <c r="G19" s="10"/>
      <c r="H19" s="10"/>
      <c r="I19" s="10"/>
      <c r="J19" s="10"/>
      <c r="K19" s="10"/>
      <c r="L19" s="10"/>
      <c r="M19" s="10"/>
      <c r="N19" s="10" t="s">
        <v>33</v>
      </c>
      <c r="O19" s="10"/>
      <c r="P19" s="10"/>
      <c r="Q19" s="10"/>
      <c r="R19" s="10"/>
      <c r="S19" s="10"/>
      <c r="T19" s="44"/>
      <c r="U19" s="1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9"/>
      <c r="AG19" s="37"/>
      <c r="AH19" s="29" t="s">
        <v>54</v>
      </c>
      <c r="AI19" s="40">
        <f>1-ISBLANK(DOTAZNÍK!T20)</f>
        <v>0</v>
      </c>
    </row>
    <row r="20" spans="2:35" ht="15.75" thickBot="1" x14ac:dyDescent="0.3">
      <c r="B20" s="8"/>
      <c r="C20" s="10"/>
      <c r="D20" s="10" t="s">
        <v>30</v>
      </c>
      <c r="E20" s="10"/>
      <c r="F20" s="51"/>
      <c r="G20" s="10"/>
      <c r="H20" s="10"/>
      <c r="I20" s="10"/>
      <c r="J20" s="10"/>
      <c r="K20" s="10"/>
      <c r="L20" s="10"/>
      <c r="M20" s="10"/>
      <c r="N20" s="10" t="s">
        <v>34</v>
      </c>
      <c r="O20" s="10"/>
      <c r="P20" s="10"/>
      <c r="Q20" s="10"/>
      <c r="R20" s="10"/>
      <c r="S20" s="10"/>
      <c r="T20" s="45"/>
      <c r="U20" s="1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9"/>
      <c r="AG20" s="37"/>
      <c r="AH20" s="29" t="s">
        <v>51</v>
      </c>
      <c r="AI20" s="40">
        <f>1-ISBLANK(DOTAZNÍK!T21)</f>
        <v>0</v>
      </c>
    </row>
    <row r="21" spans="2:35" ht="15.75" thickBot="1" x14ac:dyDescent="0.3">
      <c r="B21" s="8"/>
      <c r="C21" s="10"/>
      <c r="D21" s="10" t="s">
        <v>31</v>
      </c>
      <c r="E21" s="10"/>
      <c r="F21" s="51"/>
      <c r="G21" s="10"/>
      <c r="H21" s="10"/>
      <c r="I21" s="10"/>
      <c r="J21" s="10"/>
      <c r="K21" s="10"/>
      <c r="L21" s="10"/>
      <c r="M21" s="10"/>
      <c r="N21" s="10" t="s">
        <v>35</v>
      </c>
      <c r="O21" s="10"/>
      <c r="P21" s="10"/>
      <c r="Q21" s="10"/>
      <c r="R21" s="10"/>
      <c r="S21" s="10"/>
      <c r="T21" s="47"/>
      <c r="U21" s="1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9"/>
      <c r="AG21" s="37"/>
      <c r="AH21" s="29" t="s">
        <v>57</v>
      </c>
      <c r="AI21" s="40">
        <f>DOTAZNÍK!L25</f>
        <v>0</v>
      </c>
    </row>
    <row r="22" spans="2:35" ht="15.75" thickBot="1" x14ac:dyDescent="0.3">
      <c r="B22" s="8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9"/>
      <c r="AG22" s="37"/>
      <c r="AH22" s="29" t="s">
        <v>58</v>
      </c>
      <c r="AI22" s="40">
        <f>DOTAZNÍK!L26</f>
        <v>0</v>
      </c>
    </row>
    <row r="23" spans="2:35" x14ac:dyDescent="0.25">
      <c r="B23" s="8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9"/>
      <c r="AG23" s="37"/>
      <c r="AH23" s="29" t="s">
        <v>59</v>
      </c>
      <c r="AI23" s="40">
        <f>1-ISBLANK(DOTAZNÍK!H29)</f>
        <v>0</v>
      </c>
    </row>
    <row r="24" spans="2:35" ht="15.75" thickBot="1" x14ac:dyDescent="0.3">
      <c r="B24" s="8"/>
      <c r="C24" s="16" t="s">
        <v>6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0"/>
      <c r="O24" s="16" t="s">
        <v>8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9"/>
      <c r="AG24" s="37"/>
      <c r="AH24" s="29" t="s">
        <v>60</v>
      </c>
      <c r="AI24" s="40">
        <f>1-ISBLANK(DOTAZNÍK!H30)</f>
        <v>0</v>
      </c>
    </row>
    <row r="25" spans="2:35" ht="15.75" thickBot="1" x14ac:dyDescent="0.3">
      <c r="B25" s="8"/>
      <c r="C25" s="10"/>
      <c r="D25" s="10" t="s">
        <v>7</v>
      </c>
      <c r="E25" s="10"/>
      <c r="F25" s="10"/>
      <c r="G25" s="10"/>
      <c r="H25" s="10"/>
      <c r="I25" s="10"/>
      <c r="J25" s="10"/>
      <c r="K25" s="10"/>
      <c r="L25" s="45"/>
      <c r="M25" s="10"/>
      <c r="N25" s="10"/>
      <c r="O25" s="10"/>
      <c r="P25" s="10" t="s">
        <v>9</v>
      </c>
      <c r="Q25" s="10"/>
      <c r="R25" s="10"/>
      <c r="S25" s="10"/>
      <c r="T25" s="44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9"/>
      <c r="AG25" s="37"/>
      <c r="AH25" s="29" t="s">
        <v>61</v>
      </c>
      <c r="AI25" s="40">
        <f>1-ISBLANK(DOTAZNÍK!H31)</f>
        <v>0</v>
      </c>
    </row>
    <row r="26" spans="2:35" ht="15.75" thickBot="1" x14ac:dyDescent="0.3">
      <c r="B26" s="8"/>
      <c r="C26" s="10"/>
      <c r="D26" s="10" t="s">
        <v>92</v>
      </c>
      <c r="E26" s="10"/>
      <c r="F26" s="10"/>
      <c r="G26" s="10"/>
      <c r="H26" s="10"/>
      <c r="I26" s="10"/>
      <c r="J26" s="10"/>
      <c r="K26" s="10"/>
      <c r="L26" s="47"/>
      <c r="M26" s="10"/>
      <c r="N26" s="10"/>
      <c r="O26" s="10"/>
      <c r="P26" s="10" t="s">
        <v>10</v>
      </c>
      <c r="Q26" s="10"/>
      <c r="R26" s="10"/>
      <c r="S26" s="10"/>
      <c r="T26" s="45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9"/>
      <c r="AG26" s="37"/>
      <c r="AH26" s="29" t="s">
        <v>62</v>
      </c>
      <c r="AI26" s="40">
        <f>1-ISBLANK(DOTAZNÍK!T25)</f>
        <v>0</v>
      </c>
    </row>
    <row r="27" spans="2:35" ht="15.75" thickBot="1" x14ac:dyDescent="0.3">
      <c r="B27" s="8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 t="s">
        <v>11</v>
      </c>
      <c r="Q27" s="10"/>
      <c r="R27" s="10"/>
      <c r="S27" s="10"/>
      <c r="T27" s="47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9"/>
      <c r="AG27" s="37"/>
      <c r="AH27" s="29" t="s">
        <v>63</v>
      </c>
      <c r="AI27" s="40">
        <f>1-ISBLANK(DOTAZNÍK!T26)</f>
        <v>0</v>
      </c>
    </row>
    <row r="28" spans="2:35" ht="15.75" thickBot="1" x14ac:dyDescent="0.3">
      <c r="B28" s="8"/>
      <c r="C28" s="16" t="s">
        <v>103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9"/>
      <c r="AG28" s="37"/>
      <c r="AH28" s="29" t="s">
        <v>64</v>
      </c>
      <c r="AI28" s="40">
        <f>1-ISBLANK(DOTAZNÍK!T27)</f>
        <v>0</v>
      </c>
    </row>
    <row r="29" spans="2:35" ht="15.75" thickBot="1" x14ac:dyDescent="0.3">
      <c r="B29" s="8"/>
      <c r="C29" s="10"/>
      <c r="D29" s="10" t="s">
        <v>19</v>
      </c>
      <c r="E29" s="10"/>
      <c r="F29" s="10"/>
      <c r="G29" s="10"/>
      <c r="H29" s="44"/>
      <c r="I29" s="10"/>
      <c r="J29" s="10"/>
      <c r="K29" s="10"/>
      <c r="L29" s="10"/>
      <c r="M29" s="10"/>
      <c r="N29" s="10"/>
      <c r="O29" s="41" t="s">
        <v>93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9"/>
      <c r="AG29" s="37"/>
      <c r="AH29" s="29" t="s">
        <v>2</v>
      </c>
      <c r="AI29" s="40">
        <f>DOTAZNÍK!H33</f>
        <v>0</v>
      </c>
    </row>
    <row r="30" spans="2:35" ht="15.75" thickBot="1" x14ac:dyDescent="0.3">
      <c r="B30" s="8"/>
      <c r="C30" s="10"/>
      <c r="D30" s="42" t="s">
        <v>94</v>
      </c>
      <c r="E30" s="10"/>
      <c r="F30" s="10"/>
      <c r="G30" s="10"/>
      <c r="H30" s="45"/>
      <c r="I30" s="10"/>
      <c r="J30" s="10"/>
      <c r="K30" s="10"/>
      <c r="L30" s="10"/>
      <c r="M30" s="10"/>
      <c r="N30" s="10"/>
      <c r="O30" s="10"/>
      <c r="P30" s="10" t="s">
        <v>13</v>
      </c>
      <c r="Q30" s="10"/>
      <c r="R30" s="45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9"/>
      <c r="AG30" s="37"/>
      <c r="AH30" s="29" t="s">
        <v>114</v>
      </c>
      <c r="AI30" s="40">
        <f>1-ISBLANK(DOTAZNÍK!R30)</f>
        <v>0</v>
      </c>
    </row>
    <row r="31" spans="2:35" ht="15.75" thickBot="1" x14ac:dyDescent="0.3">
      <c r="B31" s="8"/>
      <c r="C31" s="10"/>
      <c r="D31" s="10" t="s">
        <v>12</v>
      </c>
      <c r="E31" s="10"/>
      <c r="F31" s="10"/>
      <c r="G31" s="10"/>
      <c r="H31" s="47"/>
      <c r="I31" s="10"/>
      <c r="J31" s="10"/>
      <c r="K31" s="10"/>
      <c r="L31" s="10"/>
      <c r="M31" s="10"/>
      <c r="N31" s="10"/>
      <c r="O31" s="10"/>
      <c r="P31" s="10" t="s">
        <v>14</v>
      </c>
      <c r="Q31" s="10"/>
      <c r="R31" s="47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9"/>
      <c r="AG31" s="37"/>
      <c r="AH31" s="53" t="s">
        <v>112</v>
      </c>
      <c r="AI31" s="54">
        <f>1*(H33&lt;=512)</f>
        <v>1</v>
      </c>
    </row>
    <row r="32" spans="2:35" ht="15.75" thickBot="1" x14ac:dyDescent="0.3">
      <c r="B32" s="8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9"/>
      <c r="AG32" s="37"/>
      <c r="AH32" s="53" t="s">
        <v>113</v>
      </c>
      <c r="AI32" s="54">
        <f>1-AI31</f>
        <v>0</v>
      </c>
    </row>
    <row r="33" spans="2:35" ht="15.75" thickBot="1" x14ac:dyDescent="0.3">
      <c r="B33" s="8"/>
      <c r="C33" s="16" t="str">
        <f ca="1">IF(ISNUMBER(H33),"",CONCATENATE("Do rámečku opište číslo ",FLOOR(RAND()*512+1,1),":"))</f>
        <v>Do rámečku opište číslo 70:</v>
      </c>
      <c r="D33" s="10"/>
      <c r="E33" s="10"/>
      <c r="F33" s="10"/>
      <c r="G33" s="10"/>
      <c r="H33" s="45"/>
      <c r="I33" s="36" t="s">
        <v>90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9"/>
      <c r="AG33" s="37"/>
      <c r="AH33" s="29" t="s">
        <v>80</v>
      </c>
      <c r="AI33" s="40" t="e">
        <f ca="1">'výpočty a data'!C8</f>
        <v>#VALUE!</v>
      </c>
    </row>
    <row r="34" spans="2:35" ht="15.75" thickBot="1" x14ac:dyDescent="0.3">
      <c r="B34" s="8"/>
      <c r="C34" s="17"/>
      <c r="D34" s="12"/>
      <c r="E34" s="12"/>
      <c r="F34" s="12"/>
      <c r="G34" s="12"/>
      <c r="H34" s="18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9"/>
      <c r="AG34" s="37"/>
      <c r="AH34" s="29" t="s">
        <v>81</v>
      </c>
      <c r="AI34" s="40" t="e">
        <f ca="1">'výpočty a data'!D8</f>
        <v>#VALUE!</v>
      </c>
    </row>
    <row r="35" spans="2:35" x14ac:dyDescent="0.25">
      <c r="B35" s="8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9"/>
      <c r="AG35" s="37"/>
      <c r="AH35" s="29" t="s">
        <v>82</v>
      </c>
      <c r="AI35" s="40" t="e">
        <f ca="1">'výpočty a data'!E8</f>
        <v>#VALUE!</v>
      </c>
    </row>
    <row r="36" spans="2:35" ht="15" customHeight="1" x14ac:dyDescent="0.25">
      <c r="B36" s="8"/>
      <c r="C36" s="191" t="str">
        <f>CONCATENATE("Nyní si představte, že máte podniknout stejnou cestu, o které jste referoval/a. K dispozici máte ",IF(R30="","tři","čtyři")," možnosti dopravy zobrazené na kartách níže. ")</f>
        <v xml:space="preserve">Nyní si představte, že máte podniknout stejnou cestu, o které jste referoval/a. K dispozici máte tři možnosti dopravy zobrazené na kartách níže. </v>
      </c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9"/>
      <c r="AG36" s="37"/>
      <c r="AH36" s="29" t="s">
        <v>83</v>
      </c>
      <c r="AI36" s="40" t="e">
        <f ca="1">'výpočty a data'!F8</f>
        <v>#VALUE!</v>
      </c>
    </row>
    <row r="37" spans="2:35" ht="15.75" customHeight="1" x14ac:dyDescent="0.25">
      <c r="B37" s="8"/>
      <c r="C37" s="16" t="s">
        <v>56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9"/>
      <c r="AG37" s="37"/>
      <c r="AH37" s="29" t="s">
        <v>86</v>
      </c>
      <c r="AI37" s="40" t="e">
        <f ca="1">'výpočty a data'!G8</f>
        <v>#VALUE!</v>
      </c>
    </row>
    <row r="38" spans="2:35" x14ac:dyDescent="0.25">
      <c r="B38" s="8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9"/>
      <c r="AG38" s="37"/>
      <c r="AH38" s="29" t="s">
        <v>87</v>
      </c>
      <c r="AI38" s="40" t="e">
        <f ca="1">'výpočty a data'!H8</f>
        <v>#VALUE!</v>
      </c>
    </row>
    <row r="39" spans="2:35" ht="15.75" thickBot="1" x14ac:dyDescent="0.3">
      <c r="B39" s="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9"/>
      <c r="AG39" s="37"/>
      <c r="AH39" s="29" t="s">
        <v>84</v>
      </c>
      <c r="AI39" s="40" t="e">
        <f ca="1">IF('výpočty a data'!B9&lt;40,'výpočty a data'!I8,'výpočty a data'!K8)</f>
        <v>#VALUE!</v>
      </c>
    </row>
    <row r="40" spans="2:35" x14ac:dyDescent="0.25">
      <c r="B40" s="8"/>
      <c r="C40" s="3"/>
      <c r="D40" s="5"/>
      <c r="E40" s="6"/>
      <c r="F40" s="6"/>
      <c r="G40" s="6"/>
      <c r="H40" s="6"/>
      <c r="I40" s="7"/>
      <c r="J40" s="4"/>
      <c r="K40" s="5"/>
      <c r="L40" s="6"/>
      <c r="M40" s="6"/>
      <c r="N40" s="6"/>
      <c r="O40" s="6"/>
      <c r="P40" s="7"/>
      <c r="Q40" s="4"/>
      <c r="R40" s="5"/>
      <c r="S40" s="6"/>
      <c r="T40" s="6"/>
      <c r="U40" s="6"/>
      <c r="V40" s="6"/>
      <c r="W40" s="7"/>
      <c r="X40" s="4"/>
      <c r="Y40" s="5"/>
      <c r="Z40" s="6"/>
      <c r="AA40" s="6"/>
      <c r="AB40" s="6"/>
      <c r="AC40" s="6"/>
      <c r="AD40" s="7"/>
      <c r="AE40" s="4"/>
      <c r="AF40" s="9"/>
      <c r="AG40" s="37"/>
      <c r="AH40" s="29" t="s">
        <v>85</v>
      </c>
      <c r="AI40" s="40" t="e">
        <f ca="1">IF('výpočty a data'!B9&lt;40,'výpočty a data'!J8,'výpočty a data'!L8)</f>
        <v>#VALUE!</v>
      </c>
    </row>
    <row r="41" spans="2:35" x14ac:dyDescent="0.25">
      <c r="B41" s="8"/>
      <c r="C41" s="3"/>
      <c r="D41" s="8"/>
      <c r="E41" s="186" t="s">
        <v>78</v>
      </c>
      <c r="F41" s="186"/>
      <c r="G41" s="186"/>
      <c r="H41" s="186"/>
      <c r="I41" s="9"/>
      <c r="J41" s="4"/>
      <c r="K41" s="8"/>
      <c r="L41" s="192" t="s">
        <v>95</v>
      </c>
      <c r="M41" s="192"/>
      <c r="N41" s="192"/>
      <c r="O41" s="192"/>
      <c r="P41" s="9"/>
      <c r="Q41" s="4"/>
      <c r="R41" s="8"/>
      <c r="S41" s="186" t="s">
        <v>79</v>
      </c>
      <c r="T41" s="186"/>
      <c r="U41" s="186"/>
      <c r="V41" s="186"/>
      <c r="W41" s="9"/>
      <c r="X41" s="4"/>
      <c r="Y41" s="8"/>
      <c r="Z41" s="186" t="str">
        <f>IF(H33&lt;=128,"VYSOKORYCHLOSTNÍ ŽELEZNICE","HYPERLOOP")</f>
        <v>VYSOKORYCHLOSTNÍ ŽELEZNICE</v>
      </c>
      <c r="AA41" s="186"/>
      <c r="AB41" s="186"/>
      <c r="AC41" s="186"/>
      <c r="AD41" s="9"/>
      <c r="AE41" s="4"/>
      <c r="AF41" s="9"/>
      <c r="AG41" s="37"/>
      <c r="AH41" s="29" t="s">
        <v>65</v>
      </c>
      <c r="AI41" s="40">
        <f>IF(DOTAZNÍK!F48&lt;&gt;"",1,IF(DOTAZNÍK!M48&lt;&gt;"",2,IF(DOTAZNÍK!T48&lt;&gt;"",3,IF(H33&lt;=512,4,5))))</f>
        <v>1</v>
      </c>
    </row>
    <row r="42" spans="2:35" x14ac:dyDescent="0.25">
      <c r="B42" s="8"/>
      <c r="C42" s="3"/>
      <c r="D42" s="8"/>
      <c r="E42" s="186"/>
      <c r="F42" s="186"/>
      <c r="G42" s="186"/>
      <c r="H42" s="186"/>
      <c r="I42" s="9"/>
      <c r="J42" s="4"/>
      <c r="K42" s="8"/>
      <c r="L42" s="192"/>
      <c r="M42" s="192"/>
      <c r="N42" s="192"/>
      <c r="O42" s="192"/>
      <c r="P42" s="9"/>
      <c r="Q42" s="4"/>
      <c r="R42" s="8"/>
      <c r="S42" s="186"/>
      <c r="T42" s="186"/>
      <c r="U42" s="186"/>
      <c r="V42" s="186"/>
      <c r="W42" s="9"/>
      <c r="X42" s="4"/>
      <c r="Y42" s="8"/>
      <c r="Z42" s="186"/>
      <c r="AA42" s="186"/>
      <c r="AB42" s="186"/>
      <c r="AC42" s="186"/>
      <c r="AD42" s="9"/>
      <c r="AE42" s="4"/>
      <c r="AF42" s="9"/>
      <c r="AG42" s="37"/>
      <c r="AH42" s="29" t="s">
        <v>66</v>
      </c>
      <c r="AI42" s="63">
        <f>IF(CONCATENATE(DOTAZNÍK!D47,DOTAZNÍK!K47,DOTAZNÍK!R47,DOTAZNÍK!Y47)="VYBRÁNO      ",0,1)</f>
        <v>0</v>
      </c>
    </row>
    <row r="43" spans="2:35" ht="15.75" thickBot="1" x14ac:dyDescent="0.3">
      <c r="B43" s="8"/>
      <c r="C43" s="3"/>
      <c r="D43" s="8"/>
      <c r="E43" s="10"/>
      <c r="F43" s="10"/>
      <c r="G43" s="10"/>
      <c r="H43" s="10"/>
      <c r="I43" s="9"/>
      <c r="J43" s="4"/>
      <c r="K43" s="8"/>
      <c r="L43" s="10"/>
      <c r="M43" s="10"/>
      <c r="N43" s="10"/>
      <c r="O43" s="10"/>
      <c r="P43" s="9"/>
      <c r="Q43" s="4"/>
      <c r="R43" s="8"/>
      <c r="S43" s="10"/>
      <c r="T43" s="10"/>
      <c r="U43" s="10"/>
      <c r="V43" s="10"/>
      <c r="W43" s="9"/>
      <c r="X43" s="4"/>
      <c r="Y43" s="8"/>
      <c r="Z43" s="10"/>
      <c r="AA43" s="10"/>
      <c r="AB43" s="10"/>
      <c r="AC43" s="10"/>
      <c r="AD43" s="9"/>
      <c r="AE43" s="4"/>
      <c r="AF43" s="9"/>
      <c r="AG43" s="37"/>
      <c r="AH43" s="65" t="s">
        <v>118</v>
      </c>
      <c r="AI43" s="66">
        <f ca="1">YEAR(NOW())</f>
        <v>2018</v>
      </c>
    </row>
    <row r="44" spans="2:35" x14ac:dyDescent="0.25">
      <c r="B44" s="8"/>
      <c r="C44" s="4"/>
      <c r="D44" s="8"/>
      <c r="E44" s="10" t="s">
        <v>1</v>
      </c>
      <c r="F44" s="10"/>
      <c r="G44" s="194" t="e">
        <f ca="1">'výpočty a data'!C7</f>
        <v>#VALUE!</v>
      </c>
      <c r="H44" s="194"/>
      <c r="I44" s="9"/>
      <c r="J44" s="4"/>
      <c r="K44" s="8"/>
      <c r="L44" s="10" t="s">
        <v>1</v>
      </c>
      <c r="M44" s="10"/>
      <c r="N44" s="194" t="e">
        <f ca="1">'výpočty a data'!E7</f>
        <v>#VALUE!</v>
      </c>
      <c r="O44" s="194"/>
      <c r="P44" s="9"/>
      <c r="Q44" s="4"/>
      <c r="R44" s="8"/>
      <c r="S44" s="10" t="s">
        <v>1</v>
      </c>
      <c r="T44" s="10"/>
      <c r="U44" s="194" t="e">
        <f ca="1">'výpočty a data'!G7</f>
        <v>#VALUE!</v>
      </c>
      <c r="V44" s="194"/>
      <c r="W44" s="9"/>
      <c r="X44" s="4"/>
      <c r="Y44" s="8"/>
      <c r="Z44" s="10" t="s">
        <v>1</v>
      </c>
      <c r="AA44" s="10"/>
      <c r="AB44" s="194" t="e">
        <f ca="1">IF(H33&lt;512,'výpočty a data'!I7,'výpočty a data'!K7)</f>
        <v>#VALUE!</v>
      </c>
      <c r="AC44" s="194"/>
      <c r="AD44" s="9"/>
      <c r="AE44" s="4"/>
      <c r="AF44" s="9"/>
      <c r="AG44" s="37"/>
    </row>
    <row r="45" spans="2:35" x14ac:dyDescent="0.25">
      <c r="B45" s="8"/>
      <c r="C45" s="4"/>
      <c r="D45" s="8"/>
      <c r="E45" s="10" t="s">
        <v>25</v>
      </c>
      <c r="F45" s="10"/>
      <c r="G45" s="10"/>
      <c r="H45" s="56" t="e">
        <f ca="1">'výpočty a data'!D7</f>
        <v>#VALUE!</v>
      </c>
      <c r="I45" s="9"/>
      <c r="J45" s="4"/>
      <c r="K45" s="8"/>
      <c r="L45" s="10" t="s">
        <v>25</v>
      </c>
      <c r="M45" s="10"/>
      <c r="N45" s="10"/>
      <c r="O45" s="56" t="e">
        <f ca="1">'výpočty a data'!F7</f>
        <v>#VALUE!</v>
      </c>
      <c r="P45" s="9"/>
      <c r="Q45" s="4"/>
      <c r="R45" s="8"/>
      <c r="S45" s="10" t="s">
        <v>25</v>
      </c>
      <c r="T45" s="10"/>
      <c r="U45" s="10"/>
      <c r="V45" s="56" t="e">
        <f ca="1">'výpočty a data'!H7</f>
        <v>#VALUE!</v>
      </c>
      <c r="W45" s="9"/>
      <c r="X45" s="4"/>
      <c r="Y45" s="8"/>
      <c r="Z45" s="10" t="s">
        <v>25</v>
      </c>
      <c r="AA45" s="10"/>
      <c r="AB45" s="10"/>
      <c r="AC45" s="56" t="e">
        <f ca="1">IF(H33&lt;512,'výpočty a data'!J7,'výpočty a data'!L7)</f>
        <v>#VALUE!</v>
      </c>
      <c r="AD45" s="9"/>
      <c r="AE45" s="4"/>
      <c r="AF45" s="9"/>
      <c r="AG45" s="37"/>
    </row>
    <row r="46" spans="2:35" ht="15.75" thickBot="1" x14ac:dyDescent="0.3">
      <c r="B46" s="8"/>
      <c r="C46" s="4"/>
      <c r="D46" s="11"/>
      <c r="E46" s="12"/>
      <c r="F46" s="12"/>
      <c r="G46" s="12"/>
      <c r="H46" s="12"/>
      <c r="I46" s="13"/>
      <c r="J46" s="4"/>
      <c r="K46" s="11"/>
      <c r="L46" s="12"/>
      <c r="M46" s="12"/>
      <c r="N46" s="12"/>
      <c r="O46" s="12"/>
      <c r="P46" s="13"/>
      <c r="Q46" s="4"/>
      <c r="R46" s="11"/>
      <c r="S46" s="12"/>
      <c r="T46" s="12"/>
      <c r="U46" s="12"/>
      <c r="V46" s="12"/>
      <c r="W46" s="13"/>
      <c r="X46" s="4"/>
      <c r="Y46" s="11"/>
      <c r="Z46" s="12"/>
      <c r="AA46" s="12"/>
      <c r="AB46" s="12"/>
      <c r="AC46" s="12"/>
      <c r="AD46" s="13"/>
      <c r="AE46" s="4"/>
      <c r="AF46" s="9"/>
      <c r="AG46" s="37"/>
    </row>
    <row r="47" spans="2:35" ht="15.75" thickBot="1" x14ac:dyDescent="0.3">
      <c r="B47" s="8"/>
      <c r="C47" s="4"/>
      <c r="D47" s="193" t="str">
        <f>IF(CLEAN(F48)&lt;&gt;"","VYBRÁNO      ","")</f>
        <v xml:space="preserve">VYBRÁNO      </v>
      </c>
      <c r="E47" s="193"/>
      <c r="F47" s="193"/>
      <c r="G47" s="193"/>
      <c r="H47" s="193"/>
      <c r="I47" s="193"/>
      <c r="J47" s="4"/>
      <c r="K47" s="193" t="str">
        <f>IF(CLEAN(M48)&lt;&gt;"","VYBRÁNO      ","")</f>
        <v/>
      </c>
      <c r="L47" s="193"/>
      <c r="M47" s="193"/>
      <c r="N47" s="193"/>
      <c r="O47" s="193"/>
      <c r="P47" s="193"/>
      <c r="Q47" s="4"/>
      <c r="R47" s="193" t="str">
        <f>IF(CLEAN(T48)&lt;&gt;"","VYBRÁNO      ","")</f>
        <v/>
      </c>
      <c r="S47" s="193"/>
      <c r="T47" s="193"/>
      <c r="U47" s="193"/>
      <c r="V47" s="193"/>
      <c r="W47" s="193"/>
      <c r="X47" s="4"/>
      <c r="Y47" s="193" t="str">
        <f>IF(CLEAN(AA48)&lt;&gt;"","VYBRÁNO      ","")</f>
        <v/>
      </c>
      <c r="Z47" s="193"/>
      <c r="AA47" s="193"/>
      <c r="AB47" s="193"/>
      <c r="AC47" s="193"/>
      <c r="AD47" s="193"/>
      <c r="AE47" s="4"/>
      <c r="AF47" s="9"/>
      <c r="AG47" s="37"/>
    </row>
    <row r="48" spans="2:35" ht="15.75" thickBot="1" x14ac:dyDescent="0.3">
      <c r="B48" s="8"/>
      <c r="C48" s="4"/>
      <c r="D48" s="4"/>
      <c r="E48" s="43"/>
      <c r="F48" s="20">
        <v>1</v>
      </c>
      <c r="G48" s="43"/>
      <c r="H48" s="43"/>
      <c r="I48" s="43"/>
      <c r="J48" s="4"/>
      <c r="K48" s="4"/>
      <c r="L48" s="43"/>
      <c r="M48" s="20"/>
      <c r="N48" s="43"/>
      <c r="O48" s="43"/>
      <c r="P48" s="43"/>
      <c r="Q48" s="4"/>
      <c r="R48" s="4"/>
      <c r="S48" s="43"/>
      <c r="T48" s="20"/>
      <c r="U48" s="43"/>
      <c r="V48" s="43"/>
      <c r="W48" s="43"/>
      <c r="X48" s="4"/>
      <c r="Y48" s="4"/>
      <c r="Z48" s="43"/>
      <c r="AA48" s="20"/>
      <c r="AB48" s="43"/>
      <c r="AC48" s="43"/>
      <c r="AD48" s="43"/>
      <c r="AE48" s="4"/>
      <c r="AF48" s="9"/>
      <c r="AG48" s="37"/>
    </row>
    <row r="49" spans="2:33" x14ac:dyDescent="0.25">
      <c r="B49" s="8"/>
      <c r="C49" s="3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9"/>
      <c r="AG49" s="37"/>
    </row>
    <row r="50" spans="2:33" x14ac:dyDescent="0.25">
      <c r="B50" s="8"/>
      <c r="C50" s="1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9"/>
      <c r="AG50" s="37"/>
    </row>
    <row r="51" spans="2:33" ht="26.25" x14ac:dyDescent="0.4">
      <c r="B51" s="8"/>
      <c r="C51" s="31" t="str">
        <f>IF(H33="","Zadejte, prosím, číslo do H33 a pak proveďte volbu.","")</f>
        <v>Zadejte, prosím, číslo do H33 a pak proveďte volbu.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9"/>
      <c r="AG51" s="37"/>
    </row>
    <row r="52" spans="2:33" ht="26.25" x14ac:dyDescent="0.4">
      <c r="B52" s="8"/>
      <c r="C52" s="31" t="str">
        <f>IF(DOTAZNÍK!AI42=1,"Zkontrolujte, prosím, zda jste vybrali jednu možnost dopravy a ostatní políčka nechali prázdné.","")</f>
        <v/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9"/>
      <c r="AG52" s="37"/>
    </row>
    <row r="53" spans="2:33" ht="26.25" x14ac:dyDescent="0.4">
      <c r="B53" s="8"/>
      <c r="C53" s="25" t="str">
        <f>IF(DOTAZNÍK!AI42=1,"","To je vše, děkujeme za spolupráci!")</f>
        <v>To je vše, děkujeme za spolupráci!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9"/>
      <c r="AG53" s="37"/>
    </row>
    <row r="54" spans="2:33" ht="15.75" thickBot="1" x14ac:dyDescent="0.3">
      <c r="B54" s="11"/>
      <c r="C54" s="27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3"/>
      <c r="AG54" s="37"/>
    </row>
    <row r="55" spans="2:33" x14ac:dyDescent="0.25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7"/>
    </row>
    <row r="56" spans="2:33" x14ac:dyDescent="0.25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</row>
    <row r="57" spans="2:33" x14ac:dyDescent="0.25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</row>
    <row r="58" spans="2:33" x14ac:dyDescent="0.25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</row>
    <row r="59" spans="2:33" x14ac:dyDescent="0.25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</row>
    <row r="60" spans="2:33" x14ac:dyDescent="0.25">
      <c r="B60" s="35"/>
      <c r="C60" s="38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</row>
    <row r="61" spans="2:33" x14ac:dyDescent="0.25">
      <c r="B61" s="35"/>
      <c r="C61" s="38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</row>
    <row r="62" spans="2:33" x14ac:dyDescent="0.25">
      <c r="B62" s="35"/>
      <c r="C62" s="38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</row>
    <row r="63" spans="2:33" x14ac:dyDescent="0.25">
      <c r="B63" s="35"/>
      <c r="C63" s="38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</row>
    <row r="64" spans="2:33" x14ac:dyDescent="0.25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</row>
    <row r="65" spans="2:32" x14ac:dyDescent="0.25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</row>
    <row r="66" spans="2:32" x14ac:dyDescent="0.25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</row>
    <row r="67" spans="2:32" x14ac:dyDescent="0.25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</row>
    <row r="68" spans="2:32" x14ac:dyDescent="0.2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</row>
    <row r="69" spans="2:32" x14ac:dyDescent="0.25">
      <c r="B69" s="35"/>
      <c r="C69" s="38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</row>
    <row r="70" spans="2:32" x14ac:dyDescent="0.25">
      <c r="B70" s="35"/>
      <c r="C70" s="38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</row>
    <row r="71" spans="2:32" x14ac:dyDescent="0.25">
      <c r="B71" s="35"/>
      <c r="C71" s="38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</row>
    <row r="72" spans="2:32" x14ac:dyDescent="0.25">
      <c r="B72" s="35"/>
      <c r="C72" s="38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</row>
    <row r="73" spans="2:32" x14ac:dyDescent="0.25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</row>
    <row r="74" spans="2:32" x14ac:dyDescent="0.25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</row>
  </sheetData>
  <mergeCells count="17">
    <mergeCell ref="D47:I47"/>
    <mergeCell ref="K47:P47"/>
    <mergeCell ref="R47:W47"/>
    <mergeCell ref="Y47:AD47"/>
    <mergeCell ref="AB44:AC44"/>
    <mergeCell ref="G44:H44"/>
    <mergeCell ref="N44:O44"/>
    <mergeCell ref="U44:V44"/>
    <mergeCell ref="Z41:AC42"/>
    <mergeCell ref="E41:H42"/>
    <mergeCell ref="AJ2:AQ6"/>
    <mergeCell ref="C2:AE2"/>
    <mergeCell ref="V12:AE15"/>
    <mergeCell ref="V18:AE21"/>
    <mergeCell ref="C36:AE36"/>
    <mergeCell ref="L41:O42"/>
    <mergeCell ref="S41:V42"/>
  </mergeCells>
  <conditionalFormatting sqref="C39:I49">
    <cfRule type="expression" dxfId="0" priority="1">
      <formula>($R$30="")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D522"/>
  <sheetViews>
    <sheetView workbookViewId="0">
      <selection activeCell="M13" sqref="M13"/>
    </sheetView>
  </sheetViews>
  <sheetFormatPr defaultRowHeight="15" x14ac:dyDescent="0.25"/>
  <cols>
    <col min="1" max="1" width="6.28515625" customWidth="1"/>
    <col min="2" max="2" width="5.85546875" customWidth="1"/>
    <col min="3" max="12" width="9.140625" style="2"/>
    <col min="16" max="25" width="7.7109375" customWidth="1"/>
    <col min="26" max="26" width="7.7109375" style="2" customWidth="1"/>
    <col min="27" max="47" width="7.7109375" customWidth="1"/>
  </cols>
  <sheetData>
    <row r="1" spans="1:47" ht="31.5" customHeight="1" x14ac:dyDescent="0.25"/>
    <row r="2" spans="1:47" ht="16.5" customHeight="1" x14ac:dyDescent="0.25"/>
    <row r="3" spans="1:47" ht="32.25" customHeight="1" x14ac:dyDescent="0.25">
      <c r="C3" s="195" t="s">
        <v>3</v>
      </c>
      <c r="D3" s="196"/>
      <c r="E3" s="195" t="s">
        <v>4</v>
      </c>
      <c r="F3" s="196"/>
      <c r="G3" s="195" t="s">
        <v>0</v>
      </c>
      <c r="H3" s="196"/>
      <c r="I3" s="197" t="s">
        <v>5</v>
      </c>
      <c r="J3" s="198"/>
      <c r="K3" s="195" t="s">
        <v>88</v>
      </c>
      <c r="L3" s="196"/>
      <c r="P3" s="57" t="s">
        <v>89</v>
      </c>
      <c r="Q3" s="57" t="s">
        <v>89</v>
      </c>
      <c r="R3" s="57" t="s">
        <v>89</v>
      </c>
      <c r="S3" s="57" t="s">
        <v>110</v>
      </c>
      <c r="T3" s="57" t="s">
        <v>89</v>
      </c>
      <c r="U3" s="57" t="s">
        <v>111</v>
      </c>
      <c r="V3" s="57" t="s">
        <v>99</v>
      </c>
      <c r="W3" s="57" t="s">
        <v>100</v>
      </c>
      <c r="X3" s="57" t="s">
        <v>101</v>
      </c>
      <c r="Y3" s="57" t="s">
        <v>102</v>
      </c>
      <c r="Z3" s="57" t="s">
        <v>104</v>
      </c>
      <c r="AA3" s="57" t="s">
        <v>110</v>
      </c>
      <c r="AB3" s="57" t="s">
        <v>115</v>
      </c>
      <c r="AC3" s="57" t="s">
        <v>116</v>
      </c>
      <c r="AD3" s="57" t="s">
        <v>117</v>
      </c>
      <c r="AE3" s="57" t="s">
        <v>89</v>
      </c>
      <c r="AF3" s="57" t="s">
        <v>89</v>
      </c>
      <c r="AG3" s="57" t="s">
        <v>89</v>
      </c>
      <c r="AH3" s="67" t="s">
        <v>121</v>
      </c>
    </row>
    <row r="4" spans="1:47" x14ac:dyDescent="0.25">
      <c r="C4" s="69" t="s">
        <v>123</v>
      </c>
      <c r="D4" s="70" t="s">
        <v>122</v>
      </c>
      <c r="E4" s="69" t="s">
        <v>123</v>
      </c>
      <c r="F4" s="70" t="s">
        <v>122</v>
      </c>
      <c r="G4" s="69" t="s">
        <v>123</v>
      </c>
      <c r="H4" s="70" t="s">
        <v>122</v>
      </c>
      <c r="I4" s="69" t="s">
        <v>123</v>
      </c>
      <c r="J4" s="70" t="s">
        <v>122</v>
      </c>
      <c r="K4" s="69" t="s">
        <v>123</v>
      </c>
      <c r="L4" s="70" t="s">
        <v>122</v>
      </c>
      <c r="O4" s="64" t="s">
        <v>119</v>
      </c>
      <c r="P4" s="57">
        <v>1</v>
      </c>
      <c r="Q4" s="58">
        <v>1</v>
      </c>
      <c r="R4" s="58">
        <v>1</v>
      </c>
      <c r="S4" s="58">
        <v>2</v>
      </c>
      <c r="T4" s="58">
        <v>1</v>
      </c>
      <c r="U4" s="58">
        <v>3</v>
      </c>
      <c r="V4" s="58">
        <v>4</v>
      </c>
      <c r="W4" s="58">
        <v>5</v>
      </c>
      <c r="X4" s="58">
        <v>6</v>
      </c>
      <c r="Y4" s="58">
        <v>7</v>
      </c>
      <c r="Z4" s="58">
        <v>8</v>
      </c>
      <c r="AA4" s="68">
        <v>2</v>
      </c>
      <c r="AB4" s="58">
        <v>10</v>
      </c>
      <c r="AC4" s="58">
        <v>11</v>
      </c>
      <c r="AD4" s="58">
        <v>12</v>
      </c>
      <c r="AE4" s="58">
        <v>1</v>
      </c>
      <c r="AF4" s="58">
        <v>1</v>
      </c>
      <c r="AG4" s="58">
        <v>1</v>
      </c>
      <c r="AH4" s="55">
        <v>13</v>
      </c>
      <c r="AI4" s="55">
        <v>14</v>
      </c>
      <c r="AJ4" s="55">
        <v>15</v>
      </c>
      <c r="AK4" s="55">
        <v>15</v>
      </c>
      <c r="AL4" s="55">
        <v>15</v>
      </c>
      <c r="AM4" s="55">
        <v>15</v>
      </c>
      <c r="AN4" s="55">
        <v>15</v>
      </c>
      <c r="AO4" s="55">
        <v>15</v>
      </c>
      <c r="AP4" s="55">
        <v>15</v>
      </c>
      <c r="AQ4" s="55">
        <v>15</v>
      </c>
      <c r="AR4" s="55">
        <v>15</v>
      </c>
      <c r="AS4" s="55">
        <v>15</v>
      </c>
      <c r="AT4" s="55">
        <v>15</v>
      </c>
      <c r="AU4" s="55">
        <v>15</v>
      </c>
    </row>
    <row r="5" spans="1:47" x14ac:dyDescent="0.25">
      <c r="C5" s="71">
        <v>2</v>
      </c>
      <c r="D5" s="72">
        <v>300</v>
      </c>
      <c r="E5" s="71">
        <v>2</v>
      </c>
      <c r="F5" s="72">
        <v>100</v>
      </c>
      <c r="G5" s="71">
        <v>2</v>
      </c>
      <c r="H5" s="72">
        <v>100</v>
      </c>
      <c r="I5" s="71">
        <v>0.5</v>
      </c>
      <c r="J5" s="72">
        <v>300</v>
      </c>
      <c r="K5" s="73">
        <v>0.3</v>
      </c>
      <c r="L5" s="34">
        <v>0</v>
      </c>
      <c r="O5" s="28" t="s">
        <v>150</v>
      </c>
      <c r="P5" s="57">
        <v>1</v>
      </c>
      <c r="Q5" s="58">
        <v>1</v>
      </c>
      <c r="R5" s="58">
        <v>1</v>
      </c>
      <c r="S5" s="58">
        <v>0</v>
      </c>
      <c r="T5" s="58">
        <v>1</v>
      </c>
      <c r="U5" s="59">
        <v>1</v>
      </c>
      <c r="V5" s="58">
        <v>1</v>
      </c>
      <c r="W5" s="58">
        <v>0</v>
      </c>
      <c r="X5" s="58">
        <v>0</v>
      </c>
      <c r="Y5" s="58">
        <v>1</v>
      </c>
      <c r="Z5" s="58">
        <v>1</v>
      </c>
      <c r="AA5" s="58">
        <v>1</v>
      </c>
      <c r="AB5" s="58">
        <v>1</v>
      </c>
      <c r="AC5" s="58">
        <v>1</v>
      </c>
      <c r="AD5" s="58">
        <v>1</v>
      </c>
      <c r="AE5" s="57">
        <v>1</v>
      </c>
      <c r="AF5" s="57">
        <v>1</v>
      </c>
      <c r="AG5" s="57">
        <v>1</v>
      </c>
      <c r="AH5" s="59">
        <v>0</v>
      </c>
      <c r="AI5" s="58">
        <v>1</v>
      </c>
      <c r="AJ5" s="58">
        <v>0</v>
      </c>
      <c r="AK5" s="58">
        <v>0</v>
      </c>
      <c r="AL5" s="58">
        <v>0</v>
      </c>
      <c r="AM5" s="58">
        <v>0</v>
      </c>
      <c r="AN5" s="58">
        <v>0</v>
      </c>
      <c r="AO5" s="58">
        <v>0</v>
      </c>
      <c r="AP5" s="58">
        <v>0</v>
      </c>
      <c r="AQ5" s="59">
        <v>0</v>
      </c>
      <c r="AR5" s="58">
        <v>0</v>
      </c>
      <c r="AS5" s="58">
        <v>0</v>
      </c>
      <c r="AT5" s="58">
        <v>0</v>
      </c>
      <c r="AU5" s="58">
        <v>0</v>
      </c>
    </row>
    <row r="6" spans="1:47" x14ac:dyDescent="0.25">
      <c r="C6" s="71">
        <v>3</v>
      </c>
      <c r="D6" s="72">
        <v>800</v>
      </c>
      <c r="E6" s="71">
        <v>3</v>
      </c>
      <c r="F6" s="72">
        <v>250</v>
      </c>
      <c r="G6" s="71">
        <v>3.5</v>
      </c>
      <c r="H6" s="72">
        <v>400</v>
      </c>
      <c r="I6" s="71">
        <v>2</v>
      </c>
      <c r="J6" s="72">
        <v>800</v>
      </c>
      <c r="K6" s="73">
        <v>1</v>
      </c>
      <c r="L6" s="34">
        <v>800</v>
      </c>
      <c r="O6" s="29" t="s">
        <v>37</v>
      </c>
      <c r="P6" s="57">
        <v>1973</v>
      </c>
      <c r="Q6" s="58">
        <v>1973</v>
      </c>
      <c r="R6" s="58">
        <v>1973</v>
      </c>
      <c r="S6" s="58">
        <v>1976</v>
      </c>
      <c r="T6" s="58">
        <v>1973</v>
      </c>
      <c r="U6" s="59">
        <v>1986</v>
      </c>
      <c r="V6" s="58">
        <v>1968</v>
      </c>
      <c r="W6" s="58">
        <v>1987</v>
      </c>
      <c r="X6" s="58">
        <v>1992</v>
      </c>
      <c r="Y6" s="58">
        <v>1987</v>
      </c>
      <c r="Z6" s="58">
        <v>1985</v>
      </c>
      <c r="AA6" s="58">
        <v>1976</v>
      </c>
      <c r="AB6" s="58">
        <v>1979</v>
      </c>
      <c r="AC6" s="58">
        <v>1989</v>
      </c>
      <c r="AD6" s="58">
        <v>1982</v>
      </c>
      <c r="AE6" s="57">
        <v>1973</v>
      </c>
      <c r="AF6" s="57">
        <v>1973</v>
      </c>
      <c r="AG6" s="57">
        <v>1973</v>
      </c>
      <c r="AH6" s="59">
        <v>1991</v>
      </c>
      <c r="AI6" s="58">
        <v>1973</v>
      </c>
      <c r="AJ6" s="58">
        <v>1970</v>
      </c>
      <c r="AK6" s="58">
        <v>1980</v>
      </c>
      <c r="AL6" s="58">
        <v>1980</v>
      </c>
      <c r="AM6" s="58">
        <v>1980</v>
      </c>
      <c r="AN6" s="58">
        <v>1980</v>
      </c>
      <c r="AO6" s="58">
        <v>1980</v>
      </c>
      <c r="AP6" s="58">
        <v>1980</v>
      </c>
      <c r="AQ6" s="59">
        <v>1980</v>
      </c>
      <c r="AR6" s="58">
        <v>1980</v>
      </c>
      <c r="AS6" s="58">
        <v>1980</v>
      </c>
      <c r="AT6" s="58">
        <v>1980</v>
      </c>
      <c r="AU6" s="58">
        <v>1980</v>
      </c>
    </row>
    <row r="7" spans="1:47" x14ac:dyDescent="0.25">
      <c r="C7" s="171" t="e">
        <f ca="1">CONCATENATE(FLOOR(C8,1)," h ",(C8-FLOOR(C8,1))*60," m")</f>
        <v>#VALUE!</v>
      </c>
      <c r="D7" s="171" t="e">
        <f ca="1">CONCATENATE(D8," Kč")</f>
        <v>#VALUE!</v>
      </c>
      <c r="E7" s="171" t="e">
        <f ca="1">CONCATENATE(FLOOR(E8,1)," h ",(E8-FLOOR(E8,1))*60," m")</f>
        <v>#VALUE!</v>
      </c>
      <c r="F7" s="171" t="e">
        <f ca="1">CONCATENATE(F8," Kč")</f>
        <v>#VALUE!</v>
      </c>
      <c r="G7" s="171" t="e">
        <f ca="1">CONCATENATE(FLOOR(G8,1)," h ",(G8-FLOOR(G8,1))*60," m")</f>
        <v>#VALUE!</v>
      </c>
      <c r="H7" s="171" t="e">
        <f ca="1">CONCATENATE(H8," Kč")</f>
        <v>#VALUE!</v>
      </c>
      <c r="I7" s="171" t="e">
        <f ca="1">CONCATENATE(FLOOR(I8,1)," h ",(I8-FLOOR(I8,1))*60," m")</f>
        <v>#VALUE!</v>
      </c>
      <c r="J7" s="171" t="e">
        <f ca="1">CONCATENATE(J8," Kč")</f>
        <v>#VALUE!</v>
      </c>
      <c r="K7" s="171" t="e">
        <f ca="1">CONCATENATE(FLOOR(K8,1)," h ",(K8-FLOOR(K8,1))*60," m")</f>
        <v>#VALUE!</v>
      </c>
      <c r="L7" s="171" t="e">
        <f ca="1">IF(L8=0,"zadarmo",CONCATENATE(L8," Kč"))</f>
        <v>#VALUE!</v>
      </c>
      <c r="O7" s="29" t="s">
        <v>38</v>
      </c>
      <c r="P7" s="57">
        <v>0</v>
      </c>
      <c r="Q7" s="58">
        <v>0</v>
      </c>
      <c r="R7" s="58">
        <v>0</v>
      </c>
      <c r="S7" s="58">
        <v>0</v>
      </c>
      <c r="T7" s="58">
        <v>0</v>
      </c>
      <c r="U7" s="59">
        <v>0</v>
      </c>
      <c r="V7" s="58">
        <v>0</v>
      </c>
      <c r="W7" s="58">
        <v>0</v>
      </c>
      <c r="X7" s="58">
        <v>0</v>
      </c>
      <c r="Y7" s="58">
        <v>0</v>
      </c>
      <c r="Z7" s="58">
        <v>0</v>
      </c>
      <c r="AA7" s="58">
        <v>0</v>
      </c>
      <c r="AB7" s="58">
        <v>0</v>
      </c>
      <c r="AC7" s="58">
        <v>0</v>
      </c>
      <c r="AD7" s="58">
        <v>0</v>
      </c>
      <c r="AE7" s="57">
        <v>0</v>
      </c>
      <c r="AF7" s="57">
        <v>0</v>
      </c>
      <c r="AG7" s="57">
        <v>0</v>
      </c>
      <c r="AH7" s="59">
        <v>0</v>
      </c>
      <c r="AI7" s="58">
        <v>0</v>
      </c>
      <c r="AJ7" s="58">
        <v>0</v>
      </c>
      <c r="AK7" s="58">
        <v>0</v>
      </c>
      <c r="AL7" s="58">
        <v>0</v>
      </c>
      <c r="AM7" s="58">
        <v>0</v>
      </c>
      <c r="AN7" s="58">
        <v>0</v>
      </c>
      <c r="AO7" s="58">
        <v>0</v>
      </c>
      <c r="AP7" s="58">
        <v>0</v>
      </c>
      <c r="AQ7" s="59">
        <v>0</v>
      </c>
      <c r="AR7" s="58">
        <v>0</v>
      </c>
      <c r="AS7" s="58">
        <v>0</v>
      </c>
      <c r="AT7" s="58">
        <v>0</v>
      </c>
      <c r="AU7" s="58">
        <v>0</v>
      </c>
    </row>
    <row r="8" spans="1:47" x14ac:dyDescent="0.25">
      <c r="C8" s="32" t="e">
        <f t="shared" ref="C8:L8" ca="1" si="0">OFFSET(C4,C9,0)</f>
        <v>#VALUE!</v>
      </c>
      <c r="D8" s="32" t="e">
        <f t="shared" ca="1" si="0"/>
        <v>#VALUE!</v>
      </c>
      <c r="E8" s="32" t="e">
        <f t="shared" ca="1" si="0"/>
        <v>#VALUE!</v>
      </c>
      <c r="F8" s="32" t="e">
        <f t="shared" ca="1" si="0"/>
        <v>#VALUE!</v>
      </c>
      <c r="G8" s="32" t="e">
        <f t="shared" ca="1" si="0"/>
        <v>#VALUE!</v>
      </c>
      <c r="H8" s="32" t="e">
        <f t="shared" ca="1" si="0"/>
        <v>#VALUE!</v>
      </c>
      <c r="I8" s="32" t="e">
        <f t="shared" ca="1" si="0"/>
        <v>#VALUE!</v>
      </c>
      <c r="J8" s="32" t="e">
        <f t="shared" ca="1" si="0"/>
        <v>#VALUE!</v>
      </c>
      <c r="K8" s="32" t="e">
        <f t="shared" ca="1" si="0"/>
        <v>#VALUE!</v>
      </c>
      <c r="L8" s="32" t="e">
        <f t="shared" ca="1" si="0"/>
        <v>#VALUE!</v>
      </c>
      <c r="O8" s="29" t="s">
        <v>39</v>
      </c>
      <c r="P8" s="57">
        <v>0</v>
      </c>
      <c r="Q8" s="58">
        <v>0</v>
      </c>
      <c r="R8" s="58">
        <v>0</v>
      </c>
      <c r="S8" s="58">
        <v>0</v>
      </c>
      <c r="T8" s="58">
        <v>0</v>
      </c>
      <c r="U8" s="59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7">
        <v>0</v>
      </c>
      <c r="AF8" s="57">
        <v>0</v>
      </c>
      <c r="AG8" s="57">
        <v>0</v>
      </c>
      <c r="AH8" s="59">
        <v>0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8">
        <v>0</v>
      </c>
      <c r="AP8" s="58">
        <v>0</v>
      </c>
      <c r="AQ8" s="59">
        <v>0</v>
      </c>
      <c r="AR8" s="58">
        <v>0</v>
      </c>
      <c r="AS8" s="58">
        <v>0</v>
      </c>
      <c r="AT8" s="58">
        <v>0</v>
      </c>
      <c r="AU8" s="58">
        <v>0</v>
      </c>
    </row>
    <row r="9" spans="1:47" x14ac:dyDescent="0.25">
      <c r="A9" t="s">
        <v>77</v>
      </c>
      <c r="B9" s="35">
        <f>DOTAZNÍK!$H$33</f>
        <v>0</v>
      </c>
      <c r="C9" s="33" t="str">
        <f t="shared" ref="C9:J9" ca="1" si="1">OFFSET(C10,$B$9,0)</f>
        <v>tta</v>
      </c>
      <c r="D9" s="33" t="str">
        <f t="shared" ca="1" si="1"/>
        <v>costa</v>
      </c>
      <c r="E9" s="33" t="str">
        <f t="shared" ca="1" si="1"/>
        <v>ttb</v>
      </c>
      <c r="F9" s="33" t="str">
        <f t="shared" ca="1" si="1"/>
        <v>costb</v>
      </c>
      <c r="G9" s="33" t="str">
        <f t="shared" ca="1" si="1"/>
        <v>ttt</v>
      </c>
      <c r="H9" s="33" t="str">
        <f t="shared" ca="1" si="1"/>
        <v>costt</v>
      </c>
      <c r="I9" s="33" t="str">
        <f t="shared" ca="1" si="1"/>
        <v>ttv</v>
      </c>
      <c r="J9" s="33" t="str">
        <f t="shared" ca="1" si="1"/>
        <v>costv</v>
      </c>
      <c r="K9" s="33" t="str">
        <f ca="1">I9</f>
        <v>ttv</v>
      </c>
      <c r="L9" s="33" t="str">
        <f ca="1">J9</f>
        <v>costv</v>
      </c>
      <c r="O9" s="29" t="s">
        <v>40</v>
      </c>
      <c r="P9" s="57">
        <v>1</v>
      </c>
      <c r="Q9" s="58">
        <v>1</v>
      </c>
      <c r="R9" s="58">
        <v>1</v>
      </c>
      <c r="S9" s="58">
        <v>1</v>
      </c>
      <c r="T9" s="58">
        <v>1</v>
      </c>
      <c r="U9" s="59">
        <v>1</v>
      </c>
      <c r="V9" s="58">
        <v>1</v>
      </c>
      <c r="W9" s="58">
        <v>1</v>
      </c>
      <c r="X9" s="58">
        <v>1</v>
      </c>
      <c r="Y9" s="58">
        <v>1</v>
      </c>
      <c r="Z9" s="58">
        <v>1</v>
      </c>
      <c r="AA9" s="58">
        <v>1</v>
      </c>
      <c r="AB9" s="58">
        <v>1</v>
      </c>
      <c r="AC9" s="58">
        <v>1</v>
      </c>
      <c r="AD9" s="58">
        <v>1</v>
      </c>
      <c r="AE9" s="57">
        <v>1</v>
      </c>
      <c r="AF9" s="57">
        <v>1</v>
      </c>
      <c r="AG9" s="57">
        <v>1</v>
      </c>
      <c r="AH9" s="59">
        <v>1</v>
      </c>
      <c r="AI9" s="58">
        <v>1</v>
      </c>
      <c r="AJ9" s="58">
        <v>1</v>
      </c>
      <c r="AK9" s="58">
        <v>1</v>
      </c>
      <c r="AL9" s="58">
        <v>1</v>
      </c>
      <c r="AM9" s="58">
        <v>1</v>
      </c>
      <c r="AN9" s="58">
        <v>1</v>
      </c>
      <c r="AO9" s="58">
        <v>1</v>
      </c>
      <c r="AP9" s="58">
        <v>1</v>
      </c>
      <c r="AQ9" s="59">
        <v>1</v>
      </c>
      <c r="AR9" s="58">
        <v>1</v>
      </c>
      <c r="AS9" s="58">
        <v>1</v>
      </c>
      <c r="AT9" s="58">
        <v>1</v>
      </c>
      <c r="AU9" s="58">
        <v>1</v>
      </c>
    </row>
    <row r="10" spans="1:47" ht="15" customHeight="1" x14ac:dyDescent="0.25">
      <c r="C10" s="2" t="s">
        <v>69</v>
      </c>
      <c r="D10" s="2" t="s">
        <v>70</v>
      </c>
      <c r="E10" s="2" t="s">
        <v>71</v>
      </c>
      <c r="F10" s="2" t="s">
        <v>72</v>
      </c>
      <c r="G10" s="2" t="s">
        <v>73</v>
      </c>
      <c r="H10" s="2" t="s">
        <v>74</v>
      </c>
      <c r="I10" s="2" t="s">
        <v>75</v>
      </c>
      <c r="J10" s="2" t="s">
        <v>76</v>
      </c>
      <c r="O10" s="29" t="s">
        <v>41</v>
      </c>
      <c r="P10" s="57">
        <v>0</v>
      </c>
      <c r="Q10" s="58">
        <v>0</v>
      </c>
      <c r="R10" s="58">
        <v>0</v>
      </c>
      <c r="S10" s="58">
        <v>0</v>
      </c>
      <c r="T10" s="58">
        <v>0</v>
      </c>
      <c r="U10" s="59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7">
        <v>0</v>
      </c>
      <c r="AF10" s="57">
        <v>0</v>
      </c>
      <c r="AG10" s="57">
        <v>0</v>
      </c>
      <c r="AH10" s="59"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8">
        <v>0</v>
      </c>
      <c r="AQ10" s="59">
        <v>0</v>
      </c>
      <c r="AR10" s="58">
        <v>0</v>
      </c>
      <c r="AS10" s="58">
        <v>0</v>
      </c>
      <c r="AT10" s="58">
        <v>0</v>
      </c>
      <c r="AU10" s="58">
        <v>0</v>
      </c>
    </row>
    <row r="11" spans="1:47" ht="15" customHeight="1" x14ac:dyDescent="0.25">
      <c r="B11">
        <v>1</v>
      </c>
      <c r="C11" s="1">
        <v>1</v>
      </c>
      <c r="D11" s="2">
        <v>1</v>
      </c>
      <c r="E11" s="1">
        <v>1</v>
      </c>
      <c r="F11" s="1">
        <v>1</v>
      </c>
      <c r="G11" s="1">
        <v>1</v>
      </c>
      <c r="H11" s="2">
        <v>1</v>
      </c>
      <c r="I11" s="1">
        <v>1</v>
      </c>
      <c r="J11" s="2">
        <v>1</v>
      </c>
      <c r="O11" s="29" t="s">
        <v>42</v>
      </c>
      <c r="P11" s="57">
        <v>1</v>
      </c>
      <c r="Q11" s="58">
        <v>1</v>
      </c>
      <c r="R11" s="58">
        <v>1</v>
      </c>
      <c r="S11" s="58">
        <v>1</v>
      </c>
      <c r="T11" s="58">
        <v>1</v>
      </c>
      <c r="U11" s="59">
        <v>1</v>
      </c>
      <c r="V11" s="58">
        <v>1</v>
      </c>
      <c r="W11" s="58">
        <v>1</v>
      </c>
      <c r="X11" s="58">
        <v>1</v>
      </c>
      <c r="Y11" s="58">
        <v>1</v>
      </c>
      <c r="Z11" s="58">
        <v>1</v>
      </c>
      <c r="AA11" s="58">
        <v>1</v>
      </c>
      <c r="AB11" s="58">
        <v>1</v>
      </c>
      <c r="AC11" s="58">
        <v>1</v>
      </c>
      <c r="AD11" s="58">
        <v>1</v>
      </c>
      <c r="AE11" s="57">
        <v>1</v>
      </c>
      <c r="AF11" s="57">
        <v>1</v>
      </c>
      <c r="AG11" s="57">
        <v>1</v>
      </c>
      <c r="AH11" s="59">
        <v>1</v>
      </c>
      <c r="AI11" s="58">
        <v>1</v>
      </c>
      <c r="AJ11" s="58">
        <v>1</v>
      </c>
      <c r="AK11" s="58">
        <v>1</v>
      </c>
      <c r="AL11" s="58">
        <v>0</v>
      </c>
      <c r="AM11" s="58">
        <v>0</v>
      </c>
      <c r="AN11" s="58">
        <v>0</v>
      </c>
      <c r="AO11" s="58">
        <v>0</v>
      </c>
      <c r="AP11" s="58">
        <v>0</v>
      </c>
      <c r="AQ11" s="59">
        <v>0</v>
      </c>
      <c r="AR11" s="58">
        <v>0</v>
      </c>
      <c r="AS11" s="58">
        <v>0</v>
      </c>
      <c r="AT11" s="58">
        <v>0</v>
      </c>
      <c r="AU11" s="58">
        <v>0</v>
      </c>
    </row>
    <row r="12" spans="1:47" x14ac:dyDescent="0.25">
      <c r="B12">
        <v>2</v>
      </c>
      <c r="C12" s="1">
        <v>2</v>
      </c>
      <c r="D12" s="2">
        <v>1</v>
      </c>
      <c r="E12" s="1">
        <v>1</v>
      </c>
      <c r="F12" s="1">
        <v>1</v>
      </c>
      <c r="G12" s="1">
        <v>1</v>
      </c>
      <c r="H12" s="2">
        <v>1</v>
      </c>
      <c r="I12" s="1">
        <v>1</v>
      </c>
      <c r="J12" s="2">
        <v>1</v>
      </c>
      <c r="O12" s="29" t="s">
        <v>43</v>
      </c>
      <c r="P12" s="57">
        <v>0</v>
      </c>
      <c r="Q12" s="58">
        <v>0</v>
      </c>
      <c r="R12" s="58">
        <v>0</v>
      </c>
      <c r="S12" s="58">
        <v>0</v>
      </c>
      <c r="T12" s="58">
        <v>0</v>
      </c>
      <c r="U12" s="59"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8">
        <v>0</v>
      </c>
      <c r="AD12" s="58">
        <v>0</v>
      </c>
      <c r="AE12" s="57">
        <v>0</v>
      </c>
      <c r="AF12" s="57">
        <v>0</v>
      </c>
      <c r="AG12" s="57">
        <v>0</v>
      </c>
      <c r="AH12" s="59"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0</v>
      </c>
      <c r="AQ12" s="59">
        <v>0</v>
      </c>
      <c r="AR12" s="58">
        <v>0</v>
      </c>
      <c r="AS12" s="58">
        <v>0</v>
      </c>
      <c r="AT12" s="58">
        <v>0</v>
      </c>
      <c r="AU12" s="58">
        <v>0</v>
      </c>
    </row>
    <row r="13" spans="1:47" x14ac:dyDescent="0.25">
      <c r="B13">
        <v>3</v>
      </c>
      <c r="C13" s="1">
        <v>1</v>
      </c>
      <c r="D13" s="2">
        <v>2</v>
      </c>
      <c r="E13" s="1">
        <v>1</v>
      </c>
      <c r="F13" s="1">
        <v>1</v>
      </c>
      <c r="G13" s="1">
        <v>1</v>
      </c>
      <c r="H13" s="2">
        <v>1</v>
      </c>
      <c r="I13" s="1">
        <v>1</v>
      </c>
      <c r="J13" s="2">
        <v>1</v>
      </c>
      <c r="O13" s="29" t="s">
        <v>44</v>
      </c>
      <c r="P13" s="57">
        <v>0</v>
      </c>
      <c r="Q13" s="58">
        <v>0</v>
      </c>
      <c r="R13" s="58">
        <v>0</v>
      </c>
      <c r="S13" s="58">
        <v>0</v>
      </c>
      <c r="T13" s="58">
        <v>0</v>
      </c>
      <c r="U13" s="59"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57">
        <v>0</v>
      </c>
      <c r="AF13" s="57">
        <v>0</v>
      </c>
      <c r="AG13" s="57">
        <v>0</v>
      </c>
      <c r="AH13" s="59">
        <v>0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>
        <v>0</v>
      </c>
      <c r="AQ13" s="59">
        <v>0</v>
      </c>
      <c r="AR13" s="58">
        <v>0</v>
      </c>
      <c r="AS13" s="58">
        <v>0</v>
      </c>
      <c r="AT13" s="58">
        <v>0</v>
      </c>
      <c r="AU13" s="58">
        <v>0</v>
      </c>
    </row>
    <row r="14" spans="1:47" x14ac:dyDescent="0.25">
      <c r="B14">
        <v>4</v>
      </c>
      <c r="C14" s="1">
        <v>2</v>
      </c>
      <c r="D14" s="2">
        <v>2</v>
      </c>
      <c r="E14" s="1">
        <v>1</v>
      </c>
      <c r="F14" s="1">
        <v>1</v>
      </c>
      <c r="G14" s="1">
        <v>1</v>
      </c>
      <c r="H14" s="2">
        <v>1</v>
      </c>
      <c r="I14" s="1">
        <v>1</v>
      </c>
      <c r="J14" s="2">
        <v>1</v>
      </c>
      <c r="O14" s="29" t="s">
        <v>45</v>
      </c>
      <c r="P14" s="57">
        <v>0</v>
      </c>
      <c r="Q14" s="58">
        <v>0</v>
      </c>
      <c r="R14" s="58">
        <v>0</v>
      </c>
      <c r="S14" s="58">
        <v>0</v>
      </c>
      <c r="T14" s="58">
        <v>0</v>
      </c>
      <c r="U14" s="59"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8">
        <v>0</v>
      </c>
      <c r="AD14" s="58">
        <v>0</v>
      </c>
      <c r="AE14" s="57">
        <v>0</v>
      </c>
      <c r="AF14" s="57">
        <v>0</v>
      </c>
      <c r="AG14" s="57">
        <v>0</v>
      </c>
      <c r="AH14" s="59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8">
        <v>0</v>
      </c>
      <c r="AQ14" s="59">
        <v>0</v>
      </c>
      <c r="AR14" s="58">
        <v>0</v>
      </c>
      <c r="AS14" s="58">
        <v>0</v>
      </c>
      <c r="AT14" s="58">
        <v>0</v>
      </c>
      <c r="AU14" s="58">
        <v>0</v>
      </c>
    </row>
    <row r="15" spans="1:47" x14ac:dyDescent="0.25">
      <c r="B15">
        <v>5</v>
      </c>
      <c r="C15" s="1">
        <v>1</v>
      </c>
      <c r="D15" s="2">
        <v>1</v>
      </c>
      <c r="E15" s="1">
        <v>2</v>
      </c>
      <c r="F15" s="1">
        <v>1</v>
      </c>
      <c r="G15" s="1">
        <v>1</v>
      </c>
      <c r="H15" s="2">
        <v>1</v>
      </c>
      <c r="I15" s="1">
        <v>1</v>
      </c>
      <c r="J15" s="2">
        <v>1</v>
      </c>
      <c r="O15" s="29" t="s">
        <v>46</v>
      </c>
      <c r="P15" s="57">
        <v>1</v>
      </c>
      <c r="Q15" s="58">
        <v>1</v>
      </c>
      <c r="R15" s="58">
        <v>1</v>
      </c>
      <c r="S15" s="58">
        <v>1</v>
      </c>
      <c r="T15" s="58">
        <v>1</v>
      </c>
      <c r="U15" s="59">
        <v>1</v>
      </c>
      <c r="V15" s="58">
        <v>1</v>
      </c>
      <c r="W15" s="58">
        <v>1</v>
      </c>
      <c r="X15" s="58">
        <v>1</v>
      </c>
      <c r="Y15" s="58">
        <v>1</v>
      </c>
      <c r="Z15" s="58">
        <v>1</v>
      </c>
      <c r="AA15" s="58">
        <v>1</v>
      </c>
      <c r="AB15" s="58">
        <v>1</v>
      </c>
      <c r="AC15" s="58">
        <v>1</v>
      </c>
      <c r="AD15" s="58">
        <v>1</v>
      </c>
      <c r="AE15" s="57">
        <v>1</v>
      </c>
      <c r="AF15" s="57">
        <v>1</v>
      </c>
      <c r="AG15" s="57">
        <v>1</v>
      </c>
      <c r="AH15" s="59">
        <v>0</v>
      </c>
      <c r="AI15" s="58">
        <v>1</v>
      </c>
      <c r="AJ15" s="58">
        <v>1</v>
      </c>
      <c r="AK15" s="58">
        <v>1</v>
      </c>
      <c r="AL15" s="58">
        <v>1</v>
      </c>
      <c r="AM15" s="58">
        <v>1</v>
      </c>
      <c r="AN15" s="58">
        <v>1</v>
      </c>
      <c r="AO15" s="58">
        <v>1</v>
      </c>
      <c r="AP15" s="58">
        <v>1</v>
      </c>
      <c r="AQ15" s="59">
        <v>1</v>
      </c>
      <c r="AR15" s="58">
        <v>1</v>
      </c>
      <c r="AS15" s="58">
        <v>1</v>
      </c>
      <c r="AT15" s="58">
        <v>1</v>
      </c>
      <c r="AU15" s="58">
        <v>1</v>
      </c>
    </row>
    <row r="16" spans="1:47" x14ac:dyDescent="0.25">
      <c r="B16">
        <v>6</v>
      </c>
      <c r="C16" s="1">
        <v>2</v>
      </c>
      <c r="D16" s="2">
        <v>1</v>
      </c>
      <c r="E16" s="1">
        <v>2</v>
      </c>
      <c r="F16" s="1">
        <v>1</v>
      </c>
      <c r="G16" s="1">
        <v>1</v>
      </c>
      <c r="H16" s="2">
        <v>1</v>
      </c>
      <c r="I16" s="1">
        <v>1</v>
      </c>
      <c r="J16" s="2">
        <v>1</v>
      </c>
      <c r="O16" s="29" t="s">
        <v>47</v>
      </c>
      <c r="P16" s="57">
        <v>1</v>
      </c>
      <c r="Q16" s="58">
        <v>1</v>
      </c>
      <c r="R16" s="58">
        <v>1</v>
      </c>
      <c r="S16" s="58">
        <v>0</v>
      </c>
      <c r="T16" s="58">
        <v>1</v>
      </c>
      <c r="U16" s="59">
        <v>1</v>
      </c>
      <c r="V16" s="58">
        <v>1</v>
      </c>
      <c r="W16" s="58">
        <v>0</v>
      </c>
      <c r="X16" s="58">
        <v>0</v>
      </c>
      <c r="Y16" s="58">
        <v>1</v>
      </c>
      <c r="Z16" s="58">
        <v>1</v>
      </c>
      <c r="AA16" s="58">
        <v>0</v>
      </c>
      <c r="AB16" s="58">
        <v>0</v>
      </c>
      <c r="AC16" s="58">
        <v>0</v>
      </c>
      <c r="AD16" s="58">
        <v>0</v>
      </c>
      <c r="AE16" s="57">
        <v>1</v>
      </c>
      <c r="AF16" s="57">
        <v>1</v>
      </c>
      <c r="AG16" s="57">
        <v>1</v>
      </c>
      <c r="AH16" s="59"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0</v>
      </c>
      <c r="AQ16" s="59">
        <v>0</v>
      </c>
      <c r="AR16" s="58">
        <v>0</v>
      </c>
      <c r="AS16" s="58">
        <v>0</v>
      </c>
      <c r="AT16" s="58">
        <v>0</v>
      </c>
      <c r="AU16" s="58">
        <v>0</v>
      </c>
    </row>
    <row r="17" spans="2:47" x14ac:dyDescent="0.25">
      <c r="B17">
        <v>7</v>
      </c>
      <c r="C17" s="1">
        <v>1</v>
      </c>
      <c r="D17" s="2">
        <v>2</v>
      </c>
      <c r="E17" s="1">
        <v>2</v>
      </c>
      <c r="F17" s="1">
        <v>1</v>
      </c>
      <c r="G17" s="1">
        <v>1</v>
      </c>
      <c r="H17" s="2">
        <v>1</v>
      </c>
      <c r="I17" s="1">
        <v>1</v>
      </c>
      <c r="J17" s="2">
        <v>1</v>
      </c>
      <c r="O17" s="29" t="s">
        <v>48</v>
      </c>
      <c r="P17" s="57">
        <v>0</v>
      </c>
      <c r="Q17" s="58">
        <v>0</v>
      </c>
      <c r="R17" s="58">
        <v>0</v>
      </c>
      <c r="S17" s="58">
        <v>1</v>
      </c>
      <c r="T17" s="58">
        <v>0</v>
      </c>
      <c r="U17" s="59">
        <v>0</v>
      </c>
      <c r="V17" s="58">
        <v>0</v>
      </c>
      <c r="W17" s="58">
        <v>1</v>
      </c>
      <c r="X17" s="58">
        <v>1</v>
      </c>
      <c r="Y17" s="58">
        <v>0</v>
      </c>
      <c r="Z17" s="58">
        <v>0</v>
      </c>
      <c r="AA17" s="58">
        <v>1</v>
      </c>
      <c r="AB17" s="58">
        <v>0</v>
      </c>
      <c r="AC17" s="58">
        <v>1</v>
      </c>
      <c r="AD17" s="58">
        <v>1</v>
      </c>
      <c r="AE17" s="57">
        <v>0</v>
      </c>
      <c r="AF17" s="57">
        <v>0</v>
      </c>
      <c r="AG17" s="57">
        <v>0</v>
      </c>
      <c r="AH17" s="59">
        <v>1</v>
      </c>
      <c r="AI17" s="58">
        <v>1</v>
      </c>
      <c r="AJ17" s="58">
        <v>1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8">
        <v>0</v>
      </c>
      <c r="AQ17" s="59">
        <v>0</v>
      </c>
      <c r="AR17" s="58">
        <v>0</v>
      </c>
      <c r="AS17" s="58">
        <v>0</v>
      </c>
      <c r="AT17" s="58">
        <v>0</v>
      </c>
      <c r="AU17" s="58">
        <v>0</v>
      </c>
    </row>
    <row r="18" spans="2:47" ht="15" customHeight="1" x14ac:dyDescent="0.25">
      <c r="B18">
        <v>8</v>
      </c>
      <c r="C18" s="1">
        <v>2</v>
      </c>
      <c r="D18" s="2">
        <v>2</v>
      </c>
      <c r="E18" s="1">
        <v>2</v>
      </c>
      <c r="F18" s="1">
        <v>1</v>
      </c>
      <c r="G18" s="1">
        <v>1</v>
      </c>
      <c r="H18" s="2">
        <v>1</v>
      </c>
      <c r="I18" s="1">
        <v>1</v>
      </c>
      <c r="J18" s="2">
        <v>1</v>
      </c>
      <c r="O18" s="29" t="s">
        <v>49</v>
      </c>
      <c r="P18" s="57">
        <v>0</v>
      </c>
      <c r="Q18" s="58">
        <v>0</v>
      </c>
      <c r="R18" s="58">
        <v>0</v>
      </c>
      <c r="S18" s="58">
        <v>0</v>
      </c>
      <c r="T18" s="58">
        <v>0</v>
      </c>
      <c r="U18" s="59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7">
        <v>0</v>
      </c>
      <c r="AF18" s="57">
        <v>0</v>
      </c>
      <c r="AG18" s="57">
        <v>0</v>
      </c>
      <c r="AH18" s="59">
        <v>0</v>
      </c>
      <c r="AI18" s="58">
        <v>0</v>
      </c>
      <c r="AJ18" s="58">
        <v>0</v>
      </c>
      <c r="AK18" s="58">
        <v>1</v>
      </c>
      <c r="AL18" s="58">
        <v>1</v>
      </c>
      <c r="AM18" s="58">
        <v>1</v>
      </c>
      <c r="AN18" s="58">
        <v>1</v>
      </c>
      <c r="AO18" s="58">
        <v>1</v>
      </c>
      <c r="AP18" s="58">
        <v>1</v>
      </c>
      <c r="AQ18" s="59">
        <v>1</v>
      </c>
      <c r="AR18" s="58">
        <v>1</v>
      </c>
      <c r="AS18" s="58">
        <v>1</v>
      </c>
      <c r="AT18" s="58">
        <v>1</v>
      </c>
      <c r="AU18" s="58">
        <v>1</v>
      </c>
    </row>
    <row r="19" spans="2:47" ht="15" customHeight="1" x14ac:dyDescent="0.25">
      <c r="B19">
        <v>9</v>
      </c>
      <c r="C19" s="1">
        <v>1</v>
      </c>
      <c r="D19" s="2">
        <v>1</v>
      </c>
      <c r="E19" s="1">
        <v>1</v>
      </c>
      <c r="F19" s="1">
        <v>2</v>
      </c>
      <c r="G19" s="1">
        <v>1</v>
      </c>
      <c r="H19" s="2">
        <v>1</v>
      </c>
      <c r="I19" s="1">
        <v>1</v>
      </c>
      <c r="J19" s="2">
        <v>1</v>
      </c>
      <c r="O19" s="29" t="s">
        <v>50</v>
      </c>
      <c r="P19" s="57">
        <v>0</v>
      </c>
      <c r="Q19" s="58">
        <v>0</v>
      </c>
      <c r="R19" s="58">
        <v>0</v>
      </c>
      <c r="S19" s="58">
        <v>0</v>
      </c>
      <c r="T19" s="58">
        <v>0</v>
      </c>
      <c r="U19" s="59">
        <v>0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0</v>
      </c>
      <c r="AB19" s="58">
        <v>0</v>
      </c>
      <c r="AC19" s="58">
        <v>0</v>
      </c>
      <c r="AD19" s="58">
        <v>0</v>
      </c>
      <c r="AE19" s="57">
        <v>0</v>
      </c>
      <c r="AF19" s="57">
        <v>0</v>
      </c>
      <c r="AG19" s="57">
        <v>0</v>
      </c>
      <c r="AH19" s="59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v>0</v>
      </c>
      <c r="AP19" s="58">
        <v>0</v>
      </c>
      <c r="AQ19" s="59">
        <v>0</v>
      </c>
      <c r="AR19" s="58">
        <v>0</v>
      </c>
      <c r="AS19" s="58">
        <v>0</v>
      </c>
      <c r="AT19" s="58">
        <v>0</v>
      </c>
      <c r="AU19" s="58">
        <v>0</v>
      </c>
    </row>
    <row r="20" spans="2:47" x14ac:dyDescent="0.25">
      <c r="B20">
        <v>10</v>
      </c>
      <c r="C20" s="1">
        <v>2</v>
      </c>
      <c r="D20" s="2">
        <v>1</v>
      </c>
      <c r="E20" s="1">
        <v>1</v>
      </c>
      <c r="F20" s="1">
        <v>2</v>
      </c>
      <c r="G20" s="1">
        <v>1</v>
      </c>
      <c r="H20" s="2">
        <v>1</v>
      </c>
      <c r="I20" s="1">
        <v>1</v>
      </c>
      <c r="J20" s="2">
        <v>1</v>
      </c>
      <c r="O20" s="29" t="s">
        <v>52</v>
      </c>
      <c r="P20" s="57">
        <v>1</v>
      </c>
      <c r="Q20" s="58">
        <v>1</v>
      </c>
      <c r="R20" s="58">
        <v>1</v>
      </c>
      <c r="S20" s="58">
        <v>0</v>
      </c>
      <c r="T20" s="58">
        <v>1</v>
      </c>
      <c r="U20" s="59">
        <v>1</v>
      </c>
      <c r="V20" s="58">
        <v>0</v>
      </c>
      <c r="W20" s="58">
        <v>0</v>
      </c>
      <c r="X20" s="58">
        <v>1</v>
      </c>
      <c r="Y20" s="58">
        <v>0</v>
      </c>
      <c r="Z20" s="58">
        <v>1</v>
      </c>
      <c r="AA20" s="58">
        <v>0</v>
      </c>
      <c r="AB20" s="58">
        <v>1</v>
      </c>
      <c r="AC20" s="58">
        <v>1</v>
      </c>
      <c r="AD20" s="58">
        <v>1</v>
      </c>
      <c r="AE20" s="57">
        <v>1</v>
      </c>
      <c r="AF20" s="57">
        <v>1</v>
      </c>
      <c r="AG20" s="57">
        <v>1</v>
      </c>
      <c r="AH20" s="59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0</v>
      </c>
      <c r="AQ20" s="59">
        <v>0</v>
      </c>
      <c r="AR20" s="58">
        <v>0</v>
      </c>
      <c r="AS20" s="58">
        <v>0</v>
      </c>
      <c r="AT20" s="58">
        <v>0</v>
      </c>
      <c r="AU20" s="58">
        <v>0</v>
      </c>
    </row>
    <row r="21" spans="2:47" x14ac:dyDescent="0.25">
      <c r="B21">
        <v>11</v>
      </c>
      <c r="C21" s="1">
        <v>1</v>
      </c>
      <c r="D21" s="2">
        <v>2</v>
      </c>
      <c r="E21" s="1">
        <v>1</v>
      </c>
      <c r="F21" s="1">
        <v>2</v>
      </c>
      <c r="G21" s="1">
        <v>1</v>
      </c>
      <c r="H21" s="2">
        <v>1</v>
      </c>
      <c r="I21" s="1">
        <v>1</v>
      </c>
      <c r="J21" s="2">
        <v>1</v>
      </c>
      <c r="O21" s="29" t="s">
        <v>53</v>
      </c>
      <c r="P21" s="57">
        <v>0</v>
      </c>
      <c r="Q21" s="58">
        <v>0</v>
      </c>
      <c r="R21" s="58">
        <v>0</v>
      </c>
      <c r="S21" s="58">
        <v>1</v>
      </c>
      <c r="T21" s="58">
        <v>0</v>
      </c>
      <c r="U21" s="59">
        <v>0</v>
      </c>
      <c r="V21" s="58">
        <v>1</v>
      </c>
      <c r="W21" s="58">
        <v>1</v>
      </c>
      <c r="X21" s="58">
        <v>0</v>
      </c>
      <c r="Y21" s="58">
        <v>1</v>
      </c>
      <c r="Z21" s="58">
        <v>0</v>
      </c>
      <c r="AA21" s="58">
        <v>1</v>
      </c>
      <c r="AB21" s="58">
        <v>0</v>
      </c>
      <c r="AC21" s="58">
        <v>0</v>
      </c>
      <c r="AD21" s="58">
        <v>0</v>
      </c>
      <c r="AE21" s="57">
        <v>0</v>
      </c>
      <c r="AF21" s="57">
        <v>0</v>
      </c>
      <c r="AG21" s="57">
        <v>0</v>
      </c>
      <c r="AH21" s="59">
        <v>1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>
        <v>0</v>
      </c>
      <c r="AQ21" s="59">
        <v>0</v>
      </c>
      <c r="AR21" s="58">
        <v>0</v>
      </c>
      <c r="AS21" s="58">
        <v>0</v>
      </c>
      <c r="AT21" s="58">
        <v>0</v>
      </c>
      <c r="AU21" s="58">
        <v>0</v>
      </c>
    </row>
    <row r="22" spans="2:47" x14ac:dyDescent="0.25">
      <c r="B22">
        <v>12</v>
      </c>
      <c r="C22" s="1">
        <v>2</v>
      </c>
      <c r="D22" s="2">
        <v>2</v>
      </c>
      <c r="E22" s="1">
        <v>1</v>
      </c>
      <c r="F22" s="1">
        <v>2</v>
      </c>
      <c r="G22" s="1">
        <v>1</v>
      </c>
      <c r="H22" s="2">
        <v>1</v>
      </c>
      <c r="I22" s="1">
        <v>1</v>
      </c>
      <c r="J22" s="2">
        <v>1</v>
      </c>
      <c r="O22" s="29" t="s">
        <v>54</v>
      </c>
      <c r="P22" s="57">
        <v>0</v>
      </c>
      <c r="Q22" s="58">
        <v>0</v>
      </c>
      <c r="R22" s="58">
        <v>0</v>
      </c>
      <c r="S22" s="58">
        <v>0</v>
      </c>
      <c r="T22" s="58">
        <v>0</v>
      </c>
      <c r="U22" s="59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7">
        <v>0</v>
      </c>
      <c r="AF22" s="57">
        <v>0</v>
      </c>
      <c r="AG22" s="57">
        <v>0</v>
      </c>
      <c r="AH22" s="59">
        <v>0</v>
      </c>
      <c r="AI22" s="58">
        <v>1</v>
      </c>
      <c r="AJ22" s="58">
        <v>1</v>
      </c>
      <c r="AK22" s="58">
        <v>1</v>
      </c>
      <c r="AL22" s="58">
        <v>1</v>
      </c>
      <c r="AM22" s="58">
        <v>1</v>
      </c>
      <c r="AN22" s="58">
        <v>1</v>
      </c>
      <c r="AO22" s="58">
        <v>1</v>
      </c>
      <c r="AP22" s="58">
        <v>1</v>
      </c>
      <c r="AQ22" s="59">
        <v>1</v>
      </c>
      <c r="AR22" s="58">
        <v>1</v>
      </c>
      <c r="AS22" s="58">
        <v>1</v>
      </c>
      <c r="AT22" s="58">
        <v>1</v>
      </c>
      <c r="AU22" s="58">
        <v>1</v>
      </c>
    </row>
    <row r="23" spans="2:47" x14ac:dyDescent="0.25">
      <c r="B23">
        <v>13</v>
      </c>
      <c r="C23" s="1">
        <v>1</v>
      </c>
      <c r="D23" s="2">
        <v>1</v>
      </c>
      <c r="E23" s="1">
        <v>2</v>
      </c>
      <c r="F23" s="1">
        <v>2</v>
      </c>
      <c r="G23" s="1">
        <v>1</v>
      </c>
      <c r="H23" s="2">
        <v>1</v>
      </c>
      <c r="I23" s="1">
        <v>1</v>
      </c>
      <c r="J23" s="2">
        <v>1</v>
      </c>
      <c r="O23" s="29" t="s">
        <v>51</v>
      </c>
      <c r="P23" s="57">
        <v>0</v>
      </c>
      <c r="Q23" s="58">
        <v>0</v>
      </c>
      <c r="R23" s="58">
        <v>0</v>
      </c>
      <c r="S23" s="58">
        <v>0</v>
      </c>
      <c r="T23" s="58">
        <v>0</v>
      </c>
      <c r="U23" s="59">
        <v>0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  <c r="AE23" s="57">
        <v>0</v>
      </c>
      <c r="AF23" s="57">
        <v>0</v>
      </c>
      <c r="AG23" s="57">
        <v>0</v>
      </c>
      <c r="AH23" s="59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0</v>
      </c>
      <c r="AQ23" s="59">
        <v>0</v>
      </c>
      <c r="AR23" s="58">
        <v>0</v>
      </c>
      <c r="AS23" s="58">
        <v>0</v>
      </c>
      <c r="AT23" s="58">
        <v>0</v>
      </c>
      <c r="AU23" s="58">
        <v>0</v>
      </c>
    </row>
    <row r="24" spans="2:47" x14ac:dyDescent="0.25">
      <c r="B24">
        <v>14</v>
      </c>
      <c r="C24" s="1">
        <v>2</v>
      </c>
      <c r="D24" s="2">
        <v>1</v>
      </c>
      <c r="E24" s="1">
        <v>2</v>
      </c>
      <c r="F24" s="1">
        <v>2</v>
      </c>
      <c r="G24" s="1">
        <v>1</v>
      </c>
      <c r="H24" s="2">
        <v>1</v>
      </c>
      <c r="I24" s="1">
        <v>1</v>
      </c>
      <c r="J24" s="2">
        <v>1</v>
      </c>
      <c r="O24" s="29" t="s">
        <v>57</v>
      </c>
      <c r="P24" s="57">
        <v>1</v>
      </c>
      <c r="Q24" s="58">
        <v>1</v>
      </c>
      <c r="R24" s="58">
        <v>1</v>
      </c>
      <c r="S24" s="58">
        <v>1</v>
      </c>
      <c r="T24" s="58">
        <v>6</v>
      </c>
      <c r="U24" s="59">
        <v>0</v>
      </c>
      <c r="V24" s="58">
        <v>0</v>
      </c>
      <c r="W24" s="58">
        <v>0</v>
      </c>
      <c r="X24" s="58">
        <v>0</v>
      </c>
      <c r="Y24" s="58">
        <v>0</v>
      </c>
      <c r="Z24" s="58">
        <v>45</v>
      </c>
      <c r="AA24" s="58">
        <v>20</v>
      </c>
      <c r="AB24" s="58">
        <v>10</v>
      </c>
      <c r="AC24" s="58">
        <v>0</v>
      </c>
      <c r="AD24" s="58">
        <v>3</v>
      </c>
      <c r="AE24" s="57">
        <v>1</v>
      </c>
      <c r="AF24" s="57">
        <v>1</v>
      </c>
      <c r="AG24" s="57">
        <v>1</v>
      </c>
      <c r="AH24" s="59" t="s">
        <v>120</v>
      </c>
      <c r="AI24" s="58">
        <v>7</v>
      </c>
      <c r="AJ24" s="58">
        <v>7</v>
      </c>
      <c r="AK24" s="58">
        <v>14</v>
      </c>
      <c r="AL24" s="58">
        <v>14</v>
      </c>
      <c r="AM24" s="58">
        <v>14</v>
      </c>
      <c r="AN24" s="58">
        <v>14</v>
      </c>
      <c r="AO24" s="58">
        <v>14</v>
      </c>
      <c r="AP24" s="58">
        <v>14</v>
      </c>
      <c r="AQ24" s="59">
        <v>14</v>
      </c>
      <c r="AR24" s="58">
        <v>14</v>
      </c>
      <c r="AS24" s="58">
        <v>14</v>
      </c>
      <c r="AT24" s="58">
        <v>14</v>
      </c>
      <c r="AU24" s="58">
        <v>14</v>
      </c>
    </row>
    <row r="25" spans="2:47" x14ac:dyDescent="0.25">
      <c r="B25">
        <v>15</v>
      </c>
      <c r="C25" s="1">
        <v>1</v>
      </c>
      <c r="D25" s="2">
        <v>2</v>
      </c>
      <c r="E25" s="1">
        <v>2</v>
      </c>
      <c r="F25" s="1">
        <v>2</v>
      </c>
      <c r="G25" s="1">
        <v>1</v>
      </c>
      <c r="H25" s="2">
        <v>1</v>
      </c>
      <c r="I25" s="1">
        <v>1</v>
      </c>
      <c r="J25" s="2">
        <v>1</v>
      </c>
      <c r="O25" s="29" t="s">
        <v>58</v>
      </c>
      <c r="P25" s="57">
        <v>0</v>
      </c>
      <c r="Q25" s="58">
        <v>0</v>
      </c>
      <c r="R25" s="58">
        <v>0</v>
      </c>
      <c r="S25" s="58">
        <v>0</v>
      </c>
      <c r="T25" s="58">
        <v>0</v>
      </c>
      <c r="U25" s="59">
        <v>2</v>
      </c>
      <c r="V25" s="58">
        <v>6</v>
      </c>
      <c r="W25" s="58">
        <v>2</v>
      </c>
      <c r="X25" s="58">
        <v>1</v>
      </c>
      <c r="Y25" s="58">
        <v>2</v>
      </c>
      <c r="Z25" s="58">
        <v>0</v>
      </c>
      <c r="AA25" s="58">
        <v>0</v>
      </c>
      <c r="AB25" s="58">
        <v>0</v>
      </c>
      <c r="AC25" s="58">
        <v>6</v>
      </c>
      <c r="AD25" s="58">
        <v>0</v>
      </c>
      <c r="AE25" s="57">
        <v>0</v>
      </c>
      <c r="AF25" s="57">
        <v>0</v>
      </c>
      <c r="AG25" s="57">
        <v>0</v>
      </c>
      <c r="AH25" s="59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9">
        <v>0</v>
      </c>
      <c r="AR25" s="58">
        <v>0</v>
      </c>
      <c r="AS25" s="58">
        <v>0</v>
      </c>
      <c r="AT25" s="58">
        <v>0</v>
      </c>
      <c r="AU25" s="58">
        <v>0</v>
      </c>
    </row>
    <row r="26" spans="2:47" ht="15" customHeight="1" x14ac:dyDescent="0.25">
      <c r="B26">
        <v>16</v>
      </c>
      <c r="C26" s="1">
        <v>2</v>
      </c>
      <c r="D26" s="2">
        <v>2</v>
      </c>
      <c r="E26" s="1">
        <v>2</v>
      </c>
      <c r="F26" s="1">
        <v>2</v>
      </c>
      <c r="G26" s="1">
        <v>1</v>
      </c>
      <c r="H26" s="2">
        <v>1</v>
      </c>
      <c r="I26" s="1">
        <v>1</v>
      </c>
      <c r="J26" s="2">
        <v>1</v>
      </c>
      <c r="O26" s="29" t="s">
        <v>59</v>
      </c>
      <c r="P26" s="57">
        <v>0</v>
      </c>
      <c r="Q26" s="58">
        <v>0</v>
      </c>
      <c r="R26" s="58">
        <v>0</v>
      </c>
      <c r="S26" s="58">
        <v>0</v>
      </c>
      <c r="T26" s="58">
        <v>0</v>
      </c>
      <c r="U26" s="59"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8">
        <v>0</v>
      </c>
      <c r="AD26" s="58">
        <v>0</v>
      </c>
      <c r="AE26" s="57">
        <v>0</v>
      </c>
      <c r="AF26" s="57">
        <v>0</v>
      </c>
      <c r="AG26" s="57">
        <v>0</v>
      </c>
      <c r="AH26" s="59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9">
        <v>0</v>
      </c>
      <c r="AR26" s="58">
        <v>0</v>
      </c>
      <c r="AS26" s="58">
        <v>0</v>
      </c>
      <c r="AT26" s="58">
        <v>0</v>
      </c>
      <c r="AU26" s="58">
        <v>0</v>
      </c>
    </row>
    <row r="27" spans="2:47" ht="15" customHeight="1" x14ac:dyDescent="0.25">
      <c r="B27">
        <v>17</v>
      </c>
      <c r="C27" s="1">
        <v>1</v>
      </c>
      <c r="D27" s="2">
        <v>1</v>
      </c>
      <c r="E27" s="1">
        <v>1</v>
      </c>
      <c r="F27" s="1">
        <v>1</v>
      </c>
      <c r="G27" s="1">
        <v>2</v>
      </c>
      <c r="H27" s="2">
        <v>1</v>
      </c>
      <c r="I27" s="1">
        <v>1</v>
      </c>
      <c r="J27" s="2">
        <v>1</v>
      </c>
      <c r="O27" s="29" t="s">
        <v>60</v>
      </c>
      <c r="P27" s="57">
        <v>1</v>
      </c>
      <c r="Q27" s="58">
        <v>1</v>
      </c>
      <c r="R27" s="58">
        <v>1</v>
      </c>
      <c r="S27" s="58">
        <v>0</v>
      </c>
      <c r="T27" s="58">
        <v>1</v>
      </c>
      <c r="U27" s="59">
        <v>0</v>
      </c>
      <c r="V27" s="58">
        <v>1</v>
      </c>
      <c r="W27" s="58">
        <v>1</v>
      </c>
      <c r="X27" s="58">
        <v>1</v>
      </c>
      <c r="Y27" s="58">
        <v>1</v>
      </c>
      <c r="Z27" s="58">
        <v>1</v>
      </c>
      <c r="AA27" s="58">
        <v>0</v>
      </c>
      <c r="AB27" s="58">
        <v>0</v>
      </c>
      <c r="AC27" s="58">
        <v>1</v>
      </c>
      <c r="AD27" s="58">
        <v>1</v>
      </c>
      <c r="AE27" s="57">
        <v>1</v>
      </c>
      <c r="AF27" s="57">
        <v>1</v>
      </c>
      <c r="AG27" s="57">
        <v>1</v>
      </c>
      <c r="AH27" s="59">
        <v>0</v>
      </c>
      <c r="AI27" s="58">
        <v>1</v>
      </c>
      <c r="AJ27" s="58">
        <v>1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9">
        <v>0</v>
      </c>
      <c r="AR27" s="58">
        <v>0</v>
      </c>
      <c r="AS27" s="58">
        <v>0</v>
      </c>
      <c r="AT27" s="58">
        <v>0</v>
      </c>
      <c r="AU27" s="58">
        <v>0</v>
      </c>
    </row>
    <row r="28" spans="2:47" x14ac:dyDescent="0.25">
      <c r="B28">
        <v>18</v>
      </c>
      <c r="C28" s="1">
        <v>2</v>
      </c>
      <c r="D28" s="2">
        <v>1</v>
      </c>
      <c r="E28" s="1">
        <v>1</v>
      </c>
      <c r="F28" s="1">
        <v>1</v>
      </c>
      <c r="G28" s="1">
        <v>2</v>
      </c>
      <c r="H28" s="2">
        <v>1</v>
      </c>
      <c r="I28" s="1">
        <v>1</v>
      </c>
      <c r="J28" s="2">
        <v>1</v>
      </c>
      <c r="O28" s="29" t="s">
        <v>61</v>
      </c>
      <c r="P28" s="57">
        <v>0</v>
      </c>
      <c r="Q28" s="58">
        <v>0</v>
      </c>
      <c r="R28" s="58">
        <v>0</v>
      </c>
      <c r="S28" s="58">
        <v>1</v>
      </c>
      <c r="T28" s="58">
        <v>0</v>
      </c>
      <c r="U28" s="59">
        <v>1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1</v>
      </c>
      <c r="AB28" s="58">
        <v>1</v>
      </c>
      <c r="AC28" s="58">
        <v>0</v>
      </c>
      <c r="AD28" s="58">
        <v>0</v>
      </c>
      <c r="AE28" s="57">
        <v>0</v>
      </c>
      <c r="AF28" s="57">
        <v>0</v>
      </c>
      <c r="AG28" s="57">
        <v>0</v>
      </c>
      <c r="AH28" s="59">
        <v>1</v>
      </c>
      <c r="AI28" s="58">
        <v>0</v>
      </c>
      <c r="AJ28" s="58">
        <v>0</v>
      </c>
      <c r="AK28" s="58">
        <v>1</v>
      </c>
      <c r="AL28" s="58">
        <v>1</v>
      </c>
      <c r="AM28" s="58">
        <v>1</v>
      </c>
      <c r="AN28" s="58">
        <v>1</v>
      </c>
      <c r="AO28" s="58">
        <v>1</v>
      </c>
      <c r="AP28" s="58">
        <v>1</v>
      </c>
      <c r="AQ28" s="59">
        <v>1</v>
      </c>
      <c r="AR28" s="58">
        <v>1</v>
      </c>
      <c r="AS28" s="58">
        <v>1</v>
      </c>
      <c r="AT28" s="58">
        <v>1</v>
      </c>
      <c r="AU28" s="58">
        <v>1</v>
      </c>
    </row>
    <row r="29" spans="2:47" x14ac:dyDescent="0.25">
      <c r="B29">
        <v>19</v>
      </c>
      <c r="C29" s="1">
        <v>1</v>
      </c>
      <c r="D29" s="2">
        <v>2</v>
      </c>
      <c r="E29" s="1">
        <v>1</v>
      </c>
      <c r="F29" s="1">
        <v>1</v>
      </c>
      <c r="G29" s="1">
        <v>2</v>
      </c>
      <c r="H29" s="2">
        <v>1</v>
      </c>
      <c r="I29" s="1">
        <v>1</v>
      </c>
      <c r="J29" s="2">
        <v>1</v>
      </c>
      <c r="O29" s="29" t="s">
        <v>62</v>
      </c>
      <c r="P29" s="57">
        <v>0</v>
      </c>
      <c r="Q29" s="58">
        <v>0</v>
      </c>
      <c r="R29" s="58">
        <v>0</v>
      </c>
      <c r="S29" s="58">
        <v>0</v>
      </c>
      <c r="T29" s="58">
        <v>0</v>
      </c>
      <c r="U29" s="59">
        <v>0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0</v>
      </c>
      <c r="AB29" s="58">
        <v>0</v>
      </c>
      <c r="AC29" s="58">
        <v>0</v>
      </c>
      <c r="AD29" s="58">
        <v>1</v>
      </c>
      <c r="AE29" s="57">
        <v>0</v>
      </c>
      <c r="AF29" s="57">
        <v>0</v>
      </c>
      <c r="AG29" s="57">
        <v>0</v>
      </c>
      <c r="AH29" s="59">
        <v>0</v>
      </c>
      <c r="AI29" s="58">
        <v>1</v>
      </c>
      <c r="AJ29" s="58">
        <v>1</v>
      </c>
      <c r="AK29" s="58">
        <v>1</v>
      </c>
      <c r="AL29" s="58">
        <v>1</v>
      </c>
      <c r="AM29" s="58">
        <v>1</v>
      </c>
      <c r="AN29" s="58">
        <v>1</v>
      </c>
      <c r="AO29" s="58">
        <v>1</v>
      </c>
      <c r="AP29" s="58">
        <v>1</v>
      </c>
      <c r="AQ29" s="59">
        <v>1</v>
      </c>
      <c r="AR29" s="58">
        <v>1</v>
      </c>
      <c r="AS29" s="58">
        <v>1</v>
      </c>
      <c r="AT29" s="58">
        <v>1</v>
      </c>
      <c r="AU29" s="58">
        <v>1</v>
      </c>
    </row>
    <row r="30" spans="2:47" x14ac:dyDescent="0.25">
      <c r="B30">
        <v>20</v>
      </c>
      <c r="C30" s="1">
        <v>2</v>
      </c>
      <c r="D30" s="2">
        <v>2</v>
      </c>
      <c r="E30" s="1">
        <v>1</v>
      </c>
      <c r="F30" s="1">
        <v>1</v>
      </c>
      <c r="G30" s="1">
        <v>2</v>
      </c>
      <c r="H30" s="2">
        <v>1</v>
      </c>
      <c r="I30" s="1">
        <v>1</v>
      </c>
      <c r="J30" s="2">
        <v>1</v>
      </c>
      <c r="O30" s="29" t="s">
        <v>63</v>
      </c>
      <c r="P30" s="57">
        <v>0</v>
      </c>
      <c r="Q30" s="58">
        <v>0</v>
      </c>
      <c r="R30" s="58">
        <v>0</v>
      </c>
      <c r="S30" s="58">
        <v>0</v>
      </c>
      <c r="T30" s="58">
        <v>0</v>
      </c>
      <c r="U30" s="59">
        <v>0</v>
      </c>
      <c r="V30" s="58">
        <v>0</v>
      </c>
      <c r="W30" s="58">
        <v>0</v>
      </c>
      <c r="X30" s="58">
        <v>1</v>
      </c>
      <c r="Y30" s="58">
        <v>0</v>
      </c>
      <c r="Z30" s="58">
        <v>0</v>
      </c>
      <c r="AA30" s="58">
        <v>0</v>
      </c>
      <c r="AB30" s="58">
        <v>0</v>
      </c>
      <c r="AC30" s="58">
        <v>1</v>
      </c>
      <c r="AD30" s="58">
        <v>0</v>
      </c>
      <c r="AE30" s="57">
        <v>0</v>
      </c>
      <c r="AF30" s="57">
        <v>0</v>
      </c>
      <c r="AG30" s="57">
        <v>0</v>
      </c>
      <c r="AH30" s="59">
        <v>1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9">
        <v>0</v>
      </c>
      <c r="AR30" s="58">
        <v>0</v>
      </c>
      <c r="AS30" s="58">
        <v>0</v>
      </c>
      <c r="AT30" s="58">
        <v>0</v>
      </c>
      <c r="AU30" s="58">
        <v>0</v>
      </c>
    </row>
    <row r="31" spans="2:47" x14ac:dyDescent="0.25">
      <c r="B31">
        <v>21</v>
      </c>
      <c r="C31" s="1">
        <v>1</v>
      </c>
      <c r="D31" s="2">
        <v>1</v>
      </c>
      <c r="E31" s="1">
        <v>2</v>
      </c>
      <c r="F31" s="1">
        <v>1</v>
      </c>
      <c r="G31" s="1">
        <v>2</v>
      </c>
      <c r="H31" s="2">
        <v>1</v>
      </c>
      <c r="I31" s="1">
        <v>1</v>
      </c>
      <c r="J31" s="2">
        <v>1</v>
      </c>
      <c r="O31" s="29" t="s">
        <v>64</v>
      </c>
      <c r="P31" s="57">
        <v>1</v>
      </c>
      <c r="Q31" s="58">
        <v>1</v>
      </c>
      <c r="R31" s="58">
        <v>1</v>
      </c>
      <c r="S31" s="58">
        <v>1</v>
      </c>
      <c r="T31" s="58">
        <v>1</v>
      </c>
      <c r="U31" s="59">
        <v>1</v>
      </c>
      <c r="V31" s="58">
        <v>1</v>
      </c>
      <c r="W31" s="58">
        <v>1</v>
      </c>
      <c r="X31" s="58">
        <v>1</v>
      </c>
      <c r="Y31" s="58">
        <v>1</v>
      </c>
      <c r="Z31" s="58">
        <v>1</v>
      </c>
      <c r="AA31" s="58">
        <v>1</v>
      </c>
      <c r="AB31" s="58">
        <v>1</v>
      </c>
      <c r="AC31" s="58">
        <v>0</v>
      </c>
      <c r="AD31" s="58">
        <v>0</v>
      </c>
      <c r="AE31" s="57">
        <v>1</v>
      </c>
      <c r="AF31" s="57">
        <v>1</v>
      </c>
      <c r="AG31" s="57">
        <v>1</v>
      </c>
      <c r="AH31" s="59"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v>0</v>
      </c>
      <c r="AP31" s="58">
        <v>0</v>
      </c>
      <c r="AQ31" s="59">
        <v>0</v>
      </c>
      <c r="AR31" s="58">
        <v>0</v>
      </c>
      <c r="AS31" s="58">
        <v>0</v>
      </c>
      <c r="AT31" s="58">
        <v>0</v>
      </c>
      <c r="AU31" s="58">
        <v>0</v>
      </c>
    </row>
    <row r="32" spans="2:47" x14ac:dyDescent="0.25">
      <c r="B32">
        <v>22</v>
      </c>
      <c r="C32" s="1">
        <v>2</v>
      </c>
      <c r="D32" s="2">
        <v>1</v>
      </c>
      <c r="E32" s="1">
        <v>2</v>
      </c>
      <c r="F32" s="1">
        <v>1</v>
      </c>
      <c r="G32" s="1">
        <v>2</v>
      </c>
      <c r="H32" s="2">
        <v>1</v>
      </c>
      <c r="I32" s="1">
        <v>1</v>
      </c>
      <c r="J32" s="2">
        <v>1</v>
      </c>
      <c r="O32" s="29" t="s">
        <v>2</v>
      </c>
      <c r="P32" s="57">
        <v>4</v>
      </c>
      <c r="Q32" s="58">
        <v>24</v>
      </c>
      <c r="R32" s="58">
        <v>37</v>
      </c>
      <c r="S32" s="58">
        <v>4</v>
      </c>
      <c r="T32" s="58">
        <v>2</v>
      </c>
      <c r="U32" s="59">
        <v>36</v>
      </c>
      <c r="V32" s="58">
        <v>59</v>
      </c>
      <c r="W32" s="58">
        <v>12</v>
      </c>
      <c r="X32" s="58">
        <v>29</v>
      </c>
      <c r="Y32" s="58">
        <v>41</v>
      </c>
      <c r="Z32" s="58">
        <v>14</v>
      </c>
      <c r="AA32" s="58">
        <v>13</v>
      </c>
      <c r="AB32" s="58">
        <v>70</v>
      </c>
      <c r="AC32" s="58">
        <v>1</v>
      </c>
      <c r="AD32" s="58">
        <v>14</v>
      </c>
      <c r="AE32" s="58">
        <v>5</v>
      </c>
      <c r="AF32" s="58">
        <v>54</v>
      </c>
      <c r="AG32" s="58">
        <v>11</v>
      </c>
      <c r="AH32" s="59">
        <v>44</v>
      </c>
      <c r="AI32" s="58">
        <v>5</v>
      </c>
      <c r="AJ32" s="58">
        <v>20</v>
      </c>
      <c r="AK32" s="58">
        <v>54</v>
      </c>
      <c r="AL32" s="58">
        <v>11</v>
      </c>
      <c r="AM32" s="58">
        <v>79</v>
      </c>
      <c r="AN32" s="58">
        <v>24</v>
      </c>
      <c r="AO32" s="58">
        <v>65</v>
      </c>
      <c r="AP32" s="58">
        <v>513</v>
      </c>
      <c r="AQ32" s="59">
        <v>106</v>
      </c>
      <c r="AR32" s="58">
        <v>96</v>
      </c>
      <c r="AS32" s="58">
        <v>967</v>
      </c>
      <c r="AT32" s="58">
        <v>440</v>
      </c>
      <c r="AU32" s="58">
        <v>479</v>
      </c>
    </row>
    <row r="33" spans="2:47" x14ac:dyDescent="0.25">
      <c r="B33">
        <v>23</v>
      </c>
      <c r="C33" s="1">
        <v>1</v>
      </c>
      <c r="D33" s="2">
        <v>2</v>
      </c>
      <c r="E33" s="1">
        <v>2</v>
      </c>
      <c r="F33" s="1">
        <v>1</v>
      </c>
      <c r="G33" s="1">
        <v>2</v>
      </c>
      <c r="H33" s="2">
        <v>1</v>
      </c>
      <c r="I33" s="1">
        <v>1</v>
      </c>
      <c r="J33" s="2">
        <v>1</v>
      </c>
      <c r="O33" s="29" t="s">
        <v>114</v>
      </c>
      <c r="P33" s="57">
        <v>1</v>
      </c>
      <c r="Q33" s="58">
        <v>1</v>
      </c>
      <c r="R33" s="58">
        <v>1</v>
      </c>
      <c r="S33" s="58">
        <v>0</v>
      </c>
      <c r="T33" s="58">
        <v>1</v>
      </c>
      <c r="U33" s="59">
        <v>1</v>
      </c>
      <c r="V33" s="58">
        <v>0</v>
      </c>
      <c r="W33" s="58">
        <v>1</v>
      </c>
      <c r="X33" s="58">
        <v>1</v>
      </c>
      <c r="Y33" s="58">
        <v>1</v>
      </c>
      <c r="Z33" s="58">
        <v>1</v>
      </c>
      <c r="AA33" s="58">
        <v>0</v>
      </c>
      <c r="AB33" s="58">
        <v>0</v>
      </c>
      <c r="AC33" s="58">
        <v>0</v>
      </c>
      <c r="AD33" s="58">
        <v>1</v>
      </c>
      <c r="AE33" s="58">
        <v>1</v>
      </c>
      <c r="AF33" s="58">
        <v>1</v>
      </c>
      <c r="AG33" s="58">
        <v>1</v>
      </c>
      <c r="AH33" s="59">
        <v>1</v>
      </c>
      <c r="AI33" s="58">
        <v>1</v>
      </c>
      <c r="AJ33" s="58">
        <v>1</v>
      </c>
      <c r="AK33" s="58">
        <v>1</v>
      </c>
      <c r="AL33" s="58">
        <v>1</v>
      </c>
      <c r="AM33" s="58">
        <v>1</v>
      </c>
      <c r="AN33" s="58">
        <v>1</v>
      </c>
      <c r="AO33" s="58">
        <v>1</v>
      </c>
      <c r="AP33" s="58">
        <v>1</v>
      </c>
      <c r="AQ33" s="59">
        <v>1</v>
      </c>
      <c r="AR33" s="58">
        <v>1</v>
      </c>
      <c r="AS33" s="58">
        <v>1</v>
      </c>
      <c r="AT33" s="58">
        <v>1</v>
      </c>
      <c r="AU33" s="58">
        <v>1</v>
      </c>
    </row>
    <row r="34" spans="2:47" ht="15" customHeight="1" x14ac:dyDescent="0.25">
      <c r="B34">
        <v>24</v>
      </c>
      <c r="C34" s="1">
        <v>2</v>
      </c>
      <c r="D34" s="2">
        <v>2</v>
      </c>
      <c r="E34" s="1">
        <v>2</v>
      </c>
      <c r="F34" s="1">
        <v>1</v>
      </c>
      <c r="G34" s="1">
        <v>2</v>
      </c>
      <c r="H34" s="2">
        <v>1</v>
      </c>
      <c r="I34" s="1">
        <v>1</v>
      </c>
      <c r="J34" s="2">
        <v>1</v>
      </c>
      <c r="O34" s="53" t="s">
        <v>112</v>
      </c>
      <c r="P34" s="57">
        <v>1</v>
      </c>
      <c r="Q34" s="58">
        <v>1</v>
      </c>
      <c r="R34" s="58">
        <v>1</v>
      </c>
      <c r="S34" s="58">
        <v>1</v>
      </c>
      <c r="T34" s="58">
        <v>1</v>
      </c>
      <c r="U34" s="59">
        <v>1</v>
      </c>
      <c r="V34" s="58">
        <v>0</v>
      </c>
      <c r="W34" s="58">
        <v>1</v>
      </c>
      <c r="X34" s="58">
        <v>1</v>
      </c>
      <c r="Y34" s="58">
        <v>0</v>
      </c>
      <c r="Z34" s="58">
        <v>1</v>
      </c>
      <c r="AA34" s="55">
        <v>1</v>
      </c>
      <c r="AB34" s="58">
        <v>0</v>
      </c>
      <c r="AC34" s="58">
        <v>1</v>
      </c>
      <c r="AD34" s="58">
        <v>1</v>
      </c>
      <c r="AE34" s="58">
        <v>1</v>
      </c>
      <c r="AF34" s="58">
        <v>0</v>
      </c>
      <c r="AG34" s="58">
        <v>1</v>
      </c>
      <c r="AH34" s="55">
        <v>0</v>
      </c>
      <c r="AI34" s="58">
        <v>1</v>
      </c>
      <c r="AJ34" s="58">
        <v>1</v>
      </c>
      <c r="AK34" s="58">
        <v>0</v>
      </c>
      <c r="AL34" s="58">
        <v>1</v>
      </c>
      <c r="AM34" s="58">
        <v>0</v>
      </c>
      <c r="AN34" s="58">
        <v>1</v>
      </c>
      <c r="AO34" s="58">
        <v>0</v>
      </c>
      <c r="AP34" s="58">
        <v>0</v>
      </c>
      <c r="AQ34" s="55">
        <v>1</v>
      </c>
      <c r="AR34" s="58">
        <v>1</v>
      </c>
      <c r="AS34" s="58">
        <v>0</v>
      </c>
      <c r="AT34" s="58">
        <v>1</v>
      </c>
      <c r="AU34" s="58">
        <v>1</v>
      </c>
    </row>
    <row r="35" spans="2:47" ht="15" customHeight="1" x14ac:dyDescent="0.25">
      <c r="B35">
        <v>25</v>
      </c>
      <c r="C35" s="1">
        <v>1</v>
      </c>
      <c r="D35" s="2">
        <v>1</v>
      </c>
      <c r="E35" s="1">
        <v>1</v>
      </c>
      <c r="F35" s="1">
        <v>2</v>
      </c>
      <c r="G35" s="1">
        <v>2</v>
      </c>
      <c r="H35" s="2">
        <v>1</v>
      </c>
      <c r="I35" s="1">
        <v>1</v>
      </c>
      <c r="J35" s="2">
        <v>1</v>
      </c>
      <c r="O35" s="53" t="s">
        <v>113</v>
      </c>
      <c r="P35" s="57">
        <v>0</v>
      </c>
      <c r="Q35" s="58">
        <v>0</v>
      </c>
      <c r="R35" s="58">
        <v>0</v>
      </c>
      <c r="S35" s="58">
        <v>0</v>
      </c>
      <c r="T35" s="58">
        <v>0</v>
      </c>
      <c r="U35" s="59">
        <v>0</v>
      </c>
      <c r="V35" s="58">
        <v>1</v>
      </c>
      <c r="W35" s="58">
        <v>0</v>
      </c>
      <c r="X35" s="58">
        <v>0</v>
      </c>
      <c r="Y35" s="58">
        <v>1</v>
      </c>
      <c r="Z35" s="58">
        <v>0</v>
      </c>
      <c r="AA35" s="55">
        <v>0</v>
      </c>
      <c r="AB35" s="58">
        <v>1</v>
      </c>
      <c r="AC35" s="58">
        <v>0</v>
      </c>
      <c r="AD35" s="58">
        <v>0</v>
      </c>
      <c r="AE35" s="58">
        <v>0</v>
      </c>
      <c r="AF35" s="58">
        <v>1</v>
      </c>
      <c r="AG35" s="58">
        <v>0</v>
      </c>
      <c r="AH35" s="55">
        <v>1</v>
      </c>
      <c r="AI35" s="58">
        <v>0</v>
      </c>
      <c r="AJ35" s="58">
        <v>0</v>
      </c>
      <c r="AK35" s="58">
        <v>1</v>
      </c>
      <c r="AL35" s="58">
        <v>0</v>
      </c>
      <c r="AM35" s="58">
        <v>1</v>
      </c>
      <c r="AN35" s="58">
        <v>0</v>
      </c>
      <c r="AO35" s="58">
        <v>1</v>
      </c>
      <c r="AP35" s="58">
        <v>1</v>
      </c>
      <c r="AQ35" s="55">
        <v>0</v>
      </c>
      <c r="AR35" s="58">
        <v>0</v>
      </c>
      <c r="AS35" s="58">
        <v>1</v>
      </c>
      <c r="AT35" s="58">
        <v>0</v>
      </c>
      <c r="AU35" s="58">
        <v>0</v>
      </c>
    </row>
    <row r="36" spans="2:47" x14ac:dyDescent="0.25">
      <c r="B36">
        <v>26</v>
      </c>
      <c r="C36" s="1">
        <v>2</v>
      </c>
      <c r="D36" s="2">
        <v>1</v>
      </c>
      <c r="E36" s="1">
        <v>1</v>
      </c>
      <c r="F36" s="1">
        <v>2</v>
      </c>
      <c r="G36" s="1">
        <v>2</v>
      </c>
      <c r="H36" s="2">
        <v>1</v>
      </c>
      <c r="I36" s="1">
        <v>1</v>
      </c>
      <c r="J36" s="2">
        <v>1</v>
      </c>
      <c r="O36" s="29" t="s">
        <v>80</v>
      </c>
      <c r="P36" s="57">
        <v>2</v>
      </c>
      <c r="Q36" s="58">
        <v>2.5</v>
      </c>
      <c r="R36" s="58">
        <v>2.5</v>
      </c>
      <c r="S36" s="58">
        <v>2</v>
      </c>
      <c r="T36" s="58">
        <v>2</v>
      </c>
      <c r="U36" s="59">
        <v>2.5</v>
      </c>
      <c r="V36" s="58">
        <v>3</v>
      </c>
      <c r="W36" s="58">
        <v>2</v>
      </c>
      <c r="X36" s="58">
        <v>2.5</v>
      </c>
      <c r="Y36" s="58">
        <v>3</v>
      </c>
      <c r="Z36" s="58">
        <v>2</v>
      </c>
      <c r="AA36" s="58">
        <v>2</v>
      </c>
      <c r="AB36" s="58">
        <v>3.5</v>
      </c>
      <c r="AC36" s="58">
        <v>2</v>
      </c>
      <c r="AD36" s="58">
        <v>2</v>
      </c>
      <c r="AE36" s="58">
        <v>2</v>
      </c>
      <c r="AF36" s="58">
        <v>2.5</v>
      </c>
      <c r="AG36" s="58">
        <v>2.5</v>
      </c>
      <c r="AH36" s="59">
        <v>3</v>
      </c>
      <c r="AI36" s="58">
        <v>2</v>
      </c>
      <c r="AJ36" s="58">
        <v>2.5</v>
      </c>
      <c r="AK36" s="58">
        <v>2.5</v>
      </c>
      <c r="AL36" s="58">
        <v>2.5</v>
      </c>
      <c r="AM36" s="58">
        <v>3.5</v>
      </c>
      <c r="AN36" s="58">
        <v>3</v>
      </c>
      <c r="AO36" s="58">
        <v>3</v>
      </c>
      <c r="AP36" s="58">
        <v>2</v>
      </c>
      <c r="AQ36" s="59">
        <v>3</v>
      </c>
      <c r="AR36" s="58">
        <v>3</v>
      </c>
      <c r="AS36" s="58">
        <v>2</v>
      </c>
      <c r="AT36" s="58">
        <v>3</v>
      </c>
      <c r="AU36" s="58">
        <v>2</v>
      </c>
    </row>
    <row r="37" spans="2:47" x14ac:dyDescent="0.25">
      <c r="B37">
        <v>27</v>
      </c>
      <c r="C37" s="1">
        <v>1</v>
      </c>
      <c r="D37" s="2">
        <v>2</v>
      </c>
      <c r="E37" s="1">
        <v>1</v>
      </c>
      <c r="F37" s="1">
        <v>2</v>
      </c>
      <c r="G37" s="1">
        <v>2</v>
      </c>
      <c r="H37" s="2">
        <v>1</v>
      </c>
      <c r="I37" s="1">
        <v>1</v>
      </c>
      <c r="J37" s="2">
        <v>1</v>
      </c>
      <c r="O37" s="29" t="s">
        <v>81</v>
      </c>
      <c r="P37" s="57">
        <v>300</v>
      </c>
      <c r="Q37" s="58">
        <v>300</v>
      </c>
      <c r="R37" s="58">
        <v>800</v>
      </c>
      <c r="S37" s="58">
        <v>300</v>
      </c>
      <c r="T37" s="58">
        <v>300</v>
      </c>
      <c r="U37" s="59">
        <v>800</v>
      </c>
      <c r="V37" s="58">
        <v>800</v>
      </c>
      <c r="W37" s="58">
        <v>600</v>
      </c>
      <c r="X37" s="58">
        <v>400</v>
      </c>
      <c r="Y37" s="58">
        <v>300</v>
      </c>
      <c r="Z37" s="58">
        <v>600</v>
      </c>
      <c r="AA37" s="58">
        <v>600</v>
      </c>
      <c r="AB37" s="58">
        <v>400</v>
      </c>
      <c r="AC37" s="58">
        <v>300</v>
      </c>
      <c r="AD37" s="58">
        <v>600</v>
      </c>
      <c r="AE37" s="58">
        <v>300</v>
      </c>
      <c r="AF37" s="58">
        <v>400</v>
      </c>
      <c r="AG37" s="58">
        <v>300</v>
      </c>
      <c r="AH37" s="59">
        <v>300</v>
      </c>
      <c r="AI37" s="58">
        <v>400</v>
      </c>
      <c r="AJ37" s="58">
        <v>800</v>
      </c>
      <c r="AK37" s="58">
        <v>400</v>
      </c>
      <c r="AL37" s="58">
        <v>300</v>
      </c>
      <c r="AM37" s="58">
        <v>800</v>
      </c>
      <c r="AN37" s="58">
        <v>400</v>
      </c>
      <c r="AO37" s="58">
        <v>400</v>
      </c>
      <c r="AP37" s="58">
        <v>300</v>
      </c>
      <c r="AQ37" s="59">
        <v>300</v>
      </c>
      <c r="AR37" s="58">
        <v>800</v>
      </c>
      <c r="AS37" s="58">
        <v>800</v>
      </c>
      <c r="AT37" s="58">
        <v>800</v>
      </c>
      <c r="AU37" s="58">
        <v>800</v>
      </c>
    </row>
    <row r="38" spans="2:47" x14ac:dyDescent="0.25">
      <c r="B38">
        <v>28</v>
      </c>
      <c r="C38" s="1">
        <v>2</v>
      </c>
      <c r="D38" s="2">
        <v>2</v>
      </c>
      <c r="E38" s="1">
        <v>1</v>
      </c>
      <c r="F38" s="1">
        <v>2</v>
      </c>
      <c r="G38" s="1">
        <v>2</v>
      </c>
      <c r="H38" s="2">
        <v>1</v>
      </c>
      <c r="I38" s="1">
        <v>1</v>
      </c>
      <c r="J38" s="2">
        <v>1</v>
      </c>
      <c r="O38" s="29" t="s">
        <v>82</v>
      </c>
      <c r="P38" s="57">
        <v>3</v>
      </c>
      <c r="Q38" s="58">
        <v>3</v>
      </c>
      <c r="R38" s="58">
        <v>3</v>
      </c>
      <c r="S38" s="58">
        <v>3</v>
      </c>
      <c r="T38" s="58">
        <v>2</v>
      </c>
      <c r="U38" s="59">
        <v>3</v>
      </c>
      <c r="V38" s="58">
        <v>2.5</v>
      </c>
      <c r="W38" s="58">
        <v>2.5</v>
      </c>
      <c r="X38" s="58">
        <v>2</v>
      </c>
      <c r="Y38" s="58">
        <v>2</v>
      </c>
      <c r="Z38" s="58">
        <v>3</v>
      </c>
      <c r="AA38" s="58">
        <v>3</v>
      </c>
      <c r="AB38" s="58">
        <v>3.5</v>
      </c>
      <c r="AC38" s="58">
        <v>2</v>
      </c>
      <c r="AD38" s="58">
        <v>3</v>
      </c>
      <c r="AE38" s="58">
        <v>3</v>
      </c>
      <c r="AF38" s="58">
        <v>3</v>
      </c>
      <c r="AG38" s="58">
        <v>2.5</v>
      </c>
      <c r="AH38" s="59">
        <v>3.5</v>
      </c>
      <c r="AI38" s="58">
        <v>3</v>
      </c>
      <c r="AJ38" s="58">
        <v>3</v>
      </c>
      <c r="AK38" s="58">
        <v>3</v>
      </c>
      <c r="AL38" s="58">
        <v>2.5</v>
      </c>
      <c r="AM38" s="58">
        <v>2.5</v>
      </c>
      <c r="AN38" s="58">
        <v>3</v>
      </c>
      <c r="AO38" s="58">
        <v>3.5</v>
      </c>
      <c r="AP38" s="58">
        <v>2</v>
      </c>
      <c r="AQ38" s="59">
        <v>2</v>
      </c>
      <c r="AR38" s="58">
        <v>3</v>
      </c>
      <c r="AS38" s="58">
        <v>3</v>
      </c>
      <c r="AT38" s="58">
        <v>3</v>
      </c>
      <c r="AU38" s="58">
        <v>3</v>
      </c>
    </row>
    <row r="39" spans="2:47" x14ac:dyDescent="0.25">
      <c r="B39">
        <v>29</v>
      </c>
      <c r="C39" s="1">
        <v>1</v>
      </c>
      <c r="D39" s="2">
        <v>1</v>
      </c>
      <c r="E39" s="1">
        <v>2</v>
      </c>
      <c r="F39" s="1">
        <v>2</v>
      </c>
      <c r="G39" s="1">
        <v>2</v>
      </c>
      <c r="H39" s="2">
        <v>1</v>
      </c>
      <c r="I39" s="1">
        <v>1</v>
      </c>
      <c r="J39" s="2">
        <v>1</v>
      </c>
      <c r="O39" s="29" t="s">
        <v>83</v>
      </c>
      <c r="P39" s="57">
        <v>200</v>
      </c>
      <c r="Q39" s="58">
        <v>400</v>
      </c>
      <c r="R39" s="58">
        <v>200</v>
      </c>
      <c r="S39" s="58">
        <v>150</v>
      </c>
      <c r="T39" s="58">
        <v>250</v>
      </c>
      <c r="U39" s="59">
        <v>200</v>
      </c>
      <c r="V39" s="58">
        <v>200</v>
      </c>
      <c r="W39" s="58">
        <v>250</v>
      </c>
      <c r="X39" s="58">
        <v>200</v>
      </c>
      <c r="Y39" s="58">
        <v>200</v>
      </c>
      <c r="Z39" s="58">
        <v>150</v>
      </c>
      <c r="AA39" s="58">
        <v>100</v>
      </c>
      <c r="AB39" s="58">
        <v>250</v>
      </c>
      <c r="AC39" s="58">
        <v>100</v>
      </c>
      <c r="AD39" s="58">
        <v>150</v>
      </c>
      <c r="AE39" s="58">
        <v>250</v>
      </c>
      <c r="AF39" s="58">
        <v>200</v>
      </c>
      <c r="AG39" s="58">
        <v>150</v>
      </c>
      <c r="AH39" s="59">
        <v>100</v>
      </c>
      <c r="AI39" s="58">
        <v>250</v>
      </c>
      <c r="AJ39" s="58">
        <v>250</v>
      </c>
      <c r="AK39" s="58">
        <v>200</v>
      </c>
      <c r="AL39" s="58">
        <v>150</v>
      </c>
      <c r="AM39" s="58">
        <v>200</v>
      </c>
      <c r="AN39" s="58">
        <v>250</v>
      </c>
      <c r="AO39" s="58">
        <v>200</v>
      </c>
      <c r="AP39" s="58">
        <v>100</v>
      </c>
      <c r="AQ39" s="59">
        <v>250</v>
      </c>
      <c r="AR39" s="58">
        <v>250</v>
      </c>
      <c r="AS39" s="58">
        <v>100</v>
      </c>
      <c r="AT39" s="58">
        <v>100</v>
      </c>
      <c r="AU39" s="58">
        <v>250</v>
      </c>
    </row>
    <row r="40" spans="2:47" x14ac:dyDescent="0.25">
      <c r="B40">
        <v>30</v>
      </c>
      <c r="C40" s="1">
        <v>2</v>
      </c>
      <c r="D40" s="2">
        <v>1</v>
      </c>
      <c r="E40" s="1">
        <v>2</v>
      </c>
      <c r="F40" s="1">
        <v>2</v>
      </c>
      <c r="G40" s="1">
        <v>2</v>
      </c>
      <c r="H40" s="2">
        <v>1</v>
      </c>
      <c r="I40" s="1">
        <v>1</v>
      </c>
      <c r="J40" s="2">
        <v>1</v>
      </c>
      <c r="O40" s="29" t="s">
        <v>86</v>
      </c>
      <c r="P40" s="57">
        <v>3</v>
      </c>
      <c r="Q40" s="58">
        <v>2.5</v>
      </c>
      <c r="R40" s="58">
        <v>3</v>
      </c>
      <c r="S40" s="58">
        <v>3</v>
      </c>
      <c r="T40" s="58">
        <v>2.5</v>
      </c>
      <c r="U40" s="59">
        <v>2</v>
      </c>
      <c r="V40" s="58">
        <v>2</v>
      </c>
      <c r="W40" s="58">
        <v>2.5</v>
      </c>
      <c r="X40" s="58">
        <v>3.5</v>
      </c>
      <c r="Y40" s="58">
        <v>3.5</v>
      </c>
      <c r="Z40" s="58">
        <v>2.5</v>
      </c>
      <c r="AA40" s="58">
        <v>3.5</v>
      </c>
      <c r="AB40" s="58">
        <v>3.5</v>
      </c>
      <c r="AC40" s="58">
        <v>3</v>
      </c>
      <c r="AD40" s="58">
        <v>2.5</v>
      </c>
      <c r="AE40" s="58">
        <v>3</v>
      </c>
      <c r="AF40" s="58">
        <v>3</v>
      </c>
      <c r="AG40" s="58">
        <v>2.5</v>
      </c>
      <c r="AH40" s="59">
        <v>3</v>
      </c>
      <c r="AI40" s="58">
        <v>3</v>
      </c>
      <c r="AJ40" s="58">
        <v>3</v>
      </c>
      <c r="AK40" s="58">
        <v>3</v>
      </c>
      <c r="AL40" s="58">
        <v>2.5</v>
      </c>
      <c r="AM40" s="58">
        <v>3.5</v>
      </c>
      <c r="AN40" s="58">
        <v>2.5</v>
      </c>
      <c r="AO40" s="58">
        <v>3.5</v>
      </c>
      <c r="AP40" s="58">
        <v>2</v>
      </c>
      <c r="AQ40" s="59">
        <v>2</v>
      </c>
      <c r="AR40" s="58">
        <v>3.5</v>
      </c>
      <c r="AS40" s="58">
        <v>2</v>
      </c>
      <c r="AT40" s="58">
        <v>3.5</v>
      </c>
      <c r="AU40" s="58">
        <v>3.5</v>
      </c>
    </row>
    <row r="41" spans="2:47" x14ac:dyDescent="0.25">
      <c r="B41">
        <v>31</v>
      </c>
      <c r="C41" s="1">
        <v>1</v>
      </c>
      <c r="D41" s="2">
        <v>2</v>
      </c>
      <c r="E41" s="1">
        <v>2</v>
      </c>
      <c r="F41" s="1">
        <v>2</v>
      </c>
      <c r="G41" s="1">
        <v>2</v>
      </c>
      <c r="H41" s="2">
        <v>1</v>
      </c>
      <c r="I41" s="1">
        <v>1</v>
      </c>
      <c r="J41" s="2">
        <v>1</v>
      </c>
      <c r="O41" s="29" t="s">
        <v>87</v>
      </c>
      <c r="P41" s="57">
        <v>100</v>
      </c>
      <c r="Q41" s="58">
        <v>300</v>
      </c>
      <c r="R41" s="58">
        <v>250</v>
      </c>
      <c r="S41" s="58">
        <v>100</v>
      </c>
      <c r="T41" s="58">
        <v>200</v>
      </c>
      <c r="U41" s="59">
        <v>250</v>
      </c>
      <c r="V41" s="58">
        <v>200</v>
      </c>
      <c r="W41" s="58">
        <v>150</v>
      </c>
      <c r="X41" s="58">
        <v>200</v>
      </c>
      <c r="Y41" s="58">
        <v>200</v>
      </c>
      <c r="Z41" s="58">
        <v>150</v>
      </c>
      <c r="AA41" s="58">
        <v>250</v>
      </c>
      <c r="AB41" s="58">
        <v>150</v>
      </c>
      <c r="AC41" s="58">
        <v>150</v>
      </c>
      <c r="AD41" s="58">
        <v>150</v>
      </c>
      <c r="AE41" s="58">
        <v>200</v>
      </c>
      <c r="AF41" s="58">
        <v>100</v>
      </c>
      <c r="AG41" s="58">
        <v>100</v>
      </c>
      <c r="AH41" s="59">
        <v>200</v>
      </c>
      <c r="AI41" s="58">
        <v>300</v>
      </c>
      <c r="AJ41" s="58">
        <v>400</v>
      </c>
      <c r="AK41" s="58">
        <v>100</v>
      </c>
      <c r="AL41" s="58">
        <v>100</v>
      </c>
      <c r="AM41" s="58">
        <v>300</v>
      </c>
      <c r="AN41" s="58">
        <v>300</v>
      </c>
      <c r="AO41" s="58">
        <v>100</v>
      </c>
      <c r="AP41" s="58">
        <v>100</v>
      </c>
      <c r="AQ41" s="59">
        <v>400</v>
      </c>
      <c r="AR41" s="58">
        <v>100</v>
      </c>
      <c r="AS41" s="58">
        <v>100</v>
      </c>
      <c r="AT41" s="58">
        <v>400</v>
      </c>
      <c r="AU41" s="58">
        <v>100</v>
      </c>
    </row>
    <row r="42" spans="2:47" x14ac:dyDescent="0.25">
      <c r="B42">
        <v>32</v>
      </c>
      <c r="C42" s="1">
        <v>2</v>
      </c>
      <c r="D42" s="2">
        <v>2</v>
      </c>
      <c r="E42" s="1">
        <v>2</v>
      </c>
      <c r="F42" s="1">
        <v>2</v>
      </c>
      <c r="G42" s="1">
        <v>2</v>
      </c>
      <c r="H42" s="2">
        <v>1</v>
      </c>
      <c r="I42" s="1">
        <v>1</v>
      </c>
      <c r="J42" s="2">
        <v>1</v>
      </c>
      <c r="O42" s="29" t="s">
        <v>84</v>
      </c>
      <c r="P42" s="57">
        <v>1.5</v>
      </c>
      <c r="Q42" s="58">
        <v>1.5</v>
      </c>
      <c r="R42" s="58">
        <v>0.5</v>
      </c>
      <c r="S42" s="58">
        <v>1.5</v>
      </c>
      <c r="T42" s="58">
        <v>1.5</v>
      </c>
      <c r="U42" s="59">
        <v>0.5</v>
      </c>
      <c r="V42" s="58">
        <v>0.3</v>
      </c>
      <c r="W42" s="58">
        <v>2</v>
      </c>
      <c r="X42" s="58">
        <v>0.5</v>
      </c>
      <c r="Y42" s="58">
        <v>0.5</v>
      </c>
      <c r="Z42" s="58">
        <v>1</v>
      </c>
      <c r="AA42" s="58">
        <v>0.5</v>
      </c>
      <c r="AB42" s="58">
        <v>0.75</v>
      </c>
      <c r="AC42" s="58">
        <v>1</v>
      </c>
      <c r="AD42" s="58">
        <v>1</v>
      </c>
      <c r="AE42" s="58">
        <v>2</v>
      </c>
      <c r="AF42" s="58">
        <v>0.5</v>
      </c>
      <c r="AG42" s="58">
        <v>2</v>
      </c>
      <c r="AH42" s="59">
        <v>0.3</v>
      </c>
      <c r="AI42" s="58">
        <v>2</v>
      </c>
      <c r="AJ42" s="58">
        <v>1.5</v>
      </c>
      <c r="AK42" s="58">
        <v>0.5</v>
      </c>
      <c r="AL42" s="58">
        <v>2</v>
      </c>
      <c r="AM42" s="58">
        <v>0.5</v>
      </c>
      <c r="AN42" s="58">
        <v>1.5</v>
      </c>
      <c r="AO42" s="58">
        <v>0.5</v>
      </c>
      <c r="AP42" s="58">
        <v>0.3</v>
      </c>
      <c r="AQ42" s="59">
        <v>1</v>
      </c>
      <c r="AR42" s="58">
        <v>1</v>
      </c>
      <c r="AS42" s="58">
        <v>1</v>
      </c>
      <c r="AT42" s="58">
        <v>0.3</v>
      </c>
      <c r="AU42" s="58">
        <v>1</v>
      </c>
    </row>
    <row r="43" spans="2:47" x14ac:dyDescent="0.25">
      <c r="B43">
        <v>33</v>
      </c>
      <c r="C43" s="1">
        <v>1</v>
      </c>
      <c r="D43" s="2">
        <v>1</v>
      </c>
      <c r="E43" s="1">
        <v>1</v>
      </c>
      <c r="F43" s="1">
        <v>1</v>
      </c>
      <c r="G43" s="1">
        <v>1</v>
      </c>
      <c r="H43" s="2">
        <v>2</v>
      </c>
      <c r="I43" s="1">
        <v>1</v>
      </c>
      <c r="J43" s="2">
        <v>1</v>
      </c>
      <c r="O43" s="29" t="s">
        <v>85</v>
      </c>
      <c r="P43" s="57">
        <v>800</v>
      </c>
      <c r="Q43" s="58">
        <v>400</v>
      </c>
      <c r="R43" s="58">
        <v>800</v>
      </c>
      <c r="S43" s="58">
        <v>800</v>
      </c>
      <c r="T43" s="58">
        <v>600</v>
      </c>
      <c r="U43" s="59">
        <v>300</v>
      </c>
      <c r="V43" s="58">
        <v>800</v>
      </c>
      <c r="W43" s="58">
        <v>800</v>
      </c>
      <c r="X43" s="58">
        <v>300</v>
      </c>
      <c r="Y43" s="58">
        <v>800</v>
      </c>
      <c r="Z43" s="58">
        <v>800</v>
      </c>
      <c r="AA43" s="58">
        <v>800</v>
      </c>
      <c r="AB43" s="58">
        <v>800</v>
      </c>
      <c r="AC43" s="58">
        <v>300</v>
      </c>
      <c r="AD43" s="58">
        <v>800</v>
      </c>
      <c r="AE43" s="58">
        <v>400</v>
      </c>
      <c r="AF43" s="58">
        <v>200</v>
      </c>
      <c r="AG43" s="58">
        <v>800</v>
      </c>
      <c r="AH43" s="59">
        <v>200</v>
      </c>
      <c r="AI43" s="58">
        <v>400</v>
      </c>
      <c r="AJ43" s="58">
        <v>800</v>
      </c>
      <c r="AK43" s="58">
        <v>200</v>
      </c>
      <c r="AL43" s="58">
        <v>800</v>
      </c>
      <c r="AM43" s="58">
        <v>0</v>
      </c>
      <c r="AN43" s="58">
        <v>400</v>
      </c>
      <c r="AO43" s="58">
        <v>200</v>
      </c>
      <c r="AP43" s="58">
        <v>0</v>
      </c>
      <c r="AQ43" s="59">
        <v>0</v>
      </c>
      <c r="AR43" s="58">
        <v>0</v>
      </c>
      <c r="AS43" s="58">
        <v>800</v>
      </c>
      <c r="AT43" s="58">
        <v>800</v>
      </c>
      <c r="AU43" s="58">
        <v>800</v>
      </c>
    </row>
    <row r="44" spans="2:47" x14ac:dyDescent="0.25">
      <c r="B44">
        <v>34</v>
      </c>
      <c r="C44" s="1">
        <v>2</v>
      </c>
      <c r="D44" s="2">
        <v>1</v>
      </c>
      <c r="E44" s="1">
        <v>1</v>
      </c>
      <c r="F44" s="1">
        <v>1</v>
      </c>
      <c r="G44" s="1">
        <v>1</v>
      </c>
      <c r="H44" s="2">
        <v>2</v>
      </c>
      <c r="I44" s="1">
        <v>1</v>
      </c>
      <c r="J44" s="2">
        <v>1</v>
      </c>
      <c r="O44" s="29" t="s">
        <v>65</v>
      </c>
      <c r="P44" s="57">
        <v>4</v>
      </c>
      <c r="Q44" s="58">
        <v>4</v>
      </c>
      <c r="R44" s="58">
        <v>2</v>
      </c>
      <c r="S44" s="58">
        <v>3</v>
      </c>
      <c r="T44" s="58">
        <v>2</v>
      </c>
      <c r="U44" s="59">
        <v>4</v>
      </c>
      <c r="V44" s="58">
        <v>5</v>
      </c>
      <c r="W44" s="58">
        <v>3</v>
      </c>
      <c r="X44" s="58">
        <v>4</v>
      </c>
      <c r="Y44" s="58">
        <v>2</v>
      </c>
      <c r="Z44" s="58">
        <v>3</v>
      </c>
      <c r="AA44" s="58">
        <v>2</v>
      </c>
      <c r="AB44" s="58">
        <v>3</v>
      </c>
      <c r="AC44" s="58">
        <v>2</v>
      </c>
      <c r="AD44" s="58">
        <v>4</v>
      </c>
      <c r="AE44" s="58">
        <v>1</v>
      </c>
      <c r="AF44" s="58">
        <v>5</v>
      </c>
      <c r="AG44" s="58">
        <v>1</v>
      </c>
      <c r="AH44" s="59">
        <v>5</v>
      </c>
      <c r="AI44" s="58">
        <v>1</v>
      </c>
      <c r="AJ44" s="58">
        <v>2</v>
      </c>
      <c r="AK44" s="58">
        <v>5</v>
      </c>
      <c r="AL44" s="58">
        <v>1</v>
      </c>
      <c r="AM44" s="58">
        <v>5</v>
      </c>
      <c r="AN44" s="58">
        <v>4</v>
      </c>
      <c r="AO44" s="58">
        <v>5</v>
      </c>
      <c r="AP44" s="58">
        <v>5</v>
      </c>
      <c r="AQ44" s="59">
        <v>2</v>
      </c>
      <c r="AR44" s="58">
        <v>4</v>
      </c>
      <c r="AS44" s="58">
        <v>3</v>
      </c>
      <c r="AT44" s="58">
        <v>2</v>
      </c>
      <c r="AU44" s="58">
        <v>1</v>
      </c>
    </row>
    <row r="45" spans="2:47" x14ac:dyDescent="0.25">
      <c r="B45">
        <v>35</v>
      </c>
      <c r="C45" s="1">
        <v>1</v>
      </c>
      <c r="D45" s="2">
        <v>2</v>
      </c>
      <c r="E45" s="1">
        <v>1</v>
      </c>
      <c r="F45" s="1">
        <v>1</v>
      </c>
      <c r="G45" s="1">
        <v>1</v>
      </c>
      <c r="H45" s="2">
        <v>2</v>
      </c>
      <c r="I45" s="1">
        <v>1</v>
      </c>
      <c r="J45" s="2">
        <v>1</v>
      </c>
      <c r="O45" s="30" t="s">
        <v>66</v>
      </c>
      <c r="P45" s="57">
        <v>0</v>
      </c>
      <c r="Q45" s="58">
        <v>0</v>
      </c>
      <c r="R45" s="58">
        <v>0</v>
      </c>
      <c r="S45" s="58">
        <v>0</v>
      </c>
      <c r="T45" s="58">
        <v>0</v>
      </c>
      <c r="U45" s="60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60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  <c r="AQ45" s="60">
        <v>0</v>
      </c>
      <c r="AR45" s="58">
        <v>0</v>
      </c>
      <c r="AS45" s="58">
        <v>0</v>
      </c>
      <c r="AT45" s="58">
        <v>0</v>
      </c>
      <c r="AU45" s="58">
        <v>0</v>
      </c>
    </row>
    <row r="46" spans="2:47" ht="15.75" thickBot="1" x14ac:dyDescent="0.3">
      <c r="B46">
        <v>36</v>
      </c>
      <c r="C46" s="1">
        <v>2</v>
      </c>
      <c r="D46" s="2">
        <v>2</v>
      </c>
      <c r="E46" s="1">
        <v>1</v>
      </c>
      <c r="F46" s="1">
        <v>1</v>
      </c>
      <c r="G46" s="1">
        <v>1</v>
      </c>
      <c r="H46" s="2">
        <v>2</v>
      </c>
      <c r="I46" s="1">
        <v>1</v>
      </c>
      <c r="J46" s="2">
        <v>1</v>
      </c>
      <c r="P46" s="1"/>
      <c r="Q46" t="s">
        <v>107</v>
      </c>
      <c r="R46" t="s">
        <v>108</v>
      </c>
      <c r="S46" t="s">
        <v>109</v>
      </c>
      <c r="AI46" s="2">
        <v>2018</v>
      </c>
      <c r="AJ46">
        <v>2018</v>
      </c>
      <c r="AK46">
        <v>2018</v>
      </c>
      <c r="AL46">
        <v>2018</v>
      </c>
      <c r="AM46">
        <v>2018</v>
      </c>
      <c r="AN46">
        <v>2018</v>
      </c>
      <c r="AO46">
        <v>2018</v>
      </c>
      <c r="AP46">
        <v>2018</v>
      </c>
      <c r="AQ46" s="66">
        <v>2018</v>
      </c>
      <c r="AR46">
        <v>2018</v>
      </c>
      <c r="AS46">
        <v>2018</v>
      </c>
      <c r="AT46">
        <v>2018</v>
      </c>
      <c r="AU46">
        <v>2018</v>
      </c>
    </row>
    <row r="47" spans="2:47" x14ac:dyDescent="0.25">
      <c r="B47">
        <v>37</v>
      </c>
      <c r="C47" s="1">
        <v>1</v>
      </c>
      <c r="D47" s="2">
        <v>1</v>
      </c>
      <c r="E47" s="1">
        <v>2</v>
      </c>
      <c r="F47" s="1">
        <v>1</v>
      </c>
      <c r="G47" s="1">
        <v>1</v>
      </c>
      <c r="H47" s="2">
        <v>2</v>
      </c>
      <c r="I47" s="1">
        <v>1</v>
      </c>
      <c r="J47" s="2">
        <v>1</v>
      </c>
      <c r="O47" s="170" t="s">
        <v>145</v>
      </c>
      <c r="P47" s="1">
        <v>1</v>
      </c>
      <c r="Q47">
        <f>COUNT($P$33:$BD$33)</f>
        <v>32</v>
      </c>
      <c r="R47">
        <f>COUNTIF($P$44:$BD$44,P47)</f>
        <v>5</v>
      </c>
      <c r="S47" s="52">
        <f>R47/Q47</f>
        <v>0.15625</v>
      </c>
    </row>
    <row r="48" spans="2:47" x14ac:dyDescent="0.25">
      <c r="B48">
        <v>38</v>
      </c>
      <c r="C48" s="1">
        <v>2</v>
      </c>
      <c r="D48" s="2">
        <v>1</v>
      </c>
      <c r="E48" s="1">
        <v>2</v>
      </c>
      <c r="F48" s="1">
        <v>1</v>
      </c>
      <c r="G48" s="1">
        <v>1</v>
      </c>
      <c r="H48" s="2">
        <v>2</v>
      </c>
      <c r="I48" s="1">
        <v>1</v>
      </c>
      <c r="J48" s="2">
        <v>1</v>
      </c>
      <c r="O48" s="170" t="s">
        <v>144</v>
      </c>
      <c r="P48" s="1">
        <v>2</v>
      </c>
      <c r="Q48">
        <f>COUNT($P$33:$BD$33)</f>
        <v>32</v>
      </c>
      <c r="R48">
        <f>COUNTIF($P$44:$BD$44,P48)</f>
        <v>8</v>
      </c>
      <c r="S48" s="52">
        <f t="shared" ref="S48:S50" si="2">R48/Q48</f>
        <v>0.25</v>
      </c>
    </row>
    <row r="49" spans="2:56" x14ac:dyDescent="0.25">
      <c r="B49">
        <v>39</v>
      </c>
      <c r="C49" s="1">
        <v>1</v>
      </c>
      <c r="D49" s="2">
        <v>2</v>
      </c>
      <c r="E49" s="1">
        <v>2</v>
      </c>
      <c r="F49" s="1">
        <v>1</v>
      </c>
      <c r="G49" s="1">
        <v>1</v>
      </c>
      <c r="H49" s="2">
        <v>2</v>
      </c>
      <c r="I49" s="1">
        <v>1</v>
      </c>
      <c r="J49" s="2">
        <v>1</v>
      </c>
      <c r="O49" t="s">
        <v>0</v>
      </c>
      <c r="P49" s="1">
        <v>3</v>
      </c>
      <c r="Q49">
        <f>COUNT($P$33:$BD$33)</f>
        <v>32</v>
      </c>
      <c r="R49">
        <f>COUNTIF($P$44:$BD$44,P49)</f>
        <v>5</v>
      </c>
      <c r="S49" s="52">
        <f t="shared" si="2"/>
        <v>0.15625</v>
      </c>
    </row>
    <row r="50" spans="2:56" x14ac:dyDescent="0.25">
      <c r="B50">
        <v>40</v>
      </c>
      <c r="C50" s="1">
        <v>2</v>
      </c>
      <c r="D50" s="2">
        <v>2</v>
      </c>
      <c r="E50" s="1">
        <v>2</v>
      </c>
      <c r="F50" s="1">
        <v>1</v>
      </c>
      <c r="G50" s="1">
        <v>1</v>
      </c>
      <c r="H50" s="2">
        <v>2</v>
      </c>
      <c r="I50" s="1">
        <v>1</v>
      </c>
      <c r="J50" s="2">
        <v>1</v>
      </c>
      <c r="O50" t="s">
        <v>105</v>
      </c>
      <c r="P50" s="1">
        <v>4</v>
      </c>
      <c r="Q50">
        <f>COUNT($P$33:$BD$33)</f>
        <v>32</v>
      </c>
      <c r="R50">
        <f>COUNTIF($P$44:$BD$44,P50)</f>
        <v>7</v>
      </c>
      <c r="S50" s="52">
        <f t="shared" si="2"/>
        <v>0.21875</v>
      </c>
    </row>
    <row r="51" spans="2:56" x14ac:dyDescent="0.25">
      <c r="B51">
        <v>41</v>
      </c>
      <c r="C51" s="1">
        <v>1</v>
      </c>
      <c r="D51" s="2">
        <v>1</v>
      </c>
      <c r="E51" s="1">
        <v>1</v>
      </c>
      <c r="F51" s="1">
        <v>2</v>
      </c>
      <c r="G51" s="1">
        <v>1</v>
      </c>
      <c r="H51" s="2">
        <v>2</v>
      </c>
      <c r="I51" s="1">
        <v>1</v>
      </c>
      <c r="J51" s="2">
        <v>1</v>
      </c>
      <c r="O51" t="s">
        <v>106</v>
      </c>
      <c r="P51" s="1">
        <v>5</v>
      </c>
      <c r="Q51">
        <f>COUNT($P$33:$BD$33)</f>
        <v>32</v>
      </c>
      <c r="R51">
        <f>COUNTIF($P$44:$BD$44,P51)</f>
        <v>7</v>
      </c>
      <c r="S51" s="52">
        <f>R51/Q51</f>
        <v>0.21875</v>
      </c>
    </row>
    <row r="52" spans="2:56" x14ac:dyDescent="0.25">
      <c r="B52">
        <v>42</v>
      </c>
      <c r="C52" s="1">
        <v>2</v>
      </c>
      <c r="D52" s="2">
        <v>1</v>
      </c>
      <c r="E52" s="1">
        <v>1</v>
      </c>
      <c r="F52" s="1">
        <v>2</v>
      </c>
      <c r="G52" s="1">
        <v>1</v>
      </c>
      <c r="H52" s="2">
        <v>2</v>
      </c>
      <c r="I52" s="1">
        <v>1</v>
      </c>
      <c r="J52" s="2">
        <v>1</v>
      </c>
      <c r="P52" s="1"/>
      <c r="S52" s="52">
        <f>SUM(S47:S51)</f>
        <v>1</v>
      </c>
    </row>
    <row r="53" spans="2:56" x14ac:dyDescent="0.25">
      <c r="B53">
        <v>43</v>
      </c>
      <c r="C53" s="1">
        <v>1</v>
      </c>
      <c r="D53" s="2">
        <v>2</v>
      </c>
      <c r="E53" s="1">
        <v>1</v>
      </c>
      <c r="F53" s="1">
        <v>2</v>
      </c>
      <c r="G53" s="1">
        <v>1</v>
      </c>
      <c r="H53" s="2">
        <v>2</v>
      </c>
      <c r="I53" s="1">
        <v>1</v>
      </c>
      <c r="J53" s="2">
        <v>1</v>
      </c>
    </row>
    <row r="54" spans="2:56" x14ac:dyDescent="0.25">
      <c r="B54">
        <v>44</v>
      </c>
      <c r="C54" s="1">
        <v>2</v>
      </c>
      <c r="D54" s="2">
        <v>2</v>
      </c>
      <c r="E54" s="1">
        <v>1</v>
      </c>
      <c r="F54" s="1">
        <v>2</v>
      </c>
      <c r="G54" s="1">
        <v>1</v>
      </c>
      <c r="H54" s="2">
        <v>2</v>
      </c>
      <c r="I54" s="1">
        <v>1</v>
      </c>
      <c r="J54" s="2">
        <v>1</v>
      </c>
      <c r="P54" s="1"/>
    </row>
    <row r="55" spans="2:56" x14ac:dyDescent="0.25">
      <c r="B55">
        <v>45</v>
      </c>
      <c r="C55" s="1">
        <v>1</v>
      </c>
      <c r="D55" s="2">
        <v>1</v>
      </c>
      <c r="E55" s="1">
        <v>2</v>
      </c>
      <c r="F55" s="1">
        <v>2</v>
      </c>
      <c r="G55" s="1">
        <v>1</v>
      </c>
      <c r="H55" s="2">
        <v>2</v>
      </c>
      <c r="I55" s="1">
        <v>1</v>
      </c>
      <c r="J55" s="2">
        <v>1</v>
      </c>
      <c r="P55" s="1"/>
    </row>
    <row r="56" spans="2:56" x14ac:dyDescent="0.25">
      <c r="B56">
        <v>46</v>
      </c>
      <c r="C56" s="1">
        <v>2</v>
      </c>
      <c r="D56" s="2">
        <v>1</v>
      </c>
      <c r="E56" s="1">
        <v>2</v>
      </c>
      <c r="F56" s="1">
        <v>2</v>
      </c>
      <c r="G56" s="1">
        <v>1</v>
      </c>
      <c r="H56" s="2">
        <v>2</v>
      </c>
      <c r="I56" s="1">
        <v>1</v>
      </c>
      <c r="J56" s="2">
        <v>1</v>
      </c>
      <c r="P56" s="1"/>
    </row>
    <row r="57" spans="2:56" x14ac:dyDescent="0.25">
      <c r="B57">
        <v>47</v>
      </c>
      <c r="C57" s="1">
        <v>1</v>
      </c>
      <c r="D57" s="2">
        <v>2</v>
      </c>
      <c r="E57" s="1">
        <v>2</v>
      </c>
      <c r="F57" s="1">
        <v>2</v>
      </c>
      <c r="G57" s="1">
        <v>1</v>
      </c>
      <c r="H57" s="2">
        <v>2</v>
      </c>
      <c r="I57" s="1">
        <v>1</v>
      </c>
      <c r="J57" s="2">
        <v>1</v>
      </c>
      <c r="P57" s="1"/>
    </row>
    <row r="58" spans="2:56" x14ac:dyDescent="0.25">
      <c r="B58">
        <v>48</v>
      </c>
      <c r="C58" s="1">
        <v>2</v>
      </c>
      <c r="D58" s="2">
        <v>2</v>
      </c>
      <c r="E58" s="1">
        <v>2</v>
      </c>
      <c r="F58" s="1">
        <v>2</v>
      </c>
      <c r="G58" s="1">
        <v>1</v>
      </c>
      <c r="H58" s="2">
        <v>2</v>
      </c>
      <c r="I58" s="1">
        <v>1</v>
      </c>
      <c r="J58" s="2">
        <v>1</v>
      </c>
      <c r="P58" s="1"/>
    </row>
    <row r="59" spans="2:56" x14ac:dyDescent="0.25">
      <c r="B59">
        <v>49</v>
      </c>
      <c r="C59" s="1">
        <v>1</v>
      </c>
      <c r="D59" s="2">
        <v>1</v>
      </c>
      <c r="E59" s="1">
        <v>1</v>
      </c>
      <c r="F59" s="1">
        <v>1</v>
      </c>
      <c r="G59" s="1">
        <v>2</v>
      </c>
      <c r="H59" s="2">
        <v>2</v>
      </c>
      <c r="I59" s="1">
        <v>1</v>
      </c>
      <c r="J59" s="2">
        <v>1</v>
      </c>
      <c r="N59" s="62" t="s">
        <v>119</v>
      </c>
      <c r="O59" s="61" t="s">
        <v>150</v>
      </c>
      <c r="P59" s="61" t="s">
        <v>37</v>
      </c>
      <c r="Q59" s="61" t="s">
        <v>38</v>
      </c>
      <c r="R59" s="61" t="s">
        <v>39</v>
      </c>
      <c r="S59" s="61" t="s">
        <v>40</v>
      </c>
      <c r="T59" s="61" t="s">
        <v>41</v>
      </c>
      <c r="U59" s="61" t="s">
        <v>42</v>
      </c>
      <c r="V59" s="61" t="s">
        <v>43</v>
      </c>
      <c r="W59" s="61" t="s">
        <v>44</v>
      </c>
      <c r="X59" s="61" t="s">
        <v>146</v>
      </c>
      <c r="Y59" s="61" t="s">
        <v>46</v>
      </c>
      <c r="Z59" s="61" t="s">
        <v>47</v>
      </c>
      <c r="AA59" s="61" t="s">
        <v>48</v>
      </c>
      <c r="AB59" s="61" t="s">
        <v>49</v>
      </c>
      <c r="AC59" s="61" t="s">
        <v>50</v>
      </c>
      <c r="AD59" s="61" t="s">
        <v>52</v>
      </c>
      <c r="AE59" s="61" t="s">
        <v>53</v>
      </c>
      <c r="AF59" s="61" t="s">
        <v>54</v>
      </c>
      <c r="AG59" s="61" t="s">
        <v>51</v>
      </c>
      <c r="AH59" s="61" t="s">
        <v>57</v>
      </c>
      <c r="AI59" s="61" t="s">
        <v>58</v>
      </c>
      <c r="AJ59" s="61" t="s">
        <v>59</v>
      </c>
      <c r="AK59" s="61" t="s">
        <v>60</v>
      </c>
      <c r="AL59" s="61" t="s">
        <v>61</v>
      </c>
      <c r="AM59" s="61" t="s">
        <v>62</v>
      </c>
      <c r="AN59" s="61" t="s">
        <v>63</v>
      </c>
      <c r="AO59" s="61" t="s">
        <v>64</v>
      </c>
      <c r="AP59" s="61" t="s">
        <v>2</v>
      </c>
      <c r="AQ59" s="61" t="s">
        <v>114</v>
      </c>
      <c r="AR59" s="62" t="s">
        <v>112</v>
      </c>
      <c r="AS59" s="62" t="s">
        <v>113</v>
      </c>
      <c r="AT59" s="61" t="s">
        <v>80</v>
      </c>
      <c r="AU59" s="61" t="s">
        <v>81</v>
      </c>
      <c r="AV59" s="61" t="s">
        <v>82</v>
      </c>
      <c r="AW59" s="61" t="s">
        <v>83</v>
      </c>
      <c r="AX59" s="61" t="s">
        <v>86</v>
      </c>
      <c r="AY59" s="61" t="s">
        <v>87</v>
      </c>
      <c r="AZ59" s="61" t="s">
        <v>84</v>
      </c>
      <c r="BA59" s="61" t="s">
        <v>85</v>
      </c>
      <c r="BB59" s="61" t="s">
        <v>65</v>
      </c>
      <c r="BC59" s="61" t="s">
        <v>66</v>
      </c>
      <c r="BD59" s="58"/>
    </row>
    <row r="60" spans="2:56" x14ac:dyDescent="0.25">
      <c r="B60">
        <v>50</v>
      </c>
      <c r="C60" s="1">
        <v>2</v>
      </c>
      <c r="D60" s="2">
        <v>1</v>
      </c>
      <c r="E60" s="1">
        <v>1</v>
      </c>
      <c r="F60" s="1">
        <v>1</v>
      </c>
      <c r="G60" s="1">
        <v>2</v>
      </c>
      <c r="H60" s="2">
        <v>2</v>
      </c>
      <c r="I60" s="1">
        <v>1</v>
      </c>
      <c r="J60" s="2">
        <v>1</v>
      </c>
      <c r="N60" s="57">
        <v>1</v>
      </c>
      <c r="O60" s="57">
        <v>1</v>
      </c>
      <c r="P60" s="57">
        <v>1973</v>
      </c>
      <c r="Q60" s="57">
        <v>0</v>
      </c>
      <c r="R60" s="57">
        <v>0</v>
      </c>
      <c r="S60" s="57">
        <v>1</v>
      </c>
      <c r="T60" s="57">
        <v>0</v>
      </c>
      <c r="U60" s="57">
        <v>1</v>
      </c>
      <c r="V60" s="57">
        <v>0</v>
      </c>
      <c r="W60" s="57">
        <v>0</v>
      </c>
      <c r="X60" s="57">
        <v>0</v>
      </c>
      <c r="Y60" s="57">
        <v>1</v>
      </c>
      <c r="Z60" s="57">
        <v>1</v>
      </c>
      <c r="AA60" s="57">
        <v>0</v>
      </c>
      <c r="AB60" s="57">
        <v>0</v>
      </c>
      <c r="AC60" s="57">
        <v>0</v>
      </c>
      <c r="AD60" s="57">
        <v>1</v>
      </c>
      <c r="AE60" s="57">
        <v>0</v>
      </c>
      <c r="AF60" s="57">
        <v>0</v>
      </c>
      <c r="AG60" s="57">
        <v>0</v>
      </c>
      <c r="AH60" s="57">
        <v>1</v>
      </c>
      <c r="AI60" s="57">
        <v>0</v>
      </c>
      <c r="AJ60" s="57">
        <v>0</v>
      </c>
      <c r="AK60" s="57">
        <v>1</v>
      </c>
      <c r="AL60" s="57">
        <v>0</v>
      </c>
      <c r="AM60" s="57">
        <v>0</v>
      </c>
      <c r="AN60" s="57">
        <v>0</v>
      </c>
      <c r="AO60" s="57">
        <v>1</v>
      </c>
      <c r="AP60" s="57">
        <v>4</v>
      </c>
      <c r="AQ60" s="57">
        <v>1</v>
      </c>
      <c r="AR60" s="57">
        <v>1</v>
      </c>
      <c r="AS60" s="57">
        <v>0</v>
      </c>
      <c r="AT60" s="57">
        <v>2</v>
      </c>
      <c r="AU60" s="57">
        <v>300</v>
      </c>
      <c r="AV60" s="57">
        <v>3</v>
      </c>
      <c r="AW60" s="57">
        <v>200</v>
      </c>
      <c r="AX60" s="57">
        <v>3</v>
      </c>
      <c r="AY60" s="57">
        <v>100</v>
      </c>
      <c r="AZ60" s="57">
        <v>1.5</v>
      </c>
      <c r="BA60" s="57">
        <v>800</v>
      </c>
      <c r="BB60" s="57">
        <v>4</v>
      </c>
      <c r="BC60" s="57">
        <v>0</v>
      </c>
      <c r="BD60" s="58"/>
    </row>
    <row r="61" spans="2:56" x14ac:dyDescent="0.25">
      <c r="B61">
        <v>51</v>
      </c>
      <c r="C61" s="1">
        <v>1</v>
      </c>
      <c r="D61" s="2">
        <v>2</v>
      </c>
      <c r="E61" s="1">
        <v>1</v>
      </c>
      <c r="F61" s="1">
        <v>1</v>
      </c>
      <c r="G61" s="1">
        <v>2</v>
      </c>
      <c r="H61" s="2">
        <v>2</v>
      </c>
      <c r="I61" s="1">
        <v>1</v>
      </c>
      <c r="J61" s="2">
        <v>1</v>
      </c>
      <c r="N61" s="58">
        <v>1</v>
      </c>
      <c r="O61" s="58">
        <v>1</v>
      </c>
      <c r="P61" s="58">
        <v>1973</v>
      </c>
      <c r="Q61" s="58">
        <v>0</v>
      </c>
      <c r="R61" s="58">
        <v>0</v>
      </c>
      <c r="S61" s="58">
        <v>1</v>
      </c>
      <c r="T61" s="58">
        <v>0</v>
      </c>
      <c r="U61" s="58">
        <v>1</v>
      </c>
      <c r="V61" s="58">
        <v>0</v>
      </c>
      <c r="W61" s="58">
        <v>0</v>
      </c>
      <c r="X61" s="58">
        <v>0</v>
      </c>
      <c r="Y61" s="58">
        <v>1</v>
      </c>
      <c r="Z61" s="58">
        <v>1</v>
      </c>
      <c r="AA61" s="58">
        <v>0</v>
      </c>
      <c r="AB61" s="58">
        <v>0</v>
      </c>
      <c r="AC61" s="58">
        <v>0</v>
      </c>
      <c r="AD61" s="58">
        <v>1</v>
      </c>
      <c r="AE61" s="58">
        <v>0</v>
      </c>
      <c r="AF61" s="58">
        <v>0</v>
      </c>
      <c r="AG61" s="58">
        <v>0</v>
      </c>
      <c r="AH61" s="58">
        <v>1</v>
      </c>
      <c r="AI61" s="58">
        <v>0</v>
      </c>
      <c r="AJ61" s="58">
        <v>0</v>
      </c>
      <c r="AK61" s="58">
        <v>1</v>
      </c>
      <c r="AL61" s="58">
        <v>0</v>
      </c>
      <c r="AM61" s="58">
        <v>0</v>
      </c>
      <c r="AN61" s="58">
        <v>0</v>
      </c>
      <c r="AO61" s="58">
        <v>1</v>
      </c>
      <c r="AP61" s="58">
        <v>24</v>
      </c>
      <c r="AQ61" s="58">
        <v>1</v>
      </c>
      <c r="AR61" s="58">
        <v>1</v>
      </c>
      <c r="AS61" s="58">
        <v>0</v>
      </c>
      <c r="AT61" s="58">
        <v>2.5</v>
      </c>
      <c r="AU61" s="58">
        <v>300</v>
      </c>
      <c r="AV61" s="58">
        <v>3</v>
      </c>
      <c r="AW61" s="58">
        <v>400</v>
      </c>
      <c r="AX61" s="58">
        <v>2.5</v>
      </c>
      <c r="AY61" s="58">
        <v>300</v>
      </c>
      <c r="AZ61" s="58">
        <v>1.5</v>
      </c>
      <c r="BA61" s="58">
        <v>400</v>
      </c>
      <c r="BB61" s="58">
        <v>4</v>
      </c>
      <c r="BC61" s="58">
        <v>0</v>
      </c>
      <c r="BD61" s="58"/>
    </row>
    <row r="62" spans="2:56" x14ac:dyDescent="0.25">
      <c r="B62">
        <v>52</v>
      </c>
      <c r="C62" s="1">
        <v>2</v>
      </c>
      <c r="D62" s="2">
        <v>2</v>
      </c>
      <c r="E62" s="1">
        <v>1</v>
      </c>
      <c r="F62" s="1">
        <v>1</v>
      </c>
      <c r="G62" s="1">
        <v>2</v>
      </c>
      <c r="H62" s="2">
        <v>2</v>
      </c>
      <c r="I62" s="1">
        <v>1</v>
      </c>
      <c r="J62" s="2">
        <v>1</v>
      </c>
      <c r="N62" s="58">
        <v>1</v>
      </c>
      <c r="O62" s="58">
        <v>1</v>
      </c>
      <c r="P62" s="58">
        <v>1973</v>
      </c>
      <c r="Q62" s="58">
        <v>0</v>
      </c>
      <c r="R62" s="58">
        <v>0</v>
      </c>
      <c r="S62" s="58">
        <v>1</v>
      </c>
      <c r="T62" s="58">
        <v>0</v>
      </c>
      <c r="U62" s="58">
        <v>1</v>
      </c>
      <c r="V62" s="58">
        <v>0</v>
      </c>
      <c r="W62" s="58">
        <v>0</v>
      </c>
      <c r="X62" s="58">
        <v>0</v>
      </c>
      <c r="Y62" s="58">
        <v>1</v>
      </c>
      <c r="Z62" s="58">
        <v>1</v>
      </c>
      <c r="AA62" s="58">
        <v>0</v>
      </c>
      <c r="AB62" s="58">
        <v>0</v>
      </c>
      <c r="AC62" s="58">
        <v>0</v>
      </c>
      <c r="AD62" s="58">
        <v>1</v>
      </c>
      <c r="AE62" s="58">
        <v>0</v>
      </c>
      <c r="AF62" s="58">
        <v>0</v>
      </c>
      <c r="AG62" s="58">
        <v>0</v>
      </c>
      <c r="AH62" s="58">
        <v>1</v>
      </c>
      <c r="AI62" s="58">
        <v>0</v>
      </c>
      <c r="AJ62" s="58">
        <v>0</v>
      </c>
      <c r="AK62" s="58">
        <v>1</v>
      </c>
      <c r="AL62" s="58">
        <v>0</v>
      </c>
      <c r="AM62" s="58">
        <v>0</v>
      </c>
      <c r="AN62" s="58">
        <v>0</v>
      </c>
      <c r="AO62" s="58">
        <v>1</v>
      </c>
      <c r="AP62" s="58">
        <v>37</v>
      </c>
      <c r="AQ62" s="58">
        <v>1</v>
      </c>
      <c r="AR62" s="58">
        <v>1</v>
      </c>
      <c r="AS62" s="58">
        <v>0</v>
      </c>
      <c r="AT62" s="58">
        <v>2.5</v>
      </c>
      <c r="AU62" s="58">
        <v>800</v>
      </c>
      <c r="AV62" s="58">
        <v>3</v>
      </c>
      <c r="AW62" s="58">
        <v>200</v>
      </c>
      <c r="AX62" s="58">
        <v>3</v>
      </c>
      <c r="AY62" s="58">
        <v>250</v>
      </c>
      <c r="AZ62" s="58">
        <v>0.5</v>
      </c>
      <c r="BA62" s="58">
        <v>800</v>
      </c>
      <c r="BB62" s="58">
        <v>2</v>
      </c>
      <c r="BC62" s="58">
        <v>0</v>
      </c>
      <c r="BD62" s="58"/>
    </row>
    <row r="63" spans="2:56" x14ac:dyDescent="0.25">
      <c r="B63">
        <v>53</v>
      </c>
      <c r="C63" s="1">
        <v>1</v>
      </c>
      <c r="D63" s="2">
        <v>1</v>
      </c>
      <c r="E63" s="1">
        <v>2</v>
      </c>
      <c r="F63" s="1">
        <v>1</v>
      </c>
      <c r="G63" s="1">
        <v>2</v>
      </c>
      <c r="H63" s="2">
        <v>2</v>
      </c>
      <c r="I63" s="1">
        <v>1</v>
      </c>
      <c r="J63" s="2">
        <v>1</v>
      </c>
      <c r="N63" s="58">
        <v>1</v>
      </c>
      <c r="O63" s="58">
        <v>1</v>
      </c>
      <c r="P63" s="58">
        <v>1973</v>
      </c>
      <c r="Q63" s="58">
        <v>0</v>
      </c>
      <c r="R63" s="58">
        <v>0</v>
      </c>
      <c r="S63" s="58">
        <v>1</v>
      </c>
      <c r="T63" s="58">
        <v>0</v>
      </c>
      <c r="U63" s="58">
        <v>1</v>
      </c>
      <c r="V63" s="58">
        <v>0</v>
      </c>
      <c r="W63" s="58">
        <v>0</v>
      </c>
      <c r="X63" s="58">
        <v>0</v>
      </c>
      <c r="Y63" s="58">
        <v>1</v>
      </c>
      <c r="Z63" s="58">
        <v>1</v>
      </c>
      <c r="AA63" s="58">
        <v>0</v>
      </c>
      <c r="AB63" s="58">
        <v>0</v>
      </c>
      <c r="AC63" s="58">
        <v>0</v>
      </c>
      <c r="AD63" s="58">
        <v>1</v>
      </c>
      <c r="AE63" s="58">
        <v>0</v>
      </c>
      <c r="AF63" s="58">
        <v>0</v>
      </c>
      <c r="AG63" s="58">
        <v>0</v>
      </c>
      <c r="AH63" s="58">
        <v>6</v>
      </c>
      <c r="AI63" s="58">
        <v>0</v>
      </c>
      <c r="AJ63" s="58">
        <v>0</v>
      </c>
      <c r="AK63" s="58">
        <v>1</v>
      </c>
      <c r="AL63" s="58">
        <v>0</v>
      </c>
      <c r="AM63" s="58">
        <v>0</v>
      </c>
      <c r="AN63" s="58">
        <v>0</v>
      </c>
      <c r="AO63" s="58">
        <v>1</v>
      </c>
      <c r="AP63" s="58">
        <v>2</v>
      </c>
      <c r="AQ63" s="58">
        <v>1</v>
      </c>
      <c r="AR63" s="58">
        <v>1</v>
      </c>
      <c r="AS63" s="58">
        <v>0</v>
      </c>
      <c r="AT63" s="58">
        <v>2</v>
      </c>
      <c r="AU63" s="58">
        <v>300</v>
      </c>
      <c r="AV63" s="58">
        <v>2</v>
      </c>
      <c r="AW63" s="58">
        <v>250</v>
      </c>
      <c r="AX63" s="58">
        <v>2.5</v>
      </c>
      <c r="AY63" s="58">
        <v>200</v>
      </c>
      <c r="AZ63" s="58">
        <v>1.5</v>
      </c>
      <c r="BA63" s="58">
        <v>600</v>
      </c>
      <c r="BB63" s="58">
        <v>2</v>
      </c>
      <c r="BC63" s="58">
        <v>0</v>
      </c>
      <c r="BD63" s="58"/>
    </row>
    <row r="64" spans="2:56" x14ac:dyDescent="0.25">
      <c r="B64">
        <v>54</v>
      </c>
      <c r="C64" s="1">
        <v>2</v>
      </c>
      <c r="D64" s="2">
        <v>1</v>
      </c>
      <c r="E64" s="1">
        <v>2</v>
      </c>
      <c r="F64" s="1">
        <v>1</v>
      </c>
      <c r="G64" s="1">
        <v>2</v>
      </c>
      <c r="H64" s="2">
        <v>2</v>
      </c>
      <c r="I64" s="1">
        <v>1</v>
      </c>
      <c r="J64" s="2">
        <v>1</v>
      </c>
      <c r="N64" s="58">
        <v>1</v>
      </c>
      <c r="O64" s="57">
        <v>1</v>
      </c>
      <c r="P64" s="57">
        <v>1973</v>
      </c>
      <c r="Q64" s="57">
        <v>0</v>
      </c>
      <c r="R64" s="57">
        <v>0</v>
      </c>
      <c r="S64" s="57">
        <v>1</v>
      </c>
      <c r="T64" s="57">
        <v>0</v>
      </c>
      <c r="U64" s="57">
        <v>1</v>
      </c>
      <c r="V64" s="57">
        <v>0</v>
      </c>
      <c r="W64" s="57">
        <v>0</v>
      </c>
      <c r="X64" s="57">
        <v>0</v>
      </c>
      <c r="Y64" s="57">
        <v>1</v>
      </c>
      <c r="Z64" s="57">
        <v>1</v>
      </c>
      <c r="AA64" s="57">
        <v>0</v>
      </c>
      <c r="AB64" s="57">
        <v>0</v>
      </c>
      <c r="AC64" s="57">
        <v>0</v>
      </c>
      <c r="AD64" s="57">
        <v>1</v>
      </c>
      <c r="AE64" s="57">
        <v>0</v>
      </c>
      <c r="AF64" s="57">
        <v>0</v>
      </c>
      <c r="AG64" s="57">
        <v>0</v>
      </c>
      <c r="AH64" s="57">
        <v>1</v>
      </c>
      <c r="AI64" s="57">
        <v>0</v>
      </c>
      <c r="AJ64" s="57">
        <v>0</v>
      </c>
      <c r="AK64" s="57">
        <v>1</v>
      </c>
      <c r="AL64" s="57">
        <v>0</v>
      </c>
      <c r="AM64" s="57">
        <v>0</v>
      </c>
      <c r="AN64" s="57">
        <v>0</v>
      </c>
      <c r="AO64" s="57">
        <v>1</v>
      </c>
      <c r="AP64" s="58">
        <v>5</v>
      </c>
      <c r="AQ64" s="58">
        <v>1</v>
      </c>
      <c r="AR64" s="58">
        <v>1</v>
      </c>
      <c r="AS64" s="58">
        <v>0</v>
      </c>
      <c r="AT64" s="58">
        <v>2</v>
      </c>
      <c r="AU64" s="58">
        <v>300</v>
      </c>
      <c r="AV64" s="58">
        <v>3</v>
      </c>
      <c r="AW64" s="58">
        <v>250</v>
      </c>
      <c r="AX64" s="58">
        <v>3</v>
      </c>
      <c r="AY64" s="58">
        <v>200</v>
      </c>
      <c r="AZ64" s="58">
        <v>2</v>
      </c>
      <c r="BA64" s="58">
        <v>400</v>
      </c>
      <c r="BB64" s="58">
        <v>1</v>
      </c>
      <c r="BC64" s="58">
        <v>0</v>
      </c>
      <c r="BD64" s="58"/>
    </row>
    <row r="65" spans="2:56" x14ac:dyDescent="0.25">
      <c r="B65">
        <v>55</v>
      </c>
      <c r="C65" s="1">
        <v>1</v>
      </c>
      <c r="D65" s="2">
        <v>2</v>
      </c>
      <c r="E65" s="1">
        <v>2</v>
      </c>
      <c r="F65" s="1">
        <v>1</v>
      </c>
      <c r="G65" s="1">
        <v>2</v>
      </c>
      <c r="H65" s="2">
        <v>2</v>
      </c>
      <c r="I65" s="1">
        <v>1</v>
      </c>
      <c r="J65" s="2">
        <v>1</v>
      </c>
      <c r="N65" s="58">
        <v>1</v>
      </c>
      <c r="O65" s="57">
        <v>1</v>
      </c>
      <c r="P65" s="57">
        <v>1973</v>
      </c>
      <c r="Q65" s="57">
        <v>0</v>
      </c>
      <c r="R65" s="57">
        <v>0</v>
      </c>
      <c r="S65" s="57">
        <v>1</v>
      </c>
      <c r="T65" s="57">
        <v>0</v>
      </c>
      <c r="U65" s="57">
        <v>1</v>
      </c>
      <c r="V65" s="57">
        <v>0</v>
      </c>
      <c r="W65" s="57">
        <v>0</v>
      </c>
      <c r="X65" s="57">
        <v>0</v>
      </c>
      <c r="Y65" s="57">
        <v>1</v>
      </c>
      <c r="Z65" s="57">
        <v>1</v>
      </c>
      <c r="AA65" s="57">
        <v>0</v>
      </c>
      <c r="AB65" s="57">
        <v>0</v>
      </c>
      <c r="AC65" s="57">
        <v>0</v>
      </c>
      <c r="AD65" s="57">
        <v>1</v>
      </c>
      <c r="AE65" s="57">
        <v>0</v>
      </c>
      <c r="AF65" s="57">
        <v>0</v>
      </c>
      <c r="AG65" s="57">
        <v>0</v>
      </c>
      <c r="AH65" s="57">
        <v>1</v>
      </c>
      <c r="AI65" s="57">
        <v>0</v>
      </c>
      <c r="AJ65" s="57">
        <v>0</v>
      </c>
      <c r="AK65" s="57">
        <v>1</v>
      </c>
      <c r="AL65" s="57">
        <v>0</v>
      </c>
      <c r="AM65" s="57">
        <v>0</v>
      </c>
      <c r="AN65" s="57">
        <v>0</v>
      </c>
      <c r="AO65" s="57">
        <v>1</v>
      </c>
      <c r="AP65" s="58">
        <v>54</v>
      </c>
      <c r="AQ65" s="58">
        <v>1</v>
      </c>
      <c r="AR65" s="58">
        <v>0</v>
      </c>
      <c r="AS65" s="58">
        <v>1</v>
      </c>
      <c r="AT65" s="58">
        <v>2.5</v>
      </c>
      <c r="AU65" s="58">
        <v>400</v>
      </c>
      <c r="AV65" s="58">
        <v>3</v>
      </c>
      <c r="AW65" s="58">
        <v>200</v>
      </c>
      <c r="AX65" s="58">
        <v>3</v>
      </c>
      <c r="AY65" s="58">
        <v>100</v>
      </c>
      <c r="AZ65" s="58">
        <v>0.5</v>
      </c>
      <c r="BA65" s="58">
        <v>200</v>
      </c>
      <c r="BB65" s="58">
        <v>5</v>
      </c>
      <c r="BC65" s="58">
        <v>0</v>
      </c>
      <c r="BD65" s="58"/>
    </row>
    <row r="66" spans="2:56" x14ac:dyDescent="0.25">
      <c r="B66">
        <v>56</v>
      </c>
      <c r="C66" s="1">
        <v>2</v>
      </c>
      <c r="D66" s="2">
        <v>2</v>
      </c>
      <c r="E66" s="1">
        <v>2</v>
      </c>
      <c r="F66" s="1">
        <v>1</v>
      </c>
      <c r="G66" s="1">
        <v>2</v>
      </c>
      <c r="H66" s="2">
        <v>2</v>
      </c>
      <c r="I66" s="1">
        <v>1</v>
      </c>
      <c r="J66" s="2">
        <v>1</v>
      </c>
      <c r="N66" s="58">
        <v>1</v>
      </c>
      <c r="O66" s="57">
        <v>1</v>
      </c>
      <c r="P66" s="57">
        <v>1973</v>
      </c>
      <c r="Q66" s="57">
        <v>0</v>
      </c>
      <c r="R66" s="57">
        <v>0</v>
      </c>
      <c r="S66" s="57">
        <v>1</v>
      </c>
      <c r="T66" s="57">
        <v>0</v>
      </c>
      <c r="U66" s="57">
        <v>1</v>
      </c>
      <c r="V66" s="57">
        <v>0</v>
      </c>
      <c r="W66" s="57">
        <v>0</v>
      </c>
      <c r="X66" s="57">
        <v>0</v>
      </c>
      <c r="Y66" s="57">
        <v>1</v>
      </c>
      <c r="Z66" s="57">
        <v>1</v>
      </c>
      <c r="AA66" s="57">
        <v>0</v>
      </c>
      <c r="AB66" s="57">
        <v>0</v>
      </c>
      <c r="AC66" s="57">
        <v>0</v>
      </c>
      <c r="AD66" s="57">
        <v>1</v>
      </c>
      <c r="AE66" s="57">
        <v>0</v>
      </c>
      <c r="AF66" s="57">
        <v>0</v>
      </c>
      <c r="AG66" s="57">
        <v>0</v>
      </c>
      <c r="AH66" s="57">
        <v>1</v>
      </c>
      <c r="AI66" s="57">
        <v>0</v>
      </c>
      <c r="AJ66" s="57">
        <v>0</v>
      </c>
      <c r="AK66" s="57">
        <v>1</v>
      </c>
      <c r="AL66" s="57">
        <v>0</v>
      </c>
      <c r="AM66" s="57">
        <v>0</v>
      </c>
      <c r="AN66" s="57">
        <v>0</v>
      </c>
      <c r="AO66" s="57">
        <v>1</v>
      </c>
      <c r="AP66" s="58">
        <v>11</v>
      </c>
      <c r="AQ66" s="58">
        <v>1</v>
      </c>
      <c r="AR66" s="58">
        <v>1</v>
      </c>
      <c r="AS66" s="58">
        <v>0</v>
      </c>
      <c r="AT66" s="58">
        <v>2.5</v>
      </c>
      <c r="AU66" s="58">
        <v>300</v>
      </c>
      <c r="AV66" s="58">
        <v>2.5</v>
      </c>
      <c r="AW66" s="58">
        <v>150</v>
      </c>
      <c r="AX66" s="58">
        <v>2.5</v>
      </c>
      <c r="AY66" s="58">
        <v>100</v>
      </c>
      <c r="AZ66" s="58">
        <v>2</v>
      </c>
      <c r="BA66" s="58">
        <v>800</v>
      </c>
      <c r="BB66" s="58">
        <v>1</v>
      </c>
      <c r="BC66" s="58">
        <v>0</v>
      </c>
      <c r="BD66" s="58"/>
    </row>
    <row r="67" spans="2:56" x14ac:dyDescent="0.25">
      <c r="B67">
        <v>57</v>
      </c>
      <c r="C67" s="1">
        <v>1</v>
      </c>
      <c r="D67" s="2">
        <v>1</v>
      </c>
      <c r="E67" s="1">
        <v>1</v>
      </c>
      <c r="F67" s="1">
        <v>2</v>
      </c>
      <c r="G67" s="1">
        <v>2</v>
      </c>
      <c r="H67" s="2">
        <v>2</v>
      </c>
      <c r="I67" s="1">
        <v>1</v>
      </c>
      <c r="J67" s="2">
        <v>1</v>
      </c>
      <c r="N67" s="58">
        <v>2</v>
      </c>
      <c r="O67" s="58">
        <v>0</v>
      </c>
      <c r="P67" s="58">
        <v>1976</v>
      </c>
      <c r="Q67" s="58">
        <v>0</v>
      </c>
      <c r="R67" s="58">
        <v>0</v>
      </c>
      <c r="S67" s="58">
        <v>1</v>
      </c>
      <c r="T67" s="58">
        <v>0</v>
      </c>
      <c r="U67" s="58">
        <v>1</v>
      </c>
      <c r="V67" s="58">
        <v>0</v>
      </c>
      <c r="W67" s="58">
        <v>0</v>
      </c>
      <c r="X67" s="58">
        <v>0</v>
      </c>
      <c r="Y67" s="58">
        <v>1</v>
      </c>
      <c r="Z67" s="58">
        <v>0</v>
      </c>
      <c r="AA67" s="58">
        <v>1</v>
      </c>
      <c r="AB67" s="58">
        <v>0</v>
      </c>
      <c r="AC67" s="58">
        <v>0</v>
      </c>
      <c r="AD67" s="58">
        <v>0</v>
      </c>
      <c r="AE67" s="58">
        <v>1</v>
      </c>
      <c r="AF67" s="58">
        <v>0</v>
      </c>
      <c r="AG67" s="58">
        <v>0</v>
      </c>
      <c r="AH67" s="58">
        <v>1</v>
      </c>
      <c r="AI67" s="58">
        <v>0</v>
      </c>
      <c r="AJ67" s="58">
        <v>0</v>
      </c>
      <c r="AK67" s="58">
        <v>0</v>
      </c>
      <c r="AL67" s="58">
        <v>1</v>
      </c>
      <c r="AM67" s="58">
        <v>0</v>
      </c>
      <c r="AN67" s="58">
        <v>0</v>
      </c>
      <c r="AO67" s="58">
        <v>1</v>
      </c>
      <c r="AP67" s="58">
        <v>4</v>
      </c>
      <c r="AQ67" s="58">
        <v>0</v>
      </c>
      <c r="AR67" s="58">
        <v>1</v>
      </c>
      <c r="AS67" s="58">
        <v>0</v>
      </c>
      <c r="AT67" s="58">
        <v>2</v>
      </c>
      <c r="AU67" s="58">
        <v>300</v>
      </c>
      <c r="AV67" s="58">
        <v>3</v>
      </c>
      <c r="AW67" s="58">
        <v>150</v>
      </c>
      <c r="AX67" s="58">
        <v>3</v>
      </c>
      <c r="AY67" s="58">
        <v>100</v>
      </c>
      <c r="AZ67" s="58">
        <v>1.5</v>
      </c>
      <c r="BA67" s="58">
        <v>800</v>
      </c>
      <c r="BB67" s="58">
        <v>3</v>
      </c>
      <c r="BC67" s="58">
        <v>0</v>
      </c>
      <c r="BD67" s="58"/>
    </row>
    <row r="68" spans="2:56" x14ac:dyDescent="0.25">
      <c r="B68">
        <v>58</v>
      </c>
      <c r="C68" s="1">
        <v>2</v>
      </c>
      <c r="D68" s="2">
        <v>1</v>
      </c>
      <c r="E68" s="1">
        <v>1</v>
      </c>
      <c r="F68" s="1">
        <v>2</v>
      </c>
      <c r="G68" s="1">
        <v>2</v>
      </c>
      <c r="H68" s="2">
        <v>2</v>
      </c>
      <c r="I68" s="1">
        <v>1</v>
      </c>
      <c r="J68" s="2">
        <v>1</v>
      </c>
      <c r="N68" s="58">
        <v>2</v>
      </c>
      <c r="O68" s="58">
        <v>1</v>
      </c>
      <c r="P68" s="58">
        <v>1976</v>
      </c>
      <c r="Q68" s="58">
        <v>0</v>
      </c>
      <c r="R68" s="58">
        <v>0</v>
      </c>
      <c r="S68" s="58">
        <v>1</v>
      </c>
      <c r="T68" s="58">
        <v>0</v>
      </c>
      <c r="U68" s="58">
        <v>1</v>
      </c>
      <c r="V68" s="58">
        <v>0</v>
      </c>
      <c r="W68" s="58">
        <v>0</v>
      </c>
      <c r="X68" s="58">
        <v>0</v>
      </c>
      <c r="Y68" s="58">
        <v>1</v>
      </c>
      <c r="Z68" s="58">
        <v>0</v>
      </c>
      <c r="AA68" s="58">
        <v>1</v>
      </c>
      <c r="AB68" s="58">
        <v>0</v>
      </c>
      <c r="AC68" s="58">
        <v>0</v>
      </c>
      <c r="AD68" s="58">
        <v>0</v>
      </c>
      <c r="AE68" s="58">
        <v>1</v>
      </c>
      <c r="AF68" s="58">
        <v>0</v>
      </c>
      <c r="AG68" s="58">
        <v>0</v>
      </c>
      <c r="AH68" s="58">
        <v>20</v>
      </c>
      <c r="AI68" s="58">
        <v>0</v>
      </c>
      <c r="AJ68" s="58">
        <v>0</v>
      </c>
      <c r="AK68" s="58">
        <v>0</v>
      </c>
      <c r="AL68" s="58">
        <v>1</v>
      </c>
      <c r="AM68" s="58">
        <v>0</v>
      </c>
      <c r="AN68" s="58">
        <v>0</v>
      </c>
      <c r="AO68" s="58">
        <v>1</v>
      </c>
      <c r="AP68" s="58">
        <v>13</v>
      </c>
      <c r="AQ68" s="58">
        <v>0</v>
      </c>
      <c r="AR68" s="55">
        <v>1</v>
      </c>
      <c r="AS68" s="55">
        <v>0</v>
      </c>
      <c r="AT68" s="58">
        <v>2</v>
      </c>
      <c r="AU68" s="58">
        <v>600</v>
      </c>
      <c r="AV68" s="58">
        <v>3</v>
      </c>
      <c r="AW68" s="58">
        <v>100</v>
      </c>
      <c r="AX68" s="58">
        <v>3.5</v>
      </c>
      <c r="AY68" s="58">
        <v>250</v>
      </c>
      <c r="AZ68" s="58">
        <v>0.5</v>
      </c>
      <c r="BA68" s="58">
        <v>800</v>
      </c>
      <c r="BB68" s="58">
        <v>2</v>
      </c>
      <c r="BC68" s="58">
        <v>0</v>
      </c>
      <c r="BD68" s="58"/>
    </row>
    <row r="69" spans="2:56" x14ac:dyDescent="0.25">
      <c r="B69">
        <v>59</v>
      </c>
      <c r="C69" s="1">
        <v>1</v>
      </c>
      <c r="D69" s="2">
        <v>2</v>
      </c>
      <c r="E69" s="1">
        <v>1</v>
      </c>
      <c r="F69" s="1">
        <v>2</v>
      </c>
      <c r="G69" s="1">
        <v>2</v>
      </c>
      <c r="H69" s="2">
        <v>2</v>
      </c>
      <c r="I69" s="1">
        <v>1</v>
      </c>
      <c r="J69" s="2">
        <v>1</v>
      </c>
      <c r="N69" s="58">
        <v>3</v>
      </c>
      <c r="O69" s="59">
        <v>1</v>
      </c>
      <c r="P69" s="59">
        <v>1986</v>
      </c>
      <c r="Q69" s="59">
        <v>0</v>
      </c>
      <c r="R69" s="59">
        <v>0</v>
      </c>
      <c r="S69" s="59">
        <v>1</v>
      </c>
      <c r="T69" s="59">
        <v>0</v>
      </c>
      <c r="U69" s="59">
        <v>1</v>
      </c>
      <c r="V69" s="59">
        <v>0</v>
      </c>
      <c r="W69" s="59">
        <v>0</v>
      </c>
      <c r="X69" s="59">
        <v>0</v>
      </c>
      <c r="Y69" s="59">
        <v>1</v>
      </c>
      <c r="Z69" s="59">
        <v>1</v>
      </c>
      <c r="AA69" s="59">
        <v>0</v>
      </c>
      <c r="AB69" s="59">
        <v>0</v>
      </c>
      <c r="AC69" s="59">
        <v>0</v>
      </c>
      <c r="AD69" s="59">
        <v>1</v>
      </c>
      <c r="AE69" s="59">
        <v>0</v>
      </c>
      <c r="AF69" s="59">
        <v>0</v>
      </c>
      <c r="AG69" s="59">
        <v>0</v>
      </c>
      <c r="AH69" s="59">
        <v>0</v>
      </c>
      <c r="AI69" s="59">
        <v>2</v>
      </c>
      <c r="AJ69" s="59">
        <v>0</v>
      </c>
      <c r="AK69" s="59">
        <v>0</v>
      </c>
      <c r="AL69" s="59">
        <v>1</v>
      </c>
      <c r="AM69" s="59">
        <v>0</v>
      </c>
      <c r="AN69" s="59">
        <v>0</v>
      </c>
      <c r="AO69" s="59">
        <v>1</v>
      </c>
      <c r="AP69" s="59">
        <v>36</v>
      </c>
      <c r="AQ69" s="59">
        <v>1</v>
      </c>
      <c r="AR69" s="59">
        <v>1</v>
      </c>
      <c r="AS69" s="59">
        <v>0</v>
      </c>
      <c r="AT69" s="59">
        <v>2.5</v>
      </c>
      <c r="AU69" s="59">
        <v>800</v>
      </c>
      <c r="AV69" s="59">
        <v>3</v>
      </c>
      <c r="AW69" s="59">
        <v>200</v>
      </c>
      <c r="AX69" s="59">
        <v>2</v>
      </c>
      <c r="AY69" s="59">
        <v>250</v>
      </c>
      <c r="AZ69" s="59">
        <v>0.5</v>
      </c>
      <c r="BA69" s="59">
        <v>300</v>
      </c>
      <c r="BB69" s="59">
        <v>4</v>
      </c>
      <c r="BC69" s="60">
        <v>0</v>
      </c>
      <c r="BD69" s="58"/>
    </row>
    <row r="70" spans="2:56" x14ac:dyDescent="0.25">
      <c r="B70">
        <v>60</v>
      </c>
      <c r="C70" s="1">
        <v>2</v>
      </c>
      <c r="D70" s="2">
        <v>2</v>
      </c>
      <c r="E70" s="1">
        <v>1</v>
      </c>
      <c r="F70" s="1">
        <v>2</v>
      </c>
      <c r="G70" s="1">
        <v>2</v>
      </c>
      <c r="H70" s="2">
        <v>2</v>
      </c>
      <c r="I70" s="1">
        <v>1</v>
      </c>
      <c r="J70" s="2">
        <v>1</v>
      </c>
      <c r="N70" s="58">
        <v>4</v>
      </c>
      <c r="O70" s="58">
        <v>1</v>
      </c>
      <c r="P70" s="58">
        <v>1968</v>
      </c>
      <c r="Q70" s="58">
        <v>0</v>
      </c>
      <c r="R70" s="58">
        <v>0</v>
      </c>
      <c r="S70" s="58">
        <v>1</v>
      </c>
      <c r="T70" s="58">
        <v>0</v>
      </c>
      <c r="U70" s="58">
        <v>1</v>
      </c>
      <c r="V70" s="58">
        <v>0</v>
      </c>
      <c r="W70" s="58">
        <v>0</v>
      </c>
      <c r="X70" s="58">
        <v>0</v>
      </c>
      <c r="Y70" s="58">
        <v>1</v>
      </c>
      <c r="Z70" s="58">
        <v>1</v>
      </c>
      <c r="AA70" s="58">
        <v>0</v>
      </c>
      <c r="AB70" s="58">
        <v>0</v>
      </c>
      <c r="AC70" s="58">
        <v>0</v>
      </c>
      <c r="AD70" s="58">
        <v>0</v>
      </c>
      <c r="AE70" s="58">
        <v>1</v>
      </c>
      <c r="AF70" s="58">
        <v>0</v>
      </c>
      <c r="AG70" s="58">
        <v>0</v>
      </c>
      <c r="AH70" s="58">
        <v>0</v>
      </c>
      <c r="AI70" s="58">
        <v>6</v>
      </c>
      <c r="AJ70" s="58">
        <v>0</v>
      </c>
      <c r="AK70" s="58">
        <v>1</v>
      </c>
      <c r="AL70" s="58">
        <v>0</v>
      </c>
      <c r="AM70" s="58">
        <v>0</v>
      </c>
      <c r="AN70" s="58">
        <v>0</v>
      </c>
      <c r="AO70" s="58">
        <v>1</v>
      </c>
      <c r="AP70" s="58">
        <v>59</v>
      </c>
      <c r="AQ70" s="58">
        <v>0</v>
      </c>
      <c r="AR70" s="58">
        <v>0</v>
      </c>
      <c r="AS70" s="58">
        <v>1</v>
      </c>
      <c r="AT70" s="58">
        <v>3</v>
      </c>
      <c r="AU70" s="58">
        <v>800</v>
      </c>
      <c r="AV70" s="58">
        <v>2.5</v>
      </c>
      <c r="AW70" s="58">
        <v>200</v>
      </c>
      <c r="AX70" s="58">
        <v>2</v>
      </c>
      <c r="AY70" s="58">
        <v>200</v>
      </c>
      <c r="AZ70" s="58">
        <v>0.3</v>
      </c>
      <c r="BA70" s="58">
        <v>800</v>
      </c>
      <c r="BB70" s="58">
        <v>5</v>
      </c>
      <c r="BC70" s="58">
        <v>0</v>
      </c>
      <c r="BD70" s="58"/>
    </row>
    <row r="71" spans="2:56" x14ac:dyDescent="0.25">
      <c r="B71">
        <v>61</v>
      </c>
      <c r="C71" s="1">
        <v>1</v>
      </c>
      <c r="D71" s="2">
        <v>1</v>
      </c>
      <c r="E71" s="1">
        <v>2</v>
      </c>
      <c r="F71" s="1">
        <v>2</v>
      </c>
      <c r="G71" s="1">
        <v>2</v>
      </c>
      <c r="H71" s="2">
        <v>2</v>
      </c>
      <c r="I71" s="1">
        <v>1</v>
      </c>
      <c r="J71" s="2">
        <v>1</v>
      </c>
      <c r="N71" s="58">
        <v>5</v>
      </c>
      <c r="O71" s="58">
        <v>0</v>
      </c>
      <c r="P71" s="58">
        <v>1987</v>
      </c>
      <c r="Q71" s="58">
        <v>0</v>
      </c>
      <c r="R71" s="58">
        <v>0</v>
      </c>
      <c r="S71" s="58">
        <v>1</v>
      </c>
      <c r="T71" s="58">
        <v>0</v>
      </c>
      <c r="U71" s="58">
        <v>1</v>
      </c>
      <c r="V71" s="58">
        <v>0</v>
      </c>
      <c r="W71" s="58">
        <v>0</v>
      </c>
      <c r="X71" s="58">
        <v>0</v>
      </c>
      <c r="Y71" s="58">
        <v>1</v>
      </c>
      <c r="Z71" s="58">
        <v>0</v>
      </c>
      <c r="AA71" s="58">
        <v>1</v>
      </c>
      <c r="AB71" s="58">
        <v>0</v>
      </c>
      <c r="AC71" s="58">
        <v>0</v>
      </c>
      <c r="AD71" s="58">
        <v>0</v>
      </c>
      <c r="AE71" s="58">
        <v>1</v>
      </c>
      <c r="AF71" s="58">
        <v>0</v>
      </c>
      <c r="AG71" s="58">
        <v>0</v>
      </c>
      <c r="AH71" s="58">
        <v>0</v>
      </c>
      <c r="AI71" s="58">
        <v>2</v>
      </c>
      <c r="AJ71" s="58">
        <v>0</v>
      </c>
      <c r="AK71" s="58">
        <v>1</v>
      </c>
      <c r="AL71" s="58">
        <v>0</v>
      </c>
      <c r="AM71" s="58">
        <v>0</v>
      </c>
      <c r="AN71" s="58">
        <v>0</v>
      </c>
      <c r="AO71" s="58">
        <v>1</v>
      </c>
      <c r="AP71" s="58">
        <v>12</v>
      </c>
      <c r="AQ71" s="58">
        <v>1</v>
      </c>
      <c r="AR71" s="58">
        <v>1</v>
      </c>
      <c r="AS71" s="58">
        <v>0</v>
      </c>
      <c r="AT71" s="58">
        <v>2</v>
      </c>
      <c r="AU71" s="58">
        <v>600</v>
      </c>
      <c r="AV71" s="58">
        <v>2.5</v>
      </c>
      <c r="AW71" s="58">
        <v>250</v>
      </c>
      <c r="AX71" s="58">
        <v>2.5</v>
      </c>
      <c r="AY71" s="58">
        <v>150</v>
      </c>
      <c r="AZ71" s="58">
        <v>2</v>
      </c>
      <c r="BA71" s="58">
        <v>800</v>
      </c>
      <c r="BB71" s="58">
        <v>3</v>
      </c>
      <c r="BC71" s="58">
        <v>0</v>
      </c>
      <c r="BD71" s="58"/>
    </row>
    <row r="72" spans="2:56" x14ac:dyDescent="0.25">
      <c r="B72">
        <v>62</v>
      </c>
      <c r="C72" s="1">
        <v>2</v>
      </c>
      <c r="D72" s="2">
        <v>1</v>
      </c>
      <c r="E72" s="1">
        <v>2</v>
      </c>
      <c r="F72" s="1">
        <v>2</v>
      </c>
      <c r="G72" s="1">
        <v>2</v>
      </c>
      <c r="H72" s="2">
        <v>2</v>
      </c>
      <c r="I72" s="1">
        <v>1</v>
      </c>
      <c r="J72" s="2">
        <v>1</v>
      </c>
      <c r="N72" s="58">
        <v>6</v>
      </c>
      <c r="O72" s="58">
        <v>0</v>
      </c>
      <c r="P72" s="58">
        <v>1992</v>
      </c>
      <c r="Q72" s="58">
        <v>0</v>
      </c>
      <c r="R72" s="58">
        <v>0</v>
      </c>
      <c r="S72" s="58">
        <v>1</v>
      </c>
      <c r="T72" s="58">
        <v>0</v>
      </c>
      <c r="U72" s="58">
        <v>1</v>
      </c>
      <c r="V72" s="58">
        <v>0</v>
      </c>
      <c r="W72" s="58">
        <v>0</v>
      </c>
      <c r="X72" s="58">
        <v>0</v>
      </c>
      <c r="Y72" s="58">
        <v>1</v>
      </c>
      <c r="Z72" s="58">
        <v>0</v>
      </c>
      <c r="AA72" s="58">
        <v>1</v>
      </c>
      <c r="AB72" s="58">
        <v>0</v>
      </c>
      <c r="AC72" s="58">
        <v>0</v>
      </c>
      <c r="AD72" s="58">
        <v>1</v>
      </c>
      <c r="AE72" s="58">
        <v>0</v>
      </c>
      <c r="AF72" s="58">
        <v>0</v>
      </c>
      <c r="AG72" s="58">
        <v>0</v>
      </c>
      <c r="AH72" s="58">
        <v>0</v>
      </c>
      <c r="AI72" s="58">
        <v>1</v>
      </c>
      <c r="AJ72" s="58">
        <v>0</v>
      </c>
      <c r="AK72" s="58">
        <v>1</v>
      </c>
      <c r="AL72" s="58">
        <v>0</v>
      </c>
      <c r="AM72" s="58">
        <v>0</v>
      </c>
      <c r="AN72" s="58">
        <v>1</v>
      </c>
      <c r="AO72" s="58">
        <v>1</v>
      </c>
      <c r="AP72" s="58">
        <v>29</v>
      </c>
      <c r="AQ72" s="58">
        <v>1</v>
      </c>
      <c r="AR72" s="58">
        <v>1</v>
      </c>
      <c r="AS72" s="58">
        <v>0</v>
      </c>
      <c r="AT72" s="58">
        <v>2.5</v>
      </c>
      <c r="AU72" s="58">
        <v>400</v>
      </c>
      <c r="AV72" s="58">
        <v>2</v>
      </c>
      <c r="AW72" s="58">
        <v>200</v>
      </c>
      <c r="AX72" s="58">
        <v>3.5</v>
      </c>
      <c r="AY72" s="58">
        <v>200</v>
      </c>
      <c r="AZ72" s="58">
        <v>0.5</v>
      </c>
      <c r="BA72" s="58">
        <v>300</v>
      </c>
      <c r="BB72" s="58">
        <v>4</v>
      </c>
      <c r="BC72" s="58">
        <v>0</v>
      </c>
      <c r="BD72" s="58"/>
    </row>
    <row r="73" spans="2:56" x14ac:dyDescent="0.25">
      <c r="B73">
        <v>63</v>
      </c>
      <c r="C73" s="1">
        <v>1</v>
      </c>
      <c r="D73" s="2">
        <v>2</v>
      </c>
      <c r="E73" s="1">
        <v>2</v>
      </c>
      <c r="F73" s="1">
        <v>2</v>
      </c>
      <c r="G73" s="1">
        <v>2</v>
      </c>
      <c r="H73" s="2">
        <v>2</v>
      </c>
      <c r="I73" s="1">
        <v>1</v>
      </c>
      <c r="J73" s="2">
        <v>1</v>
      </c>
      <c r="N73" s="58">
        <v>7</v>
      </c>
      <c r="O73" s="58">
        <v>1</v>
      </c>
      <c r="P73" s="58">
        <v>1987</v>
      </c>
      <c r="Q73" s="58">
        <v>0</v>
      </c>
      <c r="R73" s="58">
        <v>0</v>
      </c>
      <c r="S73" s="58">
        <v>1</v>
      </c>
      <c r="T73" s="58">
        <v>0</v>
      </c>
      <c r="U73" s="58">
        <v>1</v>
      </c>
      <c r="V73" s="58">
        <v>0</v>
      </c>
      <c r="W73" s="58">
        <v>0</v>
      </c>
      <c r="X73" s="58">
        <v>0</v>
      </c>
      <c r="Y73" s="58">
        <v>1</v>
      </c>
      <c r="Z73" s="58">
        <v>1</v>
      </c>
      <c r="AA73" s="58">
        <v>0</v>
      </c>
      <c r="AB73" s="58">
        <v>0</v>
      </c>
      <c r="AC73" s="58">
        <v>0</v>
      </c>
      <c r="AD73" s="58">
        <v>0</v>
      </c>
      <c r="AE73" s="58">
        <v>1</v>
      </c>
      <c r="AF73" s="58">
        <v>0</v>
      </c>
      <c r="AG73" s="58">
        <v>0</v>
      </c>
      <c r="AH73" s="58">
        <v>0</v>
      </c>
      <c r="AI73" s="58">
        <v>2</v>
      </c>
      <c r="AJ73" s="58">
        <v>0</v>
      </c>
      <c r="AK73" s="58">
        <v>1</v>
      </c>
      <c r="AL73" s="58">
        <v>0</v>
      </c>
      <c r="AM73" s="58">
        <v>0</v>
      </c>
      <c r="AN73" s="58">
        <v>0</v>
      </c>
      <c r="AO73" s="58">
        <v>1</v>
      </c>
      <c r="AP73" s="58">
        <v>41</v>
      </c>
      <c r="AQ73" s="58">
        <v>1</v>
      </c>
      <c r="AR73" s="58">
        <v>0</v>
      </c>
      <c r="AS73" s="58">
        <v>1</v>
      </c>
      <c r="AT73" s="58">
        <v>3</v>
      </c>
      <c r="AU73" s="58">
        <v>300</v>
      </c>
      <c r="AV73" s="58">
        <v>2</v>
      </c>
      <c r="AW73" s="58">
        <v>200</v>
      </c>
      <c r="AX73" s="58">
        <v>3.5</v>
      </c>
      <c r="AY73" s="58">
        <v>200</v>
      </c>
      <c r="AZ73" s="58">
        <v>0.5</v>
      </c>
      <c r="BA73" s="58">
        <v>800</v>
      </c>
      <c r="BB73" s="58">
        <v>2</v>
      </c>
      <c r="BC73" s="58">
        <v>0</v>
      </c>
      <c r="BD73" s="58"/>
    </row>
    <row r="74" spans="2:56" x14ac:dyDescent="0.25">
      <c r="B74">
        <v>64</v>
      </c>
      <c r="C74" s="1">
        <v>2</v>
      </c>
      <c r="D74" s="2">
        <v>2</v>
      </c>
      <c r="E74" s="1">
        <v>2</v>
      </c>
      <c r="F74" s="1">
        <v>2</v>
      </c>
      <c r="G74" s="1">
        <v>2</v>
      </c>
      <c r="H74" s="2">
        <v>2</v>
      </c>
      <c r="I74" s="1">
        <v>1</v>
      </c>
      <c r="J74" s="2">
        <v>1</v>
      </c>
      <c r="N74" s="58">
        <v>8</v>
      </c>
      <c r="O74" s="58">
        <v>1</v>
      </c>
      <c r="P74" s="58">
        <v>1985</v>
      </c>
      <c r="Q74" s="58">
        <v>0</v>
      </c>
      <c r="R74" s="58">
        <v>0</v>
      </c>
      <c r="S74" s="58">
        <v>1</v>
      </c>
      <c r="T74" s="58">
        <v>0</v>
      </c>
      <c r="U74" s="58">
        <v>1</v>
      </c>
      <c r="V74" s="58">
        <v>0</v>
      </c>
      <c r="W74" s="58">
        <v>0</v>
      </c>
      <c r="X74" s="58">
        <v>0</v>
      </c>
      <c r="Y74" s="58">
        <v>1</v>
      </c>
      <c r="Z74" s="58">
        <v>1</v>
      </c>
      <c r="AA74" s="58">
        <v>0</v>
      </c>
      <c r="AB74" s="58">
        <v>0</v>
      </c>
      <c r="AC74" s="58">
        <v>0</v>
      </c>
      <c r="AD74" s="58">
        <v>1</v>
      </c>
      <c r="AE74" s="58">
        <v>0</v>
      </c>
      <c r="AF74" s="58">
        <v>0</v>
      </c>
      <c r="AG74" s="58">
        <v>0</v>
      </c>
      <c r="AH74" s="58">
        <v>45</v>
      </c>
      <c r="AI74" s="58">
        <v>0</v>
      </c>
      <c r="AJ74" s="58">
        <v>0</v>
      </c>
      <c r="AK74" s="58">
        <v>1</v>
      </c>
      <c r="AL74" s="58">
        <v>0</v>
      </c>
      <c r="AM74" s="58">
        <v>0</v>
      </c>
      <c r="AN74" s="58">
        <v>0</v>
      </c>
      <c r="AO74" s="58">
        <v>1</v>
      </c>
      <c r="AP74" s="58">
        <v>14</v>
      </c>
      <c r="AQ74" s="58">
        <v>1</v>
      </c>
      <c r="AR74" s="58">
        <v>1</v>
      </c>
      <c r="AS74" s="58">
        <v>0</v>
      </c>
      <c r="AT74" s="58">
        <v>2</v>
      </c>
      <c r="AU74" s="58">
        <v>600</v>
      </c>
      <c r="AV74" s="58">
        <v>3</v>
      </c>
      <c r="AW74" s="58">
        <v>150</v>
      </c>
      <c r="AX74" s="58">
        <v>2.5</v>
      </c>
      <c r="AY74" s="58">
        <v>150</v>
      </c>
      <c r="AZ74" s="58">
        <v>1</v>
      </c>
      <c r="BA74" s="58">
        <v>800</v>
      </c>
      <c r="BB74" s="58">
        <v>3</v>
      </c>
      <c r="BC74" s="58">
        <v>0</v>
      </c>
      <c r="BD74" s="58"/>
    </row>
    <row r="75" spans="2:56" x14ac:dyDescent="0.25">
      <c r="B75">
        <v>65</v>
      </c>
      <c r="C75" s="1">
        <v>1</v>
      </c>
      <c r="D75" s="2">
        <v>1</v>
      </c>
      <c r="E75" s="1">
        <v>1</v>
      </c>
      <c r="F75" s="1">
        <v>1</v>
      </c>
      <c r="G75" s="1">
        <v>1</v>
      </c>
      <c r="H75" s="2">
        <v>1</v>
      </c>
      <c r="I75" s="1">
        <v>2</v>
      </c>
      <c r="J75" s="2">
        <v>1</v>
      </c>
      <c r="N75" s="58">
        <v>9</v>
      </c>
      <c r="O75" s="58">
        <v>1</v>
      </c>
      <c r="P75" s="58">
        <v>1979</v>
      </c>
      <c r="Q75" s="58">
        <v>0</v>
      </c>
      <c r="R75" s="58">
        <v>0</v>
      </c>
      <c r="S75" s="58">
        <v>1</v>
      </c>
      <c r="T75" s="58">
        <v>0</v>
      </c>
      <c r="U75" s="58">
        <v>1</v>
      </c>
      <c r="V75" s="58">
        <v>0</v>
      </c>
      <c r="W75" s="58">
        <v>0</v>
      </c>
      <c r="X75" s="58">
        <v>0</v>
      </c>
      <c r="Y75" s="58">
        <v>1</v>
      </c>
      <c r="Z75" s="58">
        <v>0</v>
      </c>
      <c r="AA75" s="58">
        <v>0</v>
      </c>
      <c r="AB75" s="58">
        <v>0</v>
      </c>
      <c r="AC75" s="58">
        <v>0</v>
      </c>
      <c r="AD75" s="58">
        <v>1</v>
      </c>
      <c r="AE75" s="58">
        <v>0</v>
      </c>
      <c r="AF75" s="58">
        <v>0</v>
      </c>
      <c r="AG75" s="58">
        <v>0</v>
      </c>
      <c r="AH75" s="58">
        <v>10</v>
      </c>
      <c r="AI75" s="58">
        <v>0</v>
      </c>
      <c r="AJ75" s="58">
        <v>0</v>
      </c>
      <c r="AK75" s="58">
        <v>0</v>
      </c>
      <c r="AL75" s="58">
        <v>1</v>
      </c>
      <c r="AM75" s="58">
        <v>0</v>
      </c>
      <c r="AN75" s="58">
        <v>0</v>
      </c>
      <c r="AO75" s="58">
        <v>1</v>
      </c>
      <c r="AP75" s="58">
        <v>70</v>
      </c>
      <c r="AQ75" s="58">
        <v>0</v>
      </c>
      <c r="AR75" s="58">
        <v>0</v>
      </c>
      <c r="AS75" s="58">
        <v>1</v>
      </c>
      <c r="AT75" s="58">
        <v>3.5</v>
      </c>
      <c r="AU75" s="58">
        <v>400</v>
      </c>
      <c r="AV75" s="58">
        <v>3.5</v>
      </c>
      <c r="AW75" s="58">
        <v>250</v>
      </c>
      <c r="AX75" s="58">
        <v>3.5</v>
      </c>
      <c r="AY75" s="58">
        <v>150</v>
      </c>
      <c r="AZ75" s="58">
        <v>0.75</v>
      </c>
      <c r="BA75" s="58">
        <v>800</v>
      </c>
      <c r="BB75" s="58">
        <v>3</v>
      </c>
      <c r="BC75" s="58">
        <v>0</v>
      </c>
      <c r="BD75" s="58"/>
    </row>
    <row r="76" spans="2:56" x14ac:dyDescent="0.25">
      <c r="B76">
        <v>66</v>
      </c>
      <c r="C76" s="1">
        <v>2</v>
      </c>
      <c r="D76" s="2">
        <v>1</v>
      </c>
      <c r="E76" s="1">
        <v>1</v>
      </c>
      <c r="F76" s="1">
        <v>1</v>
      </c>
      <c r="G76" s="1">
        <v>1</v>
      </c>
      <c r="H76" s="2">
        <v>1</v>
      </c>
      <c r="I76" s="1">
        <v>2</v>
      </c>
      <c r="J76" s="2">
        <v>1</v>
      </c>
      <c r="N76" s="58">
        <v>10</v>
      </c>
      <c r="O76" s="58">
        <v>1</v>
      </c>
      <c r="P76" s="58">
        <v>1989</v>
      </c>
      <c r="Q76" s="58">
        <v>0</v>
      </c>
      <c r="R76" s="58">
        <v>0</v>
      </c>
      <c r="S76" s="58">
        <v>1</v>
      </c>
      <c r="T76" s="58">
        <v>0</v>
      </c>
      <c r="U76" s="58">
        <v>1</v>
      </c>
      <c r="V76" s="58">
        <v>0</v>
      </c>
      <c r="W76" s="58">
        <v>0</v>
      </c>
      <c r="X76" s="58">
        <v>0</v>
      </c>
      <c r="Y76" s="58">
        <v>1</v>
      </c>
      <c r="Z76" s="58">
        <v>0</v>
      </c>
      <c r="AA76" s="58">
        <v>1</v>
      </c>
      <c r="AB76" s="58">
        <v>0</v>
      </c>
      <c r="AC76" s="58">
        <v>0</v>
      </c>
      <c r="AD76" s="58">
        <v>1</v>
      </c>
      <c r="AE76" s="58">
        <v>0</v>
      </c>
      <c r="AF76" s="58">
        <v>0</v>
      </c>
      <c r="AG76" s="58">
        <v>0</v>
      </c>
      <c r="AH76" s="58">
        <v>0</v>
      </c>
      <c r="AI76" s="58">
        <v>6</v>
      </c>
      <c r="AJ76" s="58">
        <v>0</v>
      </c>
      <c r="AK76" s="58">
        <v>1</v>
      </c>
      <c r="AL76" s="58">
        <v>0</v>
      </c>
      <c r="AM76" s="58">
        <v>0</v>
      </c>
      <c r="AN76" s="58">
        <v>1</v>
      </c>
      <c r="AO76" s="58">
        <v>0</v>
      </c>
      <c r="AP76" s="58">
        <v>1</v>
      </c>
      <c r="AQ76" s="58">
        <v>0</v>
      </c>
      <c r="AR76" s="58">
        <v>1</v>
      </c>
      <c r="AS76" s="58">
        <v>0</v>
      </c>
      <c r="AT76" s="58">
        <v>2</v>
      </c>
      <c r="AU76" s="58">
        <v>300</v>
      </c>
      <c r="AV76" s="58">
        <v>2</v>
      </c>
      <c r="AW76" s="58">
        <v>100</v>
      </c>
      <c r="AX76" s="58">
        <v>3</v>
      </c>
      <c r="AY76" s="58">
        <v>150</v>
      </c>
      <c r="AZ76" s="58">
        <v>1</v>
      </c>
      <c r="BA76" s="58">
        <v>300</v>
      </c>
      <c r="BB76" s="58">
        <v>2</v>
      </c>
      <c r="BC76" s="58">
        <v>0</v>
      </c>
      <c r="BD76" s="58"/>
    </row>
    <row r="77" spans="2:56" x14ac:dyDescent="0.25">
      <c r="B77">
        <v>67</v>
      </c>
      <c r="C77" s="1">
        <v>1</v>
      </c>
      <c r="D77" s="2">
        <v>2</v>
      </c>
      <c r="E77" s="1">
        <v>1</v>
      </c>
      <c r="F77" s="1">
        <v>1</v>
      </c>
      <c r="G77" s="1">
        <v>1</v>
      </c>
      <c r="H77" s="2">
        <v>1</v>
      </c>
      <c r="I77" s="1">
        <v>2</v>
      </c>
      <c r="J77" s="2">
        <v>1</v>
      </c>
      <c r="N77" s="58">
        <v>11</v>
      </c>
      <c r="O77" s="58">
        <v>1</v>
      </c>
      <c r="P77" s="58">
        <v>1982</v>
      </c>
      <c r="Q77" s="58">
        <v>0</v>
      </c>
      <c r="R77" s="58">
        <v>0</v>
      </c>
      <c r="S77" s="58">
        <v>1</v>
      </c>
      <c r="T77" s="58">
        <v>0</v>
      </c>
      <c r="U77" s="58">
        <v>1</v>
      </c>
      <c r="V77" s="58">
        <v>0</v>
      </c>
      <c r="W77" s="58">
        <v>0</v>
      </c>
      <c r="X77" s="58">
        <v>0</v>
      </c>
      <c r="Y77" s="58">
        <v>1</v>
      </c>
      <c r="Z77" s="58">
        <v>0</v>
      </c>
      <c r="AA77" s="58">
        <v>1</v>
      </c>
      <c r="AB77" s="58">
        <v>0</v>
      </c>
      <c r="AC77" s="58">
        <v>0</v>
      </c>
      <c r="AD77" s="58">
        <v>1</v>
      </c>
      <c r="AE77" s="58">
        <v>0</v>
      </c>
      <c r="AF77" s="58">
        <v>0</v>
      </c>
      <c r="AG77" s="58">
        <v>0</v>
      </c>
      <c r="AH77" s="58">
        <v>3</v>
      </c>
      <c r="AI77" s="58">
        <v>0</v>
      </c>
      <c r="AJ77" s="58">
        <v>0</v>
      </c>
      <c r="AK77" s="58">
        <v>1</v>
      </c>
      <c r="AL77" s="58">
        <v>0</v>
      </c>
      <c r="AM77" s="58">
        <v>1</v>
      </c>
      <c r="AN77" s="58">
        <v>0</v>
      </c>
      <c r="AO77" s="58">
        <v>0</v>
      </c>
      <c r="AP77" s="58">
        <v>14</v>
      </c>
      <c r="AQ77" s="58">
        <v>1</v>
      </c>
      <c r="AR77" s="58">
        <v>1</v>
      </c>
      <c r="AS77" s="58">
        <v>0</v>
      </c>
      <c r="AT77" s="58">
        <v>2</v>
      </c>
      <c r="AU77" s="58">
        <v>600</v>
      </c>
      <c r="AV77" s="58">
        <v>3</v>
      </c>
      <c r="AW77" s="58">
        <v>150</v>
      </c>
      <c r="AX77" s="58">
        <v>2.5</v>
      </c>
      <c r="AY77" s="58">
        <v>150</v>
      </c>
      <c r="AZ77" s="58">
        <v>1</v>
      </c>
      <c r="BA77" s="58">
        <v>800</v>
      </c>
      <c r="BB77" s="58">
        <v>4</v>
      </c>
      <c r="BC77" s="58">
        <v>0</v>
      </c>
      <c r="BD77" s="58"/>
    </row>
    <row r="78" spans="2:56" x14ac:dyDescent="0.25">
      <c r="B78">
        <v>68</v>
      </c>
      <c r="C78" s="1">
        <v>2</v>
      </c>
      <c r="D78" s="2">
        <v>2</v>
      </c>
      <c r="E78" s="1">
        <v>1</v>
      </c>
      <c r="F78" s="1">
        <v>1</v>
      </c>
      <c r="G78" s="1">
        <v>1</v>
      </c>
      <c r="H78" s="2">
        <v>1</v>
      </c>
      <c r="I78" s="1">
        <v>2</v>
      </c>
      <c r="J78" s="2">
        <v>1</v>
      </c>
      <c r="N78" s="55">
        <v>12</v>
      </c>
      <c r="O78" s="59">
        <v>0</v>
      </c>
      <c r="P78" s="59">
        <v>1991</v>
      </c>
      <c r="Q78" s="59">
        <v>0</v>
      </c>
      <c r="R78" s="59">
        <v>0</v>
      </c>
      <c r="S78" s="59">
        <v>1</v>
      </c>
      <c r="T78" s="59">
        <v>0</v>
      </c>
      <c r="U78" s="59">
        <v>1</v>
      </c>
      <c r="V78" s="59">
        <v>0</v>
      </c>
      <c r="W78" s="59">
        <v>0</v>
      </c>
      <c r="X78" s="59">
        <v>0</v>
      </c>
      <c r="Y78" s="59">
        <v>0</v>
      </c>
      <c r="Z78" s="59">
        <v>0</v>
      </c>
      <c r="AA78" s="59">
        <v>1</v>
      </c>
      <c r="AB78" s="59">
        <v>0</v>
      </c>
      <c r="AC78" s="59">
        <v>0</v>
      </c>
      <c r="AD78" s="59">
        <v>0</v>
      </c>
      <c r="AE78" s="59">
        <v>1</v>
      </c>
      <c r="AF78" s="59">
        <v>0</v>
      </c>
      <c r="AG78" s="59">
        <v>0</v>
      </c>
      <c r="AH78" s="173">
        <v>5</v>
      </c>
      <c r="AI78" s="59">
        <v>0</v>
      </c>
      <c r="AJ78" s="59">
        <v>0</v>
      </c>
      <c r="AK78" s="59">
        <v>0</v>
      </c>
      <c r="AL78" s="59">
        <v>1</v>
      </c>
      <c r="AM78" s="59">
        <v>0</v>
      </c>
      <c r="AN78" s="59">
        <v>1</v>
      </c>
      <c r="AO78" s="59">
        <v>0</v>
      </c>
      <c r="AP78" s="59">
        <v>44</v>
      </c>
      <c r="AQ78" s="59">
        <v>1</v>
      </c>
      <c r="AR78" s="55">
        <v>0</v>
      </c>
      <c r="AS78" s="55">
        <v>1</v>
      </c>
      <c r="AT78" s="59">
        <v>3</v>
      </c>
      <c r="AU78" s="59">
        <v>300</v>
      </c>
      <c r="AV78" s="59">
        <v>3.5</v>
      </c>
      <c r="AW78" s="59">
        <v>100</v>
      </c>
      <c r="AX78" s="59">
        <v>3</v>
      </c>
      <c r="AY78" s="59">
        <v>200</v>
      </c>
      <c r="AZ78" s="59">
        <v>0.3</v>
      </c>
      <c r="BA78" s="59">
        <v>200</v>
      </c>
      <c r="BB78" s="59">
        <v>5</v>
      </c>
      <c r="BC78" s="60">
        <v>0</v>
      </c>
      <c r="BD78" s="58"/>
    </row>
    <row r="79" spans="2:56" x14ac:dyDescent="0.25">
      <c r="B79">
        <v>69</v>
      </c>
      <c r="C79" s="1">
        <v>1</v>
      </c>
      <c r="D79" s="2">
        <v>1</v>
      </c>
      <c r="E79" s="1">
        <v>2</v>
      </c>
      <c r="F79" s="1">
        <v>1</v>
      </c>
      <c r="G79" s="1">
        <v>1</v>
      </c>
      <c r="H79" s="2">
        <v>1</v>
      </c>
      <c r="I79" s="1">
        <v>2</v>
      </c>
      <c r="J79" s="2">
        <v>1</v>
      </c>
      <c r="N79" s="55">
        <v>13</v>
      </c>
      <c r="O79" s="58">
        <v>1</v>
      </c>
      <c r="P79" s="58">
        <v>1973</v>
      </c>
      <c r="Q79" s="58">
        <v>0</v>
      </c>
      <c r="R79" s="58">
        <v>0</v>
      </c>
      <c r="S79" s="58">
        <v>1</v>
      </c>
      <c r="T79" s="58">
        <v>0</v>
      </c>
      <c r="U79" s="58">
        <v>1</v>
      </c>
      <c r="V79" s="58">
        <v>0</v>
      </c>
      <c r="W79" s="58">
        <v>0</v>
      </c>
      <c r="X79" s="58">
        <v>0</v>
      </c>
      <c r="Y79" s="58">
        <v>1</v>
      </c>
      <c r="Z79" s="58">
        <v>0</v>
      </c>
      <c r="AA79" s="58">
        <v>1</v>
      </c>
      <c r="AB79" s="58">
        <v>0</v>
      </c>
      <c r="AC79" s="58">
        <v>0</v>
      </c>
      <c r="AD79" s="58">
        <v>0</v>
      </c>
      <c r="AE79" s="58">
        <v>0</v>
      </c>
      <c r="AF79" s="58">
        <v>1</v>
      </c>
      <c r="AG79" s="58">
        <v>0</v>
      </c>
      <c r="AH79" s="58">
        <v>7</v>
      </c>
      <c r="AI79" s="58">
        <v>0</v>
      </c>
      <c r="AJ79" s="58">
        <v>0</v>
      </c>
      <c r="AK79" s="58">
        <v>1</v>
      </c>
      <c r="AL79" s="58">
        <v>0</v>
      </c>
      <c r="AM79" s="58">
        <v>1</v>
      </c>
      <c r="AN79" s="58">
        <v>0</v>
      </c>
      <c r="AO79" s="58">
        <v>0</v>
      </c>
      <c r="AP79" s="58">
        <v>5</v>
      </c>
      <c r="AQ79" s="58">
        <v>1</v>
      </c>
      <c r="AR79" s="58">
        <v>1</v>
      </c>
      <c r="AS79" s="58">
        <v>0</v>
      </c>
      <c r="AT79" s="58">
        <v>2</v>
      </c>
      <c r="AU79" s="58">
        <v>400</v>
      </c>
      <c r="AV79" s="58">
        <v>3</v>
      </c>
      <c r="AW79" s="58">
        <v>250</v>
      </c>
      <c r="AX79" s="58">
        <v>3</v>
      </c>
      <c r="AY79" s="58">
        <v>300</v>
      </c>
      <c r="AZ79" s="58">
        <v>2</v>
      </c>
      <c r="BA79" s="58">
        <v>400</v>
      </c>
      <c r="BB79" s="58">
        <v>1</v>
      </c>
      <c r="BC79" s="58">
        <v>0</v>
      </c>
      <c r="BD79" s="58"/>
    </row>
    <row r="80" spans="2:56" x14ac:dyDescent="0.25">
      <c r="B80">
        <v>70</v>
      </c>
      <c r="C80" s="1">
        <v>2</v>
      </c>
      <c r="D80" s="2">
        <v>1</v>
      </c>
      <c r="E80" s="1">
        <v>2</v>
      </c>
      <c r="F80" s="1">
        <v>1</v>
      </c>
      <c r="G80" s="1">
        <v>1</v>
      </c>
      <c r="H80" s="2">
        <v>1</v>
      </c>
      <c r="I80" s="1">
        <v>2</v>
      </c>
      <c r="J80" s="2">
        <v>1</v>
      </c>
      <c r="N80" s="55">
        <v>14</v>
      </c>
      <c r="O80" s="58">
        <v>0</v>
      </c>
      <c r="P80" s="58">
        <v>1970</v>
      </c>
      <c r="Q80" s="58">
        <v>0</v>
      </c>
      <c r="R80" s="58">
        <v>0</v>
      </c>
      <c r="S80" s="58">
        <v>1</v>
      </c>
      <c r="T80" s="58">
        <v>0</v>
      </c>
      <c r="U80" s="58">
        <v>1</v>
      </c>
      <c r="V80" s="58">
        <v>0</v>
      </c>
      <c r="W80" s="58">
        <v>0</v>
      </c>
      <c r="X80" s="58">
        <v>0</v>
      </c>
      <c r="Y80" s="58">
        <v>1</v>
      </c>
      <c r="Z80" s="58">
        <v>0</v>
      </c>
      <c r="AA80" s="58">
        <v>1</v>
      </c>
      <c r="AB80" s="58">
        <v>0</v>
      </c>
      <c r="AC80" s="58">
        <v>0</v>
      </c>
      <c r="AD80" s="58">
        <v>0</v>
      </c>
      <c r="AE80" s="58">
        <v>0</v>
      </c>
      <c r="AF80" s="58">
        <v>1</v>
      </c>
      <c r="AG80" s="58">
        <v>0</v>
      </c>
      <c r="AH80" s="58">
        <v>7</v>
      </c>
      <c r="AI80" s="58">
        <v>0</v>
      </c>
      <c r="AJ80" s="58">
        <v>0</v>
      </c>
      <c r="AK80" s="58">
        <v>1</v>
      </c>
      <c r="AL80" s="58">
        <v>0</v>
      </c>
      <c r="AM80" s="58">
        <v>1</v>
      </c>
      <c r="AN80" s="58">
        <v>0</v>
      </c>
      <c r="AO80" s="58">
        <v>0</v>
      </c>
      <c r="AP80" s="58">
        <v>20</v>
      </c>
      <c r="AQ80" s="58">
        <v>1</v>
      </c>
      <c r="AR80" s="58">
        <v>1</v>
      </c>
      <c r="AS80" s="58">
        <v>0</v>
      </c>
      <c r="AT80" s="58">
        <v>2.5</v>
      </c>
      <c r="AU80" s="58">
        <v>800</v>
      </c>
      <c r="AV80" s="58">
        <v>3</v>
      </c>
      <c r="AW80" s="58">
        <v>250</v>
      </c>
      <c r="AX80" s="58">
        <v>3</v>
      </c>
      <c r="AY80" s="58">
        <v>400</v>
      </c>
      <c r="AZ80" s="58">
        <v>1.5</v>
      </c>
      <c r="BA80" s="58">
        <v>800</v>
      </c>
      <c r="BB80" s="58">
        <v>2</v>
      </c>
      <c r="BC80" s="58">
        <v>0</v>
      </c>
      <c r="BD80" s="58"/>
    </row>
    <row r="81" spans="2:56" x14ac:dyDescent="0.25">
      <c r="B81">
        <v>71</v>
      </c>
      <c r="C81" s="1">
        <v>1</v>
      </c>
      <c r="D81" s="2">
        <v>2</v>
      </c>
      <c r="E81" s="1">
        <v>2</v>
      </c>
      <c r="F81" s="1">
        <v>1</v>
      </c>
      <c r="G81" s="1">
        <v>1</v>
      </c>
      <c r="H81" s="2">
        <v>1</v>
      </c>
      <c r="I81" s="1">
        <v>2</v>
      </c>
      <c r="J81" s="2">
        <v>1</v>
      </c>
      <c r="N81" s="55">
        <v>15</v>
      </c>
      <c r="O81" s="58">
        <v>0</v>
      </c>
      <c r="P81" s="58">
        <v>1980</v>
      </c>
      <c r="Q81" s="58">
        <v>0</v>
      </c>
      <c r="R81" s="58">
        <v>0</v>
      </c>
      <c r="S81" s="58">
        <v>1</v>
      </c>
      <c r="T81" s="58">
        <v>0</v>
      </c>
      <c r="U81" s="58">
        <v>1</v>
      </c>
      <c r="V81" s="58">
        <v>0</v>
      </c>
      <c r="W81" s="58">
        <v>0</v>
      </c>
      <c r="X81" s="58">
        <v>0</v>
      </c>
      <c r="Y81" s="58">
        <v>1</v>
      </c>
      <c r="Z81" s="58">
        <v>0</v>
      </c>
      <c r="AA81" s="58">
        <v>0</v>
      </c>
      <c r="AB81" s="58">
        <v>1</v>
      </c>
      <c r="AC81" s="58">
        <v>0</v>
      </c>
      <c r="AD81" s="58">
        <v>0</v>
      </c>
      <c r="AE81" s="58">
        <v>0</v>
      </c>
      <c r="AF81" s="58">
        <v>1</v>
      </c>
      <c r="AG81" s="58">
        <v>0</v>
      </c>
      <c r="AH81" s="58">
        <v>14</v>
      </c>
      <c r="AI81" s="58">
        <v>0</v>
      </c>
      <c r="AJ81" s="58">
        <v>0</v>
      </c>
      <c r="AK81" s="58">
        <v>0</v>
      </c>
      <c r="AL81" s="58">
        <v>1</v>
      </c>
      <c r="AM81" s="58">
        <v>1</v>
      </c>
      <c r="AN81" s="58">
        <v>0</v>
      </c>
      <c r="AO81" s="58">
        <v>0</v>
      </c>
      <c r="AP81" s="58">
        <v>54</v>
      </c>
      <c r="AQ81" s="58">
        <v>1</v>
      </c>
      <c r="AR81" s="58">
        <v>0</v>
      </c>
      <c r="AS81" s="58">
        <v>1</v>
      </c>
      <c r="AT81" s="58">
        <v>2.5</v>
      </c>
      <c r="AU81" s="58">
        <v>400</v>
      </c>
      <c r="AV81" s="58">
        <v>3</v>
      </c>
      <c r="AW81" s="58">
        <v>200</v>
      </c>
      <c r="AX81" s="58">
        <v>3</v>
      </c>
      <c r="AY81" s="58">
        <v>100</v>
      </c>
      <c r="AZ81" s="58">
        <v>0.5</v>
      </c>
      <c r="BA81" s="58">
        <v>200</v>
      </c>
      <c r="BB81" s="58">
        <v>5</v>
      </c>
      <c r="BC81" s="58">
        <v>0</v>
      </c>
      <c r="BD81" s="58">
        <v>2018</v>
      </c>
    </row>
    <row r="82" spans="2:56" x14ac:dyDescent="0.25">
      <c r="B82">
        <v>72</v>
      </c>
      <c r="C82" s="1">
        <v>2</v>
      </c>
      <c r="D82" s="2">
        <v>2</v>
      </c>
      <c r="E82" s="1">
        <v>2</v>
      </c>
      <c r="F82" s="1">
        <v>1</v>
      </c>
      <c r="G82" s="1">
        <v>1</v>
      </c>
      <c r="H82" s="2">
        <v>1</v>
      </c>
      <c r="I82" s="1">
        <v>2</v>
      </c>
      <c r="J82" s="2">
        <v>1</v>
      </c>
      <c r="N82" s="55">
        <v>15</v>
      </c>
      <c r="O82" s="58">
        <v>0</v>
      </c>
      <c r="P82" s="58">
        <v>1980</v>
      </c>
      <c r="Q82" s="58">
        <v>0</v>
      </c>
      <c r="R82" s="58">
        <v>0</v>
      </c>
      <c r="S82" s="58">
        <v>1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8">
        <v>1</v>
      </c>
      <c r="Z82" s="58">
        <v>0</v>
      </c>
      <c r="AA82" s="58">
        <v>0</v>
      </c>
      <c r="AB82" s="58">
        <v>1</v>
      </c>
      <c r="AC82" s="58">
        <v>0</v>
      </c>
      <c r="AD82" s="58">
        <v>0</v>
      </c>
      <c r="AE82" s="58">
        <v>0</v>
      </c>
      <c r="AF82" s="58">
        <v>1</v>
      </c>
      <c r="AG82" s="58">
        <v>0</v>
      </c>
      <c r="AH82" s="58">
        <v>14</v>
      </c>
      <c r="AI82" s="58">
        <v>0</v>
      </c>
      <c r="AJ82" s="58">
        <v>0</v>
      </c>
      <c r="AK82" s="58">
        <v>0</v>
      </c>
      <c r="AL82" s="58">
        <v>1</v>
      </c>
      <c r="AM82" s="58">
        <v>1</v>
      </c>
      <c r="AN82" s="58">
        <v>0</v>
      </c>
      <c r="AO82" s="58">
        <v>0</v>
      </c>
      <c r="AP82" s="58">
        <v>11</v>
      </c>
      <c r="AQ82" s="58">
        <v>1</v>
      </c>
      <c r="AR82" s="58">
        <v>1</v>
      </c>
      <c r="AS82" s="58">
        <v>0</v>
      </c>
      <c r="AT82" s="58">
        <v>2.5</v>
      </c>
      <c r="AU82" s="58">
        <v>300</v>
      </c>
      <c r="AV82" s="58">
        <v>2.5</v>
      </c>
      <c r="AW82" s="58">
        <v>150</v>
      </c>
      <c r="AX82" s="58">
        <v>2.5</v>
      </c>
      <c r="AY82" s="58">
        <v>100</v>
      </c>
      <c r="AZ82" s="58">
        <v>2</v>
      </c>
      <c r="BA82" s="58">
        <v>800</v>
      </c>
      <c r="BB82" s="58">
        <v>1</v>
      </c>
      <c r="BC82" s="58">
        <v>0</v>
      </c>
      <c r="BD82" s="58">
        <v>2018</v>
      </c>
    </row>
    <row r="83" spans="2:56" x14ac:dyDescent="0.25">
      <c r="B83">
        <v>73</v>
      </c>
      <c r="C83" s="1">
        <v>1</v>
      </c>
      <c r="D83" s="2">
        <v>1</v>
      </c>
      <c r="E83" s="1">
        <v>1</v>
      </c>
      <c r="F83" s="1">
        <v>2</v>
      </c>
      <c r="G83" s="1">
        <v>1</v>
      </c>
      <c r="H83" s="2">
        <v>1</v>
      </c>
      <c r="I83" s="1">
        <v>2</v>
      </c>
      <c r="J83" s="2">
        <v>1</v>
      </c>
      <c r="N83" s="55">
        <v>15</v>
      </c>
      <c r="O83" s="58">
        <v>0</v>
      </c>
      <c r="P83" s="58">
        <v>1980</v>
      </c>
      <c r="Q83" s="58">
        <v>0</v>
      </c>
      <c r="R83" s="58">
        <v>0</v>
      </c>
      <c r="S83" s="58">
        <v>1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8">
        <v>1</v>
      </c>
      <c r="Z83" s="58">
        <v>0</v>
      </c>
      <c r="AA83" s="58">
        <v>0</v>
      </c>
      <c r="AB83" s="58">
        <v>1</v>
      </c>
      <c r="AC83" s="58">
        <v>0</v>
      </c>
      <c r="AD83" s="58">
        <v>0</v>
      </c>
      <c r="AE83" s="58">
        <v>0</v>
      </c>
      <c r="AF83" s="58">
        <v>1</v>
      </c>
      <c r="AG83" s="58">
        <v>0</v>
      </c>
      <c r="AH83" s="58">
        <v>14</v>
      </c>
      <c r="AI83" s="58">
        <v>0</v>
      </c>
      <c r="AJ83" s="58">
        <v>0</v>
      </c>
      <c r="AK83" s="58">
        <v>0</v>
      </c>
      <c r="AL83" s="58">
        <v>1</v>
      </c>
      <c r="AM83" s="58">
        <v>1</v>
      </c>
      <c r="AN83" s="58">
        <v>0</v>
      </c>
      <c r="AO83" s="58">
        <v>0</v>
      </c>
      <c r="AP83" s="58">
        <v>79</v>
      </c>
      <c r="AQ83" s="58">
        <v>1</v>
      </c>
      <c r="AR83" s="58">
        <v>0</v>
      </c>
      <c r="AS83" s="58">
        <v>1</v>
      </c>
      <c r="AT83" s="58">
        <v>3.5</v>
      </c>
      <c r="AU83" s="58">
        <v>800</v>
      </c>
      <c r="AV83" s="58">
        <v>2.5</v>
      </c>
      <c r="AW83" s="58">
        <v>200</v>
      </c>
      <c r="AX83" s="58">
        <v>3.5</v>
      </c>
      <c r="AY83" s="58">
        <v>300</v>
      </c>
      <c r="AZ83" s="58">
        <v>0.5</v>
      </c>
      <c r="BA83" s="58">
        <v>0</v>
      </c>
      <c r="BB83" s="58">
        <v>5</v>
      </c>
      <c r="BC83" s="58">
        <v>0</v>
      </c>
      <c r="BD83" s="58">
        <v>2018</v>
      </c>
    </row>
    <row r="84" spans="2:56" x14ac:dyDescent="0.25">
      <c r="B84">
        <v>74</v>
      </c>
      <c r="C84" s="1">
        <v>2</v>
      </c>
      <c r="D84" s="2">
        <v>1</v>
      </c>
      <c r="E84" s="1">
        <v>1</v>
      </c>
      <c r="F84" s="1">
        <v>2</v>
      </c>
      <c r="G84" s="1">
        <v>1</v>
      </c>
      <c r="H84" s="2">
        <v>1</v>
      </c>
      <c r="I84" s="1">
        <v>2</v>
      </c>
      <c r="J84" s="2">
        <v>1</v>
      </c>
      <c r="N84" s="55">
        <v>15</v>
      </c>
      <c r="O84" s="58">
        <v>0</v>
      </c>
      <c r="P84" s="58">
        <v>1980</v>
      </c>
      <c r="Q84" s="58">
        <v>0</v>
      </c>
      <c r="R84" s="58">
        <v>0</v>
      </c>
      <c r="S84" s="58">
        <v>1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1</v>
      </c>
      <c r="Z84" s="58">
        <v>0</v>
      </c>
      <c r="AA84" s="58">
        <v>0</v>
      </c>
      <c r="AB84" s="58">
        <v>1</v>
      </c>
      <c r="AC84" s="58">
        <v>0</v>
      </c>
      <c r="AD84" s="58">
        <v>0</v>
      </c>
      <c r="AE84" s="58">
        <v>0</v>
      </c>
      <c r="AF84" s="58">
        <v>1</v>
      </c>
      <c r="AG84" s="58">
        <v>0</v>
      </c>
      <c r="AH84" s="58">
        <v>14</v>
      </c>
      <c r="AI84" s="58">
        <v>0</v>
      </c>
      <c r="AJ84" s="58">
        <v>0</v>
      </c>
      <c r="AK84" s="58">
        <v>0</v>
      </c>
      <c r="AL84" s="58">
        <v>1</v>
      </c>
      <c r="AM84" s="58">
        <v>1</v>
      </c>
      <c r="AN84" s="58">
        <v>0</v>
      </c>
      <c r="AO84" s="58">
        <v>0</v>
      </c>
      <c r="AP84" s="58">
        <v>24</v>
      </c>
      <c r="AQ84" s="58">
        <v>1</v>
      </c>
      <c r="AR84" s="58">
        <v>1</v>
      </c>
      <c r="AS84" s="58">
        <v>0</v>
      </c>
      <c r="AT84" s="58">
        <v>3</v>
      </c>
      <c r="AU84" s="58">
        <v>400</v>
      </c>
      <c r="AV84" s="58">
        <v>3</v>
      </c>
      <c r="AW84" s="58">
        <v>250</v>
      </c>
      <c r="AX84" s="58">
        <v>2.5</v>
      </c>
      <c r="AY84" s="58">
        <v>300</v>
      </c>
      <c r="AZ84" s="58">
        <v>1.5</v>
      </c>
      <c r="BA84" s="58">
        <v>400</v>
      </c>
      <c r="BB84" s="58">
        <v>4</v>
      </c>
      <c r="BC84" s="58">
        <v>0</v>
      </c>
      <c r="BD84" s="58">
        <v>2018</v>
      </c>
    </row>
    <row r="85" spans="2:56" x14ac:dyDescent="0.25">
      <c r="B85">
        <v>75</v>
      </c>
      <c r="C85" s="1">
        <v>1</v>
      </c>
      <c r="D85" s="2">
        <v>2</v>
      </c>
      <c r="E85" s="1">
        <v>1</v>
      </c>
      <c r="F85" s="1">
        <v>2</v>
      </c>
      <c r="G85" s="1">
        <v>1</v>
      </c>
      <c r="H85" s="2">
        <v>1</v>
      </c>
      <c r="I85" s="1">
        <v>2</v>
      </c>
      <c r="J85" s="2">
        <v>1</v>
      </c>
      <c r="N85" s="55">
        <v>15</v>
      </c>
      <c r="O85" s="58">
        <v>0</v>
      </c>
      <c r="P85" s="58">
        <v>1980</v>
      </c>
      <c r="Q85" s="58">
        <v>0</v>
      </c>
      <c r="R85" s="58">
        <v>0</v>
      </c>
      <c r="S85" s="58">
        <v>1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1</v>
      </c>
      <c r="Z85" s="58">
        <v>0</v>
      </c>
      <c r="AA85" s="58">
        <v>0</v>
      </c>
      <c r="AB85" s="58">
        <v>1</v>
      </c>
      <c r="AC85" s="58">
        <v>0</v>
      </c>
      <c r="AD85" s="58">
        <v>0</v>
      </c>
      <c r="AE85" s="58">
        <v>0</v>
      </c>
      <c r="AF85" s="58">
        <v>1</v>
      </c>
      <c r="AG85" s="58">
        <v>0</v>
      </c>
      <c r="AH85" s="58">
        <v>14</v>
      </c>
      <c r="AI85" s="58">
        <v>0</v>
      </c>
      <c r="AJ85" s="58">
        <v>0</v>
      </c>
      <c r="AK85" s="58">
        <v>0</v>
      </c>
      <c r="AL85" s="58">
        <v>1</v>
      </c>
      <c r="AM85" s="58">
        <v>1</v>
      </c>
      <c r="AN85" s="58">
        <v>0</v>
      </c>
      <c r="AO85" s="58">
        <v>0</v>
      </c>
      <c r="AP85" s="58">
        <v>65</v>
      </c>
      <c r="AQ85" s="58">
        <v>1</v>
      </c>
      <c r="AR85" s="58">
        <v>0</v>
      </c>
      <c r="AS85" s="58">
        <v>1</v>
      </c>
      <c r="AT85" s="58">
        <v>3</v>
      </c>
      <c r="AU85" s="58">
        <v>400</v>
      </c>
      <c r="AV85" s="58">
        <v>3.5</v>
      </c>
      <c r="AW85" s="58">
        <v>200</v>
      </c>
      <c r="AX85" s="58">
        <v>3.5</v>
      </c>
      <c r="AY85" s="58">
        <v>100</v>
      </c>
      <c r="AZ85" s="58">
        <v>0.5</v>
      </c>
      <c r="BA85" s="58">
        <v>200</v>
      </c>
      <c r="BB85" s="58">
        <v>5</v>
      </c>
      <c r="BC85" s="58">
        <v>0</v>
      </c>
      <c r="BD85" s="58">
        <v>2018</v>
      </c>
    </row>
    <row r="86" spans="2:56" x14ac:dyDescent="0.25">
      <c r="B86">
        <v>76</v>
      </c>
      <c r="C86" s="1">
        <v>2</v>
      </c>
      <c r="D86" s="2">
        <v>2</v>
      </c>
      <c r="E86" s="1">
        <v>1</v>
      </c>
      <c r="F86" s="1">
        <v>2</v>
      </c>
      <c r="G86" s="1">
        <v>1</v>
      </c>
      <c r="H86" s="2">
        <v>1</v>
      </c>
      <c r="I86" s="1">
        <v>2</v>
      </c>
      <c r="J86" s="2">
        <v>1</v>
      </c>
      <c r="N86" s="55">
        <v>16</v>
      </c>
      <c r="O86" s="58">
        <v>0</v>
      </c>
      <c r="P86" s="58">
        <v>1980</v>
      </c>
      <c r="Q86" s="58">
        <v>0</v>
      </c>
      <c r="R86" s="58">
        <v>0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1</v>
      </c>
      <c r="Z86" s="58">
        <v>0</v>
      </c>
      <c r="AA86" s="58">
        <v>0</v>
      </c>
      <c r="AB86" s="58">
        <v>1</v>
      </c>
      <c r="AC86" s="58">
        <v>0</v>
      </c>
      <c r="AD86" s="58">
        <v>0</v>
      </c>
      <c r="AE86" s="58">
        <v>0</v>
      </c>
      <c r="AF86" s="58">
        <v>1</v>
      </c>
      <c r="AG86" s="58">
        <v>0</v>
      </c>
      <c r="AH86" s="58">
        <v>14</v>
      </c>
      <c r="AI86" s="58">
        <v>0</v>
      </c>
      <c r="AJ86" s="58">
        <v>0</v>
      </c>
      <c r="AK86" s="58">
        <v>0</v>
      </c>
      <c r="AL86" s="58">
        <v>1</v>
      </c>
      <c r="AM86" s="58">
        <v>1</v>
      </c>
      <c r="AN86" s="58">
        <v>0</v>
      </c>
      <c r="AO86" s="58">
        <v>0</v>
      </c>
      <c r="AP86" s="58">
        <v>513</v>
      </c>
      <c r="AQ86" s="58">
        <v>1</v>
      </c>
      <c r="AR86" s="58">
        <v>0</v>
      </c>
      <c r="AS86" s="58">
        <v>1</v>
      </c>
      <c r="AT86" s="58">
        <v>2</v>
      </c>
      <c r="AU86" s="58">
        <v>300</v>
      </c>
      <c r="AV86" s="58">
        <v>2</v>
      </c>
      <c r="AW86" s="58">
        <v>100</v>
      </c>
      <c r="AX86" s="58">
        <v>2</v>
      </c>
      <c r="AY86" s="58">
        <v>100</v>
      </c>
      <c r="AZ86" s="58">
        <v>0.3</v>
      </c>
      <c r="BA86" s="58">
        <v>0</v>
      </c>
      <c r="BB86" s="58">
        <v>5</v>
      </c>
      <c r="BC86" s="58">
        <v>0</v>
      </c>
      <c r="BD86" s="58">
        <v>2018</v>
      </c>
    </row>
    <row r="87" spans="2:56" x14ac:dyDescent="0.25">
      <c r="B87">
        <v>77</v>
      </c>
      <c r="C87" s="1">
        <v>1</v>
      </c>
      <c r="D87" s="2">
        <v>1</v>
      </c>
      <c r="E87" s="1">
        <v>2</v>
      </c>
      <c r="F87" s="1">
        <v>2</v>
      </c>
      <c r="G87" s="1">
        <v>1</v>
      </c>
      <c r="H87" s="2">
        <v>1</v>
      </c>
      <c r="I87" s="1">
        <v>2</v>
      </c>
      <c r="J87" s="2">
        <v>1</v>
      </c>
      <c r="N87" s="55">
        <v>16</v>
      </c>
      <c r="O87" s="59">
        <v>0</v>
      </c>
      <c r="P87" s="59">
        <v>1980</v>
      </c>
      <c r="Q87" s="59">
        <v>0</v>
      </c>
      <c r="R87" s="59">
        <v>0</v>
      </c>
      <c r="S87" s="59">
        <v>1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v>1</v>
      </c>
      <c r="Z87" s="59">
        <v>0</v>
      </c>
      <c r="AA87" s="59">
        <v>0</v>
      </c>
      <c r="AB87" s="59">
        <v>1</v>
      </c>
      <c r="AC87" s="59">
        <v>0</v>
      </c>
      <c r="AD87" s="59">
        <v>0</v>
      </c>
      <c r="AE87" s="59">
        <v>0</v>
      </c>
      <c r="AF87" s="59">
        <v>1</v>
      </c>
      <c r="AG87" s="59">
        <v>0</v>
      </c>
      <c r="AH87" s="59">
        <v>14</v>
      </c>
      <c r="AI87" s="59">
        <v>0</v>
      </c>
      <c r="AJ87" s="59">
        <v>0</v>
      </c>
      <c r="AK87" s="59">
        <v>0</v>
      </c>
      <c r="AL87" s="59">
        <v>1</v>
      </c>
      <c r="AM87" s="59">
        <v>1</v>
      </c>
      <c r="AN87" s="59">
        <v>0</v>
      </c>
      <c r="AO87" s="59">
        <v>0</v>
      </c>
      <c r="AP87" s="59">
        <v>106</v>
      </c>
      <c r="AQ87" s="59">
        <v>1</v>
      </c>
      <c r="AR87" s="55">
        <v>1</v>
      </c>
      <c r="AS87" s="55">
        <v>0</v>
      </c>
      <c r="AT87" s="59">
        <v>3</v>
      </c>
      <c r="AU87" s="59">
        <v>300</v>
      </c>
      <c r="AV87" s="59">
        <v>2</v>
      </c>
      <c r="AW87" s="59">
        <v>250</v>
      </c>
      <c r="AX87" s="59">
        <v>2</v>
      </c>
      <c r="AY87" s="59">
        <v>400</v>
      </c>
      <c r="AZ87" s="59">
        <v>1</v>
      </c>
      <c r="BA87" s="59">
        <v>0</v>
      </c>
      <c r="BB87" s="59">
        <v>2</v>
      </c>
      <c r="BC87" s="60">
        <v>0</v>
      </c>
      <c r="BD87" s="55">
        <v>2018</v>
      </c>
    </row>
    <row r="88" spans="2:56" x14ac:dyDescent="0.25">
      <c r="B88">
        <v>78</v>
      </c>
      <c r="C88" s="1">
        <v>2</v>
      </c>
      <c r="D88" s="2">
        <v>1</v>
      </c>
      <c r="E88" s="1">
        <v>2</v>
      </c>
      <c r="F88" s="1">
        <v>2</v>
      </c>
      <c r="G88" s="1">
        <v>1</v>
      </c>
      <c r="H88" s="2">
        <v>1</v>
      </c>
      <c r="I88" s="1">
        <v>2</v>
      </c>
      <c r="J88" s="2">
        <v>1</v>
      </c>
      <c r="N88" s="55">
        <v>16</v>
      </c>
      <c r="O88" s="58">
        <v>0</v>
      </c>
      <c r="P88" s="58">
        <v>1980</v>
      </c>
      <c r="Q88" s="58">
        <v>0</v>
      </c>
      <c r="R88" s="58">
        <v>0</v>
      </c>
      <c r="S88" s="58">
        <v>1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1</v>
      </c>
      <c r="Z88" s="58">
        <v>0</v>
      </c>
      <c r="AA88" s="58">
        <v>0</v>
      </c>
      <c r="AB88" s="58">
        <v>1</v>
      </c>
      <c r="AC88" s="58">
        <v>0</v>
      </c>
      <c r="AD88" s="58">
        <v>0</v>
      </c>
      <c r="AE88" s="58">
        <v>0</v>
      </c>
      <c r="AF88" s="58">
        <v>1</v>
      </c>
      <c r="AG88" s="58">
        <v>0</v>
      </c>
      <c r="AH88" s="58">
        <v>14</v>
      </c>
      <c r="AI88" s="58">
        <v>0</v>
      </c>
      <c r="AJ88" s="58">
        <v>0</v>
      </c>
      <c r="AK88" s="58">
        <v>0</v>
      </c>
      <c r="AL88" s="58">
        <v>1</v>
      </c>
      <c r="AM88" s="58">
        <v>1</v>
      </c>
      <c r="AN88" s="58">
        <v>0</v>
      </c>
      <c r="AO88" s="58">
        <v>0</v>
      </c>
      <c r="AP88" s="58">
        <v>96</v>
      </c>
      <c r="AQ88" s="58">
        <v>1</v>
      </c>
      <c r="AR88" s="58">
        <v>1</v>
      </c>
      <c r="AS88" s="58">
        <v>0</v>
      </c>
      <c r="AT88" s="58">
        <v>3</v>
      </c>
      <c r="AU88" s="58">
        <v>800</v>
      </c>
      <c r="AV88" s="58">
        <v>3</v>
      </c>
      <c r="AW88" s="58">
        <v>250</v>
      </c>
      <c r="AX88" s="58">
        <v>3.5</v>
      </c>
      <c r="AY88" s="58">
        <v>100</v>
      </c>
      <c r="AZ88" s="58">
        <v>1</v>
      </c>
      <c r="BA88" s="58">
        <v>0</v>
      </c>
      <c r="BB88" s="58">
        <v>4</v>
      </c>
      <c r="BC88" s="58">
        <v>0</v>
      </c>
      <c r="BD88" s="58">
        <v>2018</v>
      </c>
    </row>
    <row r="89" spans="2:56" x14ac:dyDescent="0.25">
      <c r="B89">
        <v>79</v>
      </c>
      <c r="C89" s="1">
        <v>1</v>
      </c>
      <c r="D89" s="2">
        <v>2</v>
      </c>
      <c r="E89" s="1">
        <v>2</v>
      </c>
      <c r="F89" s="1">
        <v>2</v>
      </c>
      <c r="G89" s="1">
        <v>1</v>
      </c>
      <c r="H89" s="2">
        <v>1</v>
      </c>
      <c r="I89" s="1">
        <v>2</v>
      </c>
      <c r="J89" s="2">
        <v>1</v>
      </c>
      <c r="N89" s="55">
        <v>16</v>
      </c>
      <c r="O89" s="58">
        <v>0</v>
      </c>
      <c r="P89" s="58">
        <v>1980</v>
      </c>
      <c r="Q89" s="58">
        <v>0</v>
      </c>
      <c r="R89" s="58">
        <v>0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1</v>
      </c>
      <c r="Z89" s="58">
        <v>0</v>
      </c>
      <c r="AA89" s="58">
        <v>0</v>
      </c>
      <c r="AB89" s="58">
        <v>1</v>
      </c>
      <c r="AC89" s="58">
        <v>0</v>
      </c>
      <c r="AD89" s="58">
        <v>0</v>
      </c>
      <c r="AE89" s="58">
        <v>0</v>
      </c>
      <c r="AF89" s="58">
        <v>1</v>
      </c>
      <c r="AG89" s="58">
        <v>0</v>
      </c>
      <c r="AH89" s="58">
        <v>14</v>
      </c>
      <c r="AI89" s="58">
        <v>0</v>
      </c>
      <c r="AJ89" s="58">
        <v>0</v>
      </c>
      <c r="AK89" s="58">
        <v>0</v>
      </c>
      <c r="AL89" s="58">
        <v>1</v>
      </c>
      <c r="AM89" s="58">
        <v>1</v>
      </c>
      <c r="AN89" s="58">
        <v>0</v>
      </c>
      <c r="AO89" s="58">
        <v>0</v>
      </c>
      <c r="AP89" s="58">
        <v>967</v>
      </c>
      <c r="AQ89" s="58">
        <v>1</v>
      </c>
      <c r="AR89" s="58">
        <v>0</v>
      </c>
      <c r="AS89" s="58">
        <v>1</v>
      </c>
      <c r="AT89" s="58">
        <v>2</v>
      </c>
      <c r="AU89" s="58">
        <v>800</v>
      </c>
      <c r="AV89" s="58">
        <v>3</v>
      </c>
      <c r="AW89" s="58">
        <v>100</v>
      </c>
      <c r="AX89" s="58">
        <v>2</v>
      </c>
      <c r="AY89" s="58">
        <v>100</v>
      </c>
      <c r="AZ89" s="58">
        <v>1</v>
      </c>
      <c r="BA89" s="58">
        <v>800</v>
      </c>
      <c r="BB89" s="58">
        <v>3</v>
      </c>
      <c r="BC89" s="58">
        <v>0</v>
      </c>
      <c r="BD89" s="58">
        <v>2018</v>
      </c>
    </row>
    <row r="90" spans="2:56" x14ac:dyDescent="0.25">
      <c r="B90">
        <v>80</v>
      </c>
      <c r="C90" s="1">
        <v>2</v>
      </c>
      <c r="D90" s="2">
        <v>2</v>
      </c>
      <c r="E90" s="1">
        <v>2</v>
      </c>
      <c r="F90" s="1">
        <v>2</v>
      </c>
      <c r="G90" s="1">
        <v>1</v>
      </c>
      <c r="H90" s="2">
        <v>1</v>
      </c>
      <c r="I90" s="1">
        <v>2</v>
      </c>
      <c r="J90" s="2">
        <v>1</v>
      </c>
      <c r="N90" s="55">
        <v>16</v>
      </c>
      <c r="O90" s="58">
        <v>0</v>
      </c>
      <c r="P90" s="58">
        <v>1980</v>
      </c>
      <c r="Q90" s="58">
        <v>0</v>
      </c>
      <c r="R90" s="58">
        <v>0</v>
      </c>
      <c r="S90" s="58">
        <v>1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1</v>
      </c>
      <c r="Z90" s="58">
        <v>0</v>
      </c>
      <c r="AA90" s="58">
        <v>0</v>
      </c>
      <c r="AB90" s="58">
        <v>1</v>
      </c>
      <c r="AC90" s="58">
        <v>0</v>
      </c>
      <c r="AD90" s="58">
        <v>0</v>
      </c>
      <c r="AE90" s="58">
        <v>0</v>
      </c>
      <c r="AF90" s="58">
        <v>1</v>
      </c>
      <c r="AG90" s="58">
        <v>0</v>
      </c>
      <c r="AH90" s="58">
        <v>14</v>
      </c>
      <c r="AI90" s="58">
        <v>0</v>
      </c>
      <c r="AJ90" s="58">
        <v>0</v>
      </c>
      <c r="AK90" s="58">
        <v>0</v>
      </c>
      <c r="AL90" s="58">
        <v>1</v>
      </c>
      <c r="AM90" s="58">
        <v>1</v>
      </c>
      <c r="AN90" s="58">
        <v>0</v>
      </c>
      <c r="AO90" s="58">
        <v>0</v>
      </c>
      <c r="AP90" s="58">
        <v>440</v>
      </c>
      <c r="AQ90" s="58">
        <v>1</v>
      </c>
      <c r="AR90" s="58">
        <v>1</v>
      </c>
      <c r="AS90" s="58">
        <v>0</v>
      </c>
      <c r="AT90" s="58">
        <v>3</v>
      </c>
      <c r="AU90" s="58">
        <v>800</v>
      </c>
      <c r="AV90" s="58">
        <v>3</v>
      </c>
      <c r="AW90" s="58">
        <v>100</v>
      </c>
      <c r="AX90" s="58">
        <v>3.5</v>
      </c>
      <c r="AY90" s="58">
        <v>400</v>
      </c>
      <c r="AZ90" s="58">
        <v>0.3</v>
      </c>
      <c r="BA90" s="58">
        <v>800</v>
      </c>
      <c r="BB90" s="58">
        <v>2</v>
      </c>
      <c r="BC90" s="58">
        <v>0</v>
      </c>
      <c r="BD90" s="58">
        <v>2018</v>
      </c>
    </row>
    <row r="91" spans="2:56" x14ac:dyDescent="0.25">
      <c r="B91">
        <v>81</v>
      </c>
      <c r="C91" s="2">
        <v>1</v>
      </c>
      <c r="D91" s="2">
        <v>1</v>
      </c>
      <c r="E91" s="2">
        <v>1</v>
      </c>
      <c r="F91" s="2">
        <v>1</v>
      </c>
      <c r="G91" s="2">
        <v>2</v>
      </c>
      <c r="H91" s="2">
        <v>1</v>
      </c>
      <c r="I91" s="2">
        <v>2</v>
      </c>
      <c r="J91" s="2">
        <v>1</v>
      </c>
      <c r="N91" s="55">
        <v>16</v>
      </c>
      <c r="O91" s="58">
        <v>0</v>
      </c>
      <c r="P91" s="58">
        <v>1980</v>
      </c>
      <c r="Q91" s="58">
        <v>0</v>
      </c>
      <c r="R91" s="58">
        <v>0</v>
      </c>
      <c r="S91" s="58">
        <v>1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1</v>
      </c>
      <c r="Z91" s="58">
        <v>0</v>
      </c>
      <c r="AA91" s="58">
        <v>0</v>
      </c>
      <c r="AB91" s="58">
        <v>1</v>
      </c>
      <c r="AC91" s="58">
        <v>0</v>
      </c>
      <c r="AD91" s="58">
        <v>0</v>
      </c>
      <c r="AE91" s="58">
        <v>0</v>
      </c>
      <c r="AF91" s="58">
        <v>1</v>
      </c>
      <c r="AG91" s="58">
        <v>0</v>
      </c>
      <c r="AH91" s="58">
        <v>14</v>
      </c>
      <c r="AI91" s="58">
        <v>0</v>
      </c>
      <c r="AJ91" s="58">
        <v>0</v>
      </c>
      <c r="AK91" s="58">
        <v>0</v>
      </c>
      <c r="AL91" s="58">
        <v>1</v>
      </c>
      <c r="AM91" s="58">
        <v>1</v>
      </c>
      <c r="AN91" s="58">
        <v>0</v>
      </c>
      <c r="AO91" s="58">
        <v>0</v>
      </c>
      <c r="AP91" s="58">
        <v>479</v>
      </c>
      <c r="AQ91" s="58">
        <v>1</v>
      </c>
      <c r="AR91" s="58">
        <v>1</v>
      </c>
      <c r="AS91" s="58">
        <v>0</v>
      </c>
      <c r="AT91" s="58">
        <v>2</v>
      </c>
      <c r="AU91" s="58">
        <v>800</v>
      </c>
      <c r="AV91" s="58">
        <v>3</v>
      </c>
      <c r="AW91" s="58">
        <v>250</v>
      </c>
      <c r="AX91" s="58">
        <v>3.5</v>
      </c>
      <c r="AY91" s="58">
        <v>100</v>
      </c>
      <c r="AZ91" s="58">
        <v>1</v>
      </c>
      <c r="BA91" s="58">
        <v>800</v>
      </c>
      <c r="BB91" s="58">
        <v>1</v>
      </c>
      <c r="BC91" s="58">
        <v>0</v>
      </c>
      <c r="BD91" s="58">
        <v>2018</v>
      </c>
    </row>
    <row r="92" spans="2:56" x14ac:dyDescent="0.25">
      <c r="B92">
        <v>82</v>
      </c>
      <c r="C92" s="2">
        <v>2</v>
      </c>
      <c r="D92" s="2">
        <v>1</v>
      </c>
      <c r="E92" s="2">
        <v>1</v>
      </c>
      <c r="F92" s="2">
        <v>1</v>
      </c>
      <c r="G92" s="2">
        <v>2</v>
      </c>
      <c r="H92" s="2">
        <v>1</v>
      </c>
      <c r="I92" s="2">
        <v>2</v>
      </c>
      <c r="J92" s="2">
        <v>1</v>
      </c>
    </row>
    <row r="93" spans="2:56" x14ac:dyDescent="0.25">
      <c r="B93">
        <v>83</v>
      </c>
      <c r="C93" s="2">
        <v>1</v>
      </c>
      <c r="D93" s="2">
        <v>2</v>
      </c>
      <c r="E93" s="2">
        <v>1</v>
      </c>
      <c r="F93" s="2">
        <v>1</v>
      </c>
      <c r="G93" s="2">
        <v>2</v>
      </c>
      <c r="H93" s="2">
        <v>1</v>
      </c>
      <c r="I93" s="2">
        <v>2</v>
      </c>
      <c r="J93" s="2">
        <v>1</v>
      </c>
    </row>
    <row r="94" spans="2:56" x14ac:dyDescent="0.25">
      <c r="B94">
        <v>84</v>
      </c>
      <c r="C94" s="1">
        <v>2</v>
      </c>
      <c r="D94" s="2">
        <v>2</v>
      </c>
      <c r="E94" s="2">
        <v>1</v>
      </c>
      <c r="F94" s="2">
        <v>1</v>
      </c>
      <c r="G94" s="2">
        <v>2</v>
      </c>
      <c r="H94" s="2">
        <v>1</v>
      </c>
      <c r="I94" s="2">
        <v>2</v>
      </c>
      <c r="J94" s="2">
        <v>1</v>
      </c>
    </row>
    <row r="95" spans="2:56" x14ac:dyDescent="0.25">
      <c r="B95">
        <v>85</v>
      </c>
      <c r="C95" s="1">
        <v>1</v>
      </c>
      <c r="D95" s="2">
        <v>1</v>
      </c>
      <c r="E95" s="2">
        <v>2</v>
      </c>
      <c r="F95" s="2">
        <v>1</v>
      </c>
      <c r="G95" s="2">
        <v>2</v>
      </c>
      <c r="H95" s="2">
        <v>1</v>
      </c>
      <c r="I95" s="2">
        <v>2</v>
      </c>
      <c r="J95" s="2">
        <v>1</v>
      </c>
    </row>
    <row r="96" spans="2:56" x14ac:dyDescent="0.25">
      <c r="B96">
        <v>86</v>
      </c>
      <c r="C96" s="1">
        <v>2</v>
      </c>
      <c r="D96" s="2">
        <v>1</v>
      </c>
      <c r="E96" s="2">
        <v>2</v>
      </c>
      <c r="F96" s="2">
        <v>1</v>
      </c>
      <c r="G96" s="2">
        <v>2</v>
      </c>
      <c r="H96" s="2">
        <v>1</v>
      </c>
      <c r="I96" s="2">
        <v>2</v>
      </c>
      <c r="J96" s="2">
        <v>1</v>
      </c>
    </row>
    <row r="97" spans="2:53" x14ac:dyDescent="0.25">
      <c r="B97">
        <v>87</v>
      </c>
      <c r="C97" s="1">
        <v>1</v>
      </c>
      <c r="D97" s="2">
        <v>2</v>
      </c>
      <c r="E97" s="2">
        <v>2</v>
      </c>
      <c r="F97" s="2">
        <v>1</v>
      </c>
      <c r="G97" s="2">
        <v>2</v>
      </c>
      <c r="H97" s="2">
        <v>1</v>
      </c>
      <c r="I97" s="2">
        <v>2</v>
      </c>
      <c r="J97" s="2">
        <v>1</v>
      </c>
    </row>
    <row r="98" spans="2:53" x14ac:dyDescent="0.25">
      <c r="B98">
        <v>88</v>
      </c>
      <c r="C98" s="1">
        <v>2</v>
      </c>
      <c r="D98" s="2">
        <v>2</v>
      </c>
      <c r="E98" s="2">
        <v>2</v>
      </c>
      <c r="F98" s="2">
        <v>1</v>
      </c>
      <c r="G98" s="2">
        <v>2</v>
      </c>
      <c r="H98" s="2">
        <v>1</v>
      </c>
      <c r="I98" s="2">
        <v>2</v>
      </c>
      <c r="J98" s="2">
        <v>1</v>
      </c>
    </row>
    <row r="99" spans="2:53" x14ac:dyDescent="0.25">
      <c r="B99">
        <v>89</v>
      </c>
      <c r="C99" s="1">
        <v>1</v>
      </c>
      <c r="D99" s="2">
        <v>1</v>
      </c>
      <c r="E99" s="2">
        <v>1</v>
      </c>
      <c r="F99" s="2">
        <v>2</v>
      </c>
      <c r="G99" s="2">
        <v>2</v>
      </c>
      <c r="H99" s="2">
        <v>1</v>
      </c>
      <c r="I99" s="2">
        <v>2</v>
      </c>
      <c r="J99" s="2">
        <v>1</v>
      </c>
      <c r="BA99" s="172"/>
    </row>
    <row r="100" spans="2:53" x14ac:dyDescent="0.25">
      <c r="B100">
        <v>90</v>
      </c>
      <c r="C100" s="1">
        <v>2</v>
      </c>
      <c r="D100" s="2">
        <v>1</v>
      </c>
      <c r="E100" s="2">
        <v>1</v>
      </c>
      <c r="F100" s="2">
        <v>2</v>
      </c>
      <c r="G100" s="2">
        <v>2</v>
      </c>
      <c r="H100" s="2">
        <v>1</v>
      </c>
      <c r="I100" s="2">
        <v>2</v>
      </c>
      <c r="J100" s="2">
        <v>1</v>
      </c>
    </row>
    <row r="101" spans="2:53" x14ac:dyDescent="0.25">
      <c r="B101">
        <v>91</v>
      </c>
      <c r="C101" s="1">
        <v>1</v>
      </c>
      <c r="D101" s="2">
        <v>2</v>
      </c>
      <c r="E101" s="2">
        <v>1</v>
      </c>
      <c r="F101" s="2">
        <v>2</v>
      </c>
      <c r="G101" s="2">
        <v>2</v>
      </c>
      <c r="H101" s="2">
        <v>1</v>
      </c>
      <c r="I101" s="2">
        <v>2</v>
      </c>
      <c r="J101" s="2">
        <v>1</v>
      </c>
    </row>
    <row r="102" spans="2:53" x14ac:dyDescent="0.25">
      <c r="B102">
        <v>92</v>
      </c>
      <c r="C102" s="1">
        <v>2</v>
      </c>
      <c r="D102" s="2">
        <v>2</v>
      </c>
      <c r="E102" s="2">
        <v>1</v>
      </c>
      <c r="F102" s="2">
        <v>2</v>
      </c>
      <c r="G102" s="2">
        <v>2</v>
      </c>
      <c r="H102" s="2">
        <v>1</v>
      </c>
      <c r="I102" s="2">
        <v>2</v>
      </c>
      <c r="J102" s="2">
        <v>1</v>
      </c>
    </row>
    <row r="103" spans="2:53" x14ac:dyDescent="0.25">
      <c r="B103">
        <v>93</v>
      </c>
      <c r="C103" s="1">
        <v>1</v>
      </c>
      <c r="D103" s="2">
        <v>1</v>
      </c>
      <c r="E103" s="2">
        <v>2</v>
      </c>
      <c r="F103" s="2">
        <v>2</v>
      </c>
      <c r="G103" s="2">
        <v>2</v>
      </c>
      <c r="H103" s="2">
        <v>1</v>
      </c>
      <c r="I103" s="2">
        <v>2</v>
      </c>
      <c r="J103" s="2">
        <v>1</v>
      </c>
    </row>
    <row r="104" spans="2:53" x14ac:dyDescent="0.25">
      <c r="B104">
        <v>94</v>
      </c>
      <c r="C104" s="1">
        <v>2</v>
      </c>
      <c r="D104" s="2">
        <v>1</v>
      </c>
      <c r="E104" s="2">
        <v>2</v>
      </c>
      <c r="F104" s="2">
        <v>2</v>
      </c>
      <c r="G104" s="2">
        <v>2</v>
      </c>
      <c r="H104" s="2">
        <v>1</v>
      </c>
      <c r="I104" s="2">
        <v>2</v>
      </c>
      <c r="J104" s="2">
        <v>1</v>
      </c>
    </row>
    <row r="105" spans="2:53" x14ac:dyDescent="0.25">
      <c r="B105">
        <v>95</v>
      </c>
      <c r="C105" s="1">
        <v>1</v>
      </c>
      <c r="D105" s="2">
        <v>2</v>
      </c>
      <c r="E105" s="2">
        <v>2</v>
      </c>
      <c r="F105" s="2">
        <v>2</v>
      </c>
      <c r="G105" s="2">
        <v>2</v>
      </c>
      <c r="H105" s="2">
        <v>1</v>
      </c>
      <c r="I105" s="2">
        <v>2</v>
      </c>
      <c r="J105" s="2">
        <v>1</v>
      </c>
    </row>
    <row r="106" spans="2:53" x14ac:dyDescent="0.25">
      <c r="B106">
        <v>96</v>
      </c>
      <c r="C106" s="1">
        <v>2</v>
      </c>
      <c r="D106" s="2">
        <v>2</v>
      </c>
      <c r="E106" s="2">
        <v>2</v>
      </c>
      <c r="F106" s="2">
        <v>2</v>
      </c>
      <c r="G106" s="2">
        <v>2</v>
      </c>
      <c r="H106" s="2">
        <v>1</v>
      </c>
      <c r="I106" s="2">
        <v>2</v>
      </c>
      <c r="J106" s="2">
        <v>1</v>
      </c>
    </row>
    <row r="107" spans="2:53" x14ac:dyDescent="0.25">
      <c r="B107">
        <v>97</v>
      </c>
      <c r="C107" s="1">
        <v>1</v>
      </c>
      <c r="D107" s="2">
        <v>1</v>
      </c>
      <c r="E107" s="2">
        <v>1</v>
      </c>
      <c r="F107" s="2">
        <v>1</v>
      </c>
      <c r="G107" s="2">
        <v>1</v>
      </c>
      <c r="H107" s="2">
        <v>2</v>
      </c>
      <c r="I107" s="2">
        <v>2</v>
      </c>
      <c r="J107" s="2">
        <v>1</v>
      </c>
    </row>
    <row r="108" spans="2:53" x14ac:dyDescent="0.25">
      <c r="B108">
        <v>98</v>
      </c>
      <c r="C108" s="1">
        <v>2</v>
      </c>
      <c r="D108" s="2">
        <v>1</v>
      </c>
      <c r="E108" s="2">
        <v>1</v>
      </c>
      <c r="F108" s="2">
        <v>1</v>
      </c>
      <c r="G108" s="2">
        <v>1</v>
      </c>
      <c r="H108" s="2">
        <v>2</v>
      </c>
      <c r="I108" s="2">
        <v>2</v>
      </c>
      <c r="J108" s="2">
        <v>1</v>
      </c>
      <c r="BA108" s="172"/>
    </row>
    <row r="109" spans="2:53" x14ac:dyDescent="0.25">
      <c r="B109">
        <v>99</v>
      </c>
      <c r="C109" s="1">
        <v>1</v>
      </c>
      <c r="D109" s="2">
        <v>2</v>
      </c>
      <c r="E109" s="2">
        <v>1</v>
      </c>
      <c r="F109" s="2">
        <v>1</v>
      </c>
      <c r="G109" s="2">
        <v>1</v>
      </c>
      <c r="H109" s="2">
        <v>2</v>
      </c>
      <c r="I109" s="2">
        <v>2</v>
      </c>
      <c r="J109" s="2">
        <v>1</v>
      </c>
    </row>
    <row r="110" spans="2:53" x14ac:dyDescent="0.25">
      <c r="B110">
        <v>100</v>
      </c>
      <c r="C110" s="1">
        <v>2</v>
      </c>
      <c r="D110" s="2">
        <v>2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</row>
    <row r="111" spans="2:53" x14ac:dyDescent="0.25">
      <c r="B111">
        <v>101</v>
      </c>
      <c r="C111" s="1">
        <v>1</v>
      </c>
      <c r="D111" s="2">
        <v>1</v>
      </c>
      <c r="E111" s="2">
        <v>2</v>
      </c>
      <c r="F111" s="2">
        <v>1</v>
      </c>
      <c r="G111" s="2">
        <v>1</v>
      </c>
      <c r="H111" s="2">
        <v>2</v>
      </c>
      <c r="I111" s="2">
        <v>2</v>
      </c>
      <c r="J111" s="2">
        <v>1</v>
      </c>
    </row>
    <row r="112" spans="2:53" x14ac:dyDescent="0.25">
      <c r="B112">
        <v>102</v>
      </c>
      <c r="C112" s="1">
        <v>2</v>
      </c>
      <c r="D112" s="2">
        <v>1</v>
      </c>
      <c r="E112" s="2">
        <v>2</v>
      </c>
      <c r="F112" s="2">
        <v>1</v>
      </c>
      <c r="G112" s="2">
        <v>1</v>
      </c>
      <c r="H112" s="2">
        <v>2</v>
      </c>
      <c r="I112" s="2">
        <v>2</v>
      </c>
      <c r="J112" s="2">
        <v>1</v>
      </c>
    </row>
    <row r="113" spans="2:10" x14ac:dyDescent="0.25">
      <c r="B113">
        <v>103</v>
      </c>
      <c r="C113" s="1">
        <v>1</v>
      </c>
      <c r="D113" s="2">
        <v>2</v>
      </c>
      <c r="E113" s="2">
        <v>2</v>
      </c>
      <c r="F113" s="2">
        <v>1</v>
      </c>
      <c r="G113" s="2">
        <v>1</v>
      </c>
      <c r="H113" s="2">
        <v>2</v>
      </c>
      <c r="I113" s="2">
        <v>2</v>
      </c>
      <c r="J113" s="2">
        <v>1</v>
      </c>
    </row>
    <row r="114" spans="2:10" x14ac:dyDescent="0.25">
      <c r="B114">
        <v>104</v>
      </c>
      <c r="C114" s="1">
        <v>2</v>
      </c>
      <c r="D114" s="2">
        <v>2</v>
      </c>
      <c r="E114" s="2">
        <v>2</v>
      </c>
      <c r="F114" s="2">
        <v>1</v>
      </c>
      <c r="G114" s="2">
        <v>1</v>
      </c>
      <c r="H114" s="2">
        <v>2</v>
      </c>
      <c r="I114" s="2">
        <v>2</v>
      </c>
      <c r="J114" s="2">
        <v>1</v>
      </c>
    </row>
    <row r="115" spans="2:10" x14ac:dyDescent="0.25">
      <c r="B115">
        <v>105</v>
      </c>
      <c r="C115" s="1">
        <v>1</v>
      </c>
      <c r="D115" s="2">
        <v>1</v>
      </c>
      <c r="E115" s="2">
        <v>1</v>
      </c>
      <c r="F115" s="2">
        <v>2</v>
      </c>
      <c r="G115" s="2">
        <v>1</v>
      </c>
      <c r="H115" s="2">
        <v>2</v>
      </c>
      <c r="I115" s="2">
        <v>2</v>
      </c>
      <c r="J115" s="2">
        <v>1</v>
      </c>
    </row>
    <row r="116" spans="2:10" x14ac:dyDescent="0.25">
      <c r="B116">
        <v>106</v>
      </c>
      <c r="C116" s="1">
        <v>2</v>
      </c>
      <c r="D116" s="2">
        <v>1</v>
      </c>
      <c r="E116" s="2">
        <v>1</v>
      </c>
      <c r="F116" s="2">
        <v>2</v>
      </c>
      <c r="G116" s="2">
        <v>1</v>
      </c>
      <c r="H116" s="2">
        <v>2</v>
      </c>
      <c r="I116" s="2">
        <v>2</v>
      </c>
      <c r="J116" s="2">
        <v>1</v>
      </c>
    </row>
    <row r="117" spans="2:10" x14ac:dyDescent="0.25">
      <c r="B117">
        <v>107</v>
      </c>
      <c r="C117" s="1">
        <v>1</v>
      </c>
      <c r="D117" s="2">
        <v>2</v>
      </c>
      <c r="E117" s="2">
        <v>1</v>
      </c>
      <c r="F117" s="2">
        <v>2</v>
      </c>
      <c r="G117" s="2">
        <v>1</v>
      </c>
      <c r="H117" s="2">
        <v>2</v>
      </c>
      <c r="I117" s="2">
        <v>2</v>
      </c>
      <c r="J117" s="2">
        <v>1</v>
      </c>
    </row>
    <row r="118" spans="2:10" x14ac:dyDescent="0.25">
      <c r="B118">
        <v>108</v>
      </c>
      <c r="C118" s="1">
        <v>2</v>
      </c>
      <c r="D118" s="2">
        <v>2</v>
      </c>
      <c r="E118" s="2">
        <v>1</v>
      </c>
      <c r="F118" s="2">
        <v>2</v>
      </c>
      <c r="G118" s="2">
        <v>1</v>
      </c>
      <c r="H118" s="2">
        <v>2</v>
      </c>
      <c r="I118" s="2">
        <v>2</v>
      </c>
      <c r="J118" s="2">
        <v>1</v>
      </c>
    </row>
    <row r="119" spans="2:10" x14ac:dyDescent="0.25">
      <c r="B119">
        <v>109</v>
      </c>
      <c r="C119" s="1">
        <v>1</v>
      </c>
      <c r="D119" s="2">
        <v>1</v>
      </c>
      <c r="E119" s="2">
        <v>2</v>
      </c>
      <c r="F119" s="2">
        <v>2</v>
      </c>
      <c r="G119" s="2">
        <v>1</v>
      </c>
      <c r="H119" s="2">
        <v>2</v>
      </c>
      <c r="I119" s="2">
        <v>2</v>
      </c>
      <c r="J119" s="2">
        <v>1</v>
      </c>
    </row>
    <row r="120" spans="2:10" x14ac:dyDescent="0.25">
      <c r="B120">
        <v>110</v>
      </c>
      <c r="C120" s="1">
        <v>2</v>
      </c>
      <c r="D120" s="2">
        <v>1</v>
      </c>
      <c r="E120" s="2">
        <v>2</v>
      </c>
      <c r="F120" s="2">
        <v>2</v>
      </c>
      <c r="G120" s="2">
        <v>1</v>
      </c>
      <c r="H120" s="2">
        <v>2</v>
      </c>
      <c r="I120" s="2">
        <v>2</v>
      </c>
      <c r="J120" s="2">
        <v>1</v>
      </c>
    </row>
    <row r="121" spans="2:10" x14ac:dyDescent="0.25">
      <c r="B121">
        <v>111</v>
      </c>
      <c r="C121" s="1">
        <v>1</v>
      </c>
      <c r="D121" s="2">
        <v>2</v>
      </c>
      <c r="E121" s="2">
        <v>2</v>
      </c>
      <c r="F121" s="2">
        <v>2</v>
      </c>
      <c r="G121" s="2">
        <v>1</v>
      </c>
      <c r="H121" s="2">
        <v>2</v>
      </c>
      <c r="I121" s="2">
        <v>2</v>
      </c>
      <c r="J121" s="2">
        <v>1</v>
      </c>
    </row>
    <row r="122" spans="2:10" x14ac:dyDescent="0.25">
      <c r="B122">
        <v>112</v>
      </c>
      <c r="C122" s="1">
        <v>2</v>
      </c>
      <c r="D122" s="2">
        <v>2</v>
      </c>
      <c r="E122" s="2">
        <v>2</v>
      </c>
      <c r="F122" s="2">
        <v>2</v>
      </c>
      <c r="G122" s="2">
        <v>1</v>
      </c>
      <c r="H122" s="2">
        <v>2</v>
      </c>
      <c r="I122" s="2">
        <v>2</v>
      </c>
      <c r="J122" s="2">
        <v>1</v>
      </c>
    </row>
    <row r="123" spans="2:10" x14ac:dyDescent="0.25">
      <c r="B123">
        <v>113</v>
      </c>
      <c r="C123" s="1">
        <v>1</v>
      </c>
      <c r="D123" s="2">
        <v>1</v>
      </c>
      <c r="E123" s="2">
        <v>1</v>
      </c>
      <c r="F123" s="2">
        <v>1</v>
      </c>
      <c r="G123" s="2">
        <v>2</v>
      </c>
      <c r="H123" s="2">
        <v>2</v>
      </c>
      <c r="I123" s="2">
        <v>2</v>
      </c>
      <c r="J123" s="2">
        <v>1</v>
      </c>
    </row>
    <row r="124" spans="2:10" x14ac:dyDescent="0.25">
      <c r="B124">
        <v>114</v>
      </c>
      <c r="C124" s="1">
        <v>2</v>
      </c>
      <c r="D124" s="2">
        <v>1</v>
      </c>
      <c r="E124" s="2">
        <v>1</v>
      </c>
      <c r="F124" s="2">
        <v>1</v>
      </c>
      <c r="G124" s="2">
        <v>2</v>
      </c>
      <c r="H124" s="2">
        <v>2</v>
      </c>
      <c r="I124" s="2">
        <v>2</v>
      </c>
      <c r="J124" s="2">
        <v>1</v>
      </c>
    </row>
    <row r="125" spans="2:10" x14ac:dyDescent="0.25">
      <c r="B125">
        <v>115</v>
      </c>
      <c r="C125" s="1">
        <v>1</v>
      </c>
      <c r="D125" s="2">
        <v>2</v>
      </c>
      <c r="E125" s="2">
        <v>1</v>
      </c>
      <c r="F125" s="2">
        <v>1</v>
      </c>
      <c r="G125" s="2">
        <v>2</v>
      </c>
      <c r="H125" s="2">
        <v>2</v>
      </c>
      <c r="I125" s="2">
        <v>2</v>
      </c>
      <c r="J125" s="2">
        <v>1</v>
      </c>
    </row>
    <row r="126" spans="2:10" x14ac:dyDescent="0.25">
      <c r="B126">
        <v>116</v>
      </c>
      <c r="C126" s="1">
        <v>2</v>
      </c>
      <c r="D126" s="2">
        <v>2</v>
      </c>
      <c r="E126" s="2">
        <v>1</v>
      </c>
      <c r="F126" s="2">
        <v>1</v>
      </c>
      <c r="G126" s="2">
        <v>2</v>
      </c>
      <c r="H126" s="2">
        <v>2</v>
      </c>
      <c r="I126" s="2">
        <v>2</v>
      </c>
      <c r="J126" s="2">
        <v>1</v>
      </c>
    </row>
    <row r="127" spans="2:10" x14ac:dyDescent="0.25">
      <c r="B127">
        <v>117</v>
      </c>
      <c r="C127" s="1">
        <v>1</v>
      </c>
      <c r="D127" s="2">
        <v>1</v>
      </c>
      <c r="E127" s="2">
        <v>2</v>
      </c>
      <c r="F127" s="2">
        <v>1</v>
      </c>
      <c r="G127" s="2">
        <v>2</v>
      </c>
      <c r="H127" s="2">
        <v>2</v>
      </c>
      <c r="I127" s="2">
        <v>2</v>
      </c>
      <c r="J127" s="2">
        <v>1</v>
      </c>
    </row>
    <row r="128" spans="2:10" x14ac:dyDescent="0.25">
      <c r="B128">
        <v>118</v>
      </c>
      <c r="C128" s="1">
        <v>2</v>
      </c>
      <c r="D128" s="2">
        <v>1</v>
      </c>
      <c r="E128" s="2">
        <v>2</v>
      </c>
      <c r="F128" s="2">
        <v>1</v>
      </c>
      <c r="G128" s="2">
        <v>2</v>
      </c>
      <c r="H128" s="2">
        <v>2</v>
      </c>
      <c r="I128" s="2">
        <v>2</v>
      </c>
      <c r="J128" s="2">
        <v>1</v>
      </c>
    </row>
    <row r="129" spans="2:10" x14ac:dyDescent="0.25">
      <c r="B129">
        <v>119</v>
      </c>
      <c r="C129" s="1">
        <v>1</v>
      </c>
      <c r="D129" s="2">
        <v>2</v>
      </c>
      <c r="E129" s="2">
        <v>2</v>
      </c>
      <c r="F129" s="2">
        <v>1</v>
      </c>
      <c r="G129" s="2">
        <v>2</v>
      </c>
      <c r="H129" s="2">
        <v>2</v>
      </c>
      <c r="I129" s="2">
        <v>2</v>
      </c>
      <c r="J129" s="2">
        <v>1</v>
      </c>
    </row>
    <row r="130" spans="2:10" x14ac:dyDescent="0.25">
      <c r="B130">
        <v>120</v>
      </c>
      <c r="C130" s="1">
        <v>2</v>
      </c>
      <c r="D130" s="2">
        <v>2</v>
      </c>
      <c r="E130" s="2">
        <v>2</v>
      </c>
      <c r="F130" s="2">
        <v>1</v>
      </c>
      <c r="G130" s="2">
        <v>2</v>
      </c>
      <c r="H130" s="2">
        <v>2</v>
      </c>
      <c r="I130" s="2">
        <v>2</v>
      </c>
      <c r="J130" s="2">
        <v>1</v>
      </c>
    </row>
    <row r="131" spans="2:10" x14ac:dyDescent="0.25">
      <c r="B131">
        <v>121</v>
      </c>
      <c r="C131" s="1">
        <v>1</v>
      </c>
      <c r="D131" s="2">
        <v>1</v>
      </c>
      <c r="E131" s="2">
        <v>1</v>
      </c>
      <c r="F131" s="2">
        <v>2</v>
      </c>
      <c r="G131" s="2">
        <v>2</v>
      </c>
      <c r="H131" s="2">
        <v>2</v>
      </c>
      <c r="I131" s="2">
        <v>2</v>
      </c>
      <c r="J131" s="2">
        <v>1</v>
      </c>
    </row>
    <row r="132" spans="2:10" x14ac:dyDescent="0.25">
      <c r="B132">
        <v>122</v>
      </c>
      <c r="C132" s="1">
        <v>2</v>
      </c>
      <c r="D132" s="2">
        <v>1</v>
      </c>
      <c r="E132" s="2">
        <v>1</v>
      </c>
      <c r="F132" s="2">
        <v>2</v>
      </c>
      <c r="G132" s="2">
        <v>2</v>
      </c>
      <c r="H132" s="2">
        <v>2</v>
      </c>
      <c r="I132" s="2">
        <v>2</v>
      </c>
      <c r="J132" s="2">
        <v>1</v>
      </c>
    </row>
    <row r="133" spans="2:10" x14ac:dyDescent="0.25">
      <c r="B133">
        <v>123</v>
      </c>
      <c r="C133" s="1">
        <v>1</v>
      </c>
      <c r="D133" s="2">
        <v>2</v>
      </c>
      <c r="E133" s="2">
        <v>1</v>
      </c>
      <c r="F133" s="2">
        <v>2</v>
      </c>
      <c r="G133" s="2">
        <v>2</v>
      </c>
      <c r="H133" s="2">
        <v>2</v>
      </c>
      <c r="I133" s="2">
        <v>2</v>
      </c>
      <c r="J133" s="2">
        <v>1</v>
      </c>
    </row>
    <row r="134" spans="2:10" x14ac:dyDescent="0.25">
      <c r="B134">
        <v>124</v>
      </c>
      <c r="C134" s="1">
        <v>2</v>
      </c>
      <c r="D134" s="2">
        <v>2</v>
      </c>
      <c r="E134" s="2">
        <v>1</v>
      </c>
      <c r="F134" s="2">
        <v>2</v>
      </c>
      <c r="G134" s="2">
        <v>2</v>
      </c>
      <c r="H134" s="2">
        <v>2</v>
      </c>
      <c r="I134" s="2">
        <v>2</v>
      </c>
      <c r="J134" s="2">
        <v>1</v>
      </c>
    </row>
    <row r="135" spans="2:10" x14ac:dyDescent="0.25">
      <c r="B135">
        <v>125</v>
      </c>
      <c r="C135" s="1">
        <v>1</v>
      </c>
      <c r="D135" s="2">
        <v>1</v>
      </c>
      <c r="E135" s="2">
        <v>2</v>
      </c>
      <c r="F135" s="2">
        <v>2</v>
      </c>
      <c r="G135" s="2">
        <v>2</v>
      </c>
      <c r="H135" s="2">
        <v>2</v>
      </c>
      <c r="I135" s="2">
        <v>2</v>
      </c>
      <c r="J135" s="2">
        <v>1</v>
      </c>
    </row>
    <row r="136" spans="2:10" x14ac:dyDescent="0.25">
      <c r="B136">
        <v>126</v>
      </c>
      <c r="C136" s="1">
        <v>2</v>
      </c>
      <c r="D136" s="2">
        <v>1</v>
      </c>
      <c r="E136" s="2">
        <v>2</v>
      </c>
      <c r="F136" s="2">
        <v>2</v>
      </c>
      <c r="G136" s="2">
        <v>2</v>
      </c>
      <c r="H136" s="2">
        <v>2</v>
      </c>
      <c r="I136" s="2">
        <v>2</v>
      </c>
      <c r="J136" s="2">
        <v>1</v>
      </c>
    </row>
    <row r="137" spans="2:10" x14ac:dyDescent="0.25">
      <c r="B137">
        <v>127</v>
      </c>
      <c r="C137" s="1">
        <v>1</v>
      </c>
      <c r="D137" s="2">
        <v>2</v>
      </c>
      <c r="E137" s="2">
        <v>2</v>
      </c>
      <c r="F137" s="2">
        <v>2</v>
      </c>
      <c r="G137" s="2">
        <v>2</v>
      </c>
      <c r="H137" s="2">
        <v>2</v>
      </c>
      <c r="I137" s="2">
        <v>2</v>
      </c>
      <c r="J137" s="2">
        <v>1</v>
      </c>
    </row>
    <row r="138" spans="2:10" x14ac:dyDescent="0.25">
      <c r="B138">
        <v>128</v>
      </c>
      <c r="C138" s="1">
        <v>2</v>
      </c>
      <c r="D138" s="2">
        <v>2</v>
      </c>
      <c r="E138" s="2">
        <v>2</v>
      </c>
      <c r="F138" s="2">
        <v>2</v>
      </c>
      <c r="G138" s="2">
        <v>2</v>
      </c>
      <c r="H138" s="2">
        <v>2</v>
      </c>
      <c r="I138" s="2">
        <v>2</v>
      </c>
      <c r="J138" s="2">
        <v>1</v>
      </c>
    </row>
    <row r="139" spans="2:10" x14ac:dyDescent="0.25">
      <c r="B139">
        <v>129</v>
      </c>
      <c r="C139" s="1">
        <v>1</v>
      </c>
      <c r="D139" s="2">
        <v>1</v>
      </c>
      <c r="E139" s="2">
        <v>1</v>
      </c>
      <c r="F139" s="2">
        <v>1</v>
      </c>
      <c r="G139" s="2">
        <v>1</v>
      </c>
      <c r="H139" s="2">
        <v>1</v>
      </c>
      <c r="I139" s="2">
        <v>1</v>
      </c>
      <c r="J139" s="2">
        <v>2</v>
      </c>
    </row>
    <row r="140" spans="2:10" x14ac:dyDescent="0.25">
      <c r="B140">
        <v>130</v>
      </c>
      <c r="C140" s="1">
        <v>2</v>
      </c>
      <c r="D140" s="2">
        <v>1</v>
      </c>
      <c r="E140" s="2">
        <v>1</v>
      </c>
      <c r="F140" s="2">
        <v>1</v>
      </c>
      <c r="G140" s="2">
        <v>1</v>
      </c>
      <c r="H140" s="2">
        <v>1</v>
      </c>
      <c r="I140" s="2">
        <v>1</v>
      </c>
      <c r="J140" s="2">
        <v>2</v>
      </c>
    </row>
    <row r="141" spans="2:10" x14ac:dyDescent="0.25">
      <c r="B141">
        <v>131</v>
      </c>
      <c r="C141" s="1">
        <v>1</v>
      </c>
      <c r="D141" s="2">
        <v>2</v>
      </c>
      <c r="E141" s="2">
        <v>1</v>
      </c>
      <c r="F141" s="2">
        <v>1</v>
      </c>
      <c r="G141" s="2">
        <v>1</v>
      </c>
      <c r="H141" s="2">
        <v>1</v>
      </c>
      <c r="I141" s="2">
        <v>1</v>
      </c>
      <c r="J141" s="2">
        <v>2</v>
      </c>
    </row>
    <row r="142" spans="2:10" x14ac:dyDescent="0.25">
      <c r="B142">
        <v>132</v>
      </c>
      <c r="C142" s="1">
        <v>2</v>
      </c>
      <c r="D142" s="2">
        <v>2</v>
      </c>
      <c r="E142" s="2">
        <v>1</v>
      </c>
      <c r="F142" s="2">
        <v>1</v>
      </c>
      <c r="G142" s="2">
        <v>1</v>
      </c>
      <c r="H142" s="2">
        <v>1</v>
      </c>
      <c r="I142" s="2">
        <v>1</v>
      </c>
      <c r="J142" s="2">
        <v>2</v>
      </c>
    </row>
    <row r="143" spans="2:10" x14ac:dyDescent="0.25">
      <c r="B143">
        <v>133</v>
      </c>
      <c r="C143" s="1">
        <v>1</v>
      </c>
      <c r="D143" s="2">
        <v>1</v>
      </c>
      <c r="E143" s="2">
        <v>2</v>
      </c>
      <c r="F143" s="2">
        <v>1</v>
      </c>
      <c r="G143" s="2">
        <v>1</v>
      </c>
      <c r="H143" s="2">
        <v>1</v>
      </c>
      <c r="I143" s="2">
        <v>1</v>
      </c>
      <c r="J143" s="2">
        <v>2</v>
      </c>
    </row>
    <row r="144" spans="2:10" x14ac:dyDescent="0.25">
      <c r="B144">
        <v>134</v>
      </c>
      <c r="C144" s="1">
        <v>2</v>
      </c>
      <c r="D144" s="2">
        <v>1</v>
      </c>
      <c r="E144" s="2">
        <v>2</v>
      </c>
      <c r="F144" s="2">
        <v>1</v>
      </c>
      <c r="G144" s="2">
        <v>1</v>
      </c>
      <c r="H144" s="2">
        <v>1</v>
      </c>
      <c r="I144" s="2">
        <v>1</v>
      </c>
      <c r="J144" s="2">
        <v>2</v>
      </c>
    </row>
    <row r="145" spans="2:10" x14ac:dyDescent="0.25">
      <c r="B145">
        <v>135</v>
      </c>
      <c r="C145" s="1">
        <v>1</v>
      </c>
      <c r="D145" s="2">
        <v>2</v>
      </c>
      <c r="E145" s="2">
        <v>2</v>
      </c>
      <c r="F145" s="2">
        <v>1</v>
      </c>
      <c r="G145" s="2">
        <v>1</v>
      </c>
      <c r="H145" s="2">
        <v>1</v>
      </c>
      <c r="I145" s="2">
        <v>1</v>
      </c>
      <c r="J145" s="2">
        <v>2</v>
      </c>
    </row>
    <row r="146" spans="2:10" x14ac:dyDescent="0.25">
      <c r="B146">
        <v>136</v>
      </c>
      <c r="C146" s="1">
        <v>2</v>
      </c>
      <c r="D146" s="2">
        <v>2</v>
      </c>
      <c r="E146" s="2">
        <v>2</v>
      </c>
      <c r="F146" s="2">
        <v>1</v>
      </c>
      <c r="G146" s="2">
        <v>1</v>
      </c>
      <c r="H146" s="2">
        <v>1</v>
      </c>
      <c r="I146" s="2">
        <v>1</v>
      </c>
      <c r="J146" s="2">
        <v>2</v>
      </c>
    </row>
    <row r="147" spans="2:10" x14ac:dyDescent="0.25">
      <c r="B147">
        <v>137</v>
      </c>
      <c r="C147" s="1">
        <v>1</v>
      </c>
      <c r="D147" s="2">
        <v>1</v>
      </c>
      <c r="E147" s="2">
        <v>1</v>
      </c>
      <c r="F147" s="2">
        <v>2</v>
      </c>
      <c r="G147" s="2">
        <v>1</v>
      </c>
      <c r="H147" s="2">
        <v>1</v>
      </c>
      <c r="I147" s="2">
        <v>1</v>
      </c>
      <c r="J147" s="2">
        <v>2</v>
      </c>
    </row>
    <row r="148" spans="2:10" x14ac:dyDescent="0.25">
      <c r="B148">
        <v>138</v>
      </c>
      <c r="C148" s="1">
        <v>2</v>
      </c>
      <c r="D148" s="2">
        <v>1</v>
      </c>
      <c r="E148" s="2">
        <v>1</v>
      </c>
      <c r="F148" s="2">
        <v>2</v>
      </c>
      <c r="G148" s="2">
        <v>1</v>
      </c>
      <c r="H148" s="2">
        <v>1</v>
      </c>
      <c r="I148" s="2">
        <v>1</v>
      </c>
      <c r="J148" s="2">
        <v>2</v>
      </c>
    </row>
    <row r="149" spans="2:10" x14ac:dyDescent="0.25">
      <c r="B149">
        <v>139</v>
      </c>
      <c r="C149" s="1">
        <v>1</v>
      </c>
      <c r="D149" s="2">
        <v>2</v>
      </c>
      <c r="E149" s="2">
        <v>1</v>
      </c>
      <c r="F149" s="2">
        <v>2</v>
      </c>
      <c r="G149" s="2">
        <v>1</v>
      </c>
      <c r="H149" s="2">
        <v>1</v>
      </c>
      <c r="I149" s="2">
        <v>1</v>
      </c>
      <c r="J149" s="2">
        <v>2</v>
      </c>
    </row>
    <row r="150" spans="2:10" x14ac:dyDescent="0.25">
      <c r="B150">
        <v>140</v>
      </c>
      <c r="C150" s="1">
        <v>2</v>
      </c>
      <c r="D150" s="2">
        <v>2</v>
      </c>
      <c r="E150" s="2">
        <v>1</v>
      </c>
      <c r="F150" s="2">
        <v>2</v>
      </c>
      <c r="G150" s="2">
        <v>1</v>
      </c>
      <c r="H150" s="2">
        <v>1</v>
      </c>
      <c r="I150" s="2">
        <v>1</v>
      </c>
      <c r="J150" s="2">
        <v>2</v>
      </c>
    </row>
    <row r="151" spans="2:10" x14ac:dyDescent="0.25">
      <c r="B151">
        <v>141</v>
      </c>
      <c r="C151" s="1">
        <v>1</v>
      </c>
      <c r="D151" s="2">
        <v>1</v>
      </c>
      <c r="E151" s="2">
        <v>2</v>
      </c>
      <c r="F151" s="2">
        <v>2</v>
      </c>
      <c r="G151" s="2">
        <v>1</v>
      </c>
      <c r="H151" s="2">
        <v>1</v>
      </c>
      <c r="I151" s="2">
        <v>1</v>
      </c>
      <c r="J151" s="2">
        <v>2</v>
      </c>
    </row>
    <row r="152" spans="2:10" x14ac:dyDescent="0.25">
      <c r="B152">
        <v>142</v>
      </c>
      <c r="C152" s="1">
        <v>2</v>
      </c>
      <c r="D152" s="2">
        <v>1</v>
      </c>
      <c r="E152" s="2">
        <v>2</v>
      </c>
      <c r="F152" s="2">
        <v>2</v>
      </c>
      <c r="G152" s="2">
        <v>1</v>
      </c>
      <c r="H152" s="2">
        <v>1</v>
      </c>
      <c r="I152" s="2">
        <v>1</v>
      </c>
      <c r="J152" s="2">
        <v>2</v>
      </c>
    </row>
    <row r="153" spans="2:10" x14ac:dyDescent="0.25">
      <c r="B153">
        <v>143</v>
      </c>
      <c r="C153" s="1">
        <v>1</v>
      </c>
      <c r="D153" s="2">
        <v>2</v>
      </c>
      <c r="E153" s="2">
        <v>2</v>
      </c>
      <c r="F153" s="2">
        <v>2</v>
      </c>
      <c r="G153" s="2">
        <v>1</v>
      </c>
      <c r="H153" s="2">
        <v>1</v>
      </c>
      <c r="I153" s="2">
        <v>1</v>
      </c>
      <c r="J153" s="2">
        <v>2</v>
      </c>
    </row>
    <row r="154" spans="2:10" x14ac:dyDescent="0.25">
      <c r="B154">
        <v>144</v>
      </c>
      <c r="C154" s="1">
        <v>2</v>
      </c>
      <c r="D154" s="2">
        <v>2</v>
      </c>
      <c r="E154" s="2">
        <v>2</v>
      </c>
      <c r="F154" s="2">
        <v>2</v>
      </c>
      <c r="G154" s="2">
        <v>1</v>
      </c>
      <c r="H154" s="2">
        <v>1</v>
      </c>
      <c r="I154" s="2">
        <v>1</v>
      </c>
      <c r="J154" s="2">
        <v>2</v>
      </c>
    </row>
    <row r="155" spans="2:10" x14ac:dyDescent="0.25">
      <c r="B155">
        <v>145</v>
      </c>
      <c r="C155" s="1">
        <v>1</v>
      </c>
      <c r="D155" s="2">
        <v>1</v>
      </c>
      <c r="E155" s="2">
        <v>1</v>
      </c>
      <c r="F155" s="2">
        <v>1</v>
      </c>
      <c r="G155" s="2">
        <v>2</v>
      </c>
      <c r="H155" s="2">
        <v>1</v>
      </c>
      <c r="I155" s="2">
        <v>1</v>
      </c>
      <c r="J155" s="2">
        <v>2</v>
      </c>
    </row>
    <row r="156" spans="2:10" x14ac:dyDescent="0.25">
      <c r="B156">
        <v>146</v>
      </c>
      <c r="C156" s="1">
        <v>2</v>
      </c>
      <c r="D156" s="2">
        <v>1</v>
      </c>
      <c r="E156" s="2">
        <v>1</v>
      </c>
      <c r="F156" s="2">
        <v>1</v>
      </c>
      <c r="G156" s="2">
        <v>2</v>
      </c>
      <c r="H156" s="2">
        <v>1</v>
      </c>
      <c r="I156" s="2">
        <v>1</v>
      </c>
      <c r="J156" s="2">
        <v>2</v>
      </c>
    </row>
    <row r="157" spans="2:10" x14ac:dyDescent="0.25">
      <c r="B157">
        <v>147</v>
      </c>
      <c r="C157" s="1">
        <v>1</v>
      </c>
      <c r="D157" s="2">
        <v>2</v>
      </c>
      <c r="E157" s="2">
        <v>1</v>
      </c>
      <c r="F157" s="2">
        <v>1</v>
      </c>
      <c r="G157" s="2">
        <v>2</v>
      </c>
      <c r="H157" s="2">
        <v>1</v>
      </c>
      <c r="I157" s="2">
        <v>1</v>
      </c>
      <c r="J157" s="2">
        <v>2</v>
      </c>
    </row>
    <row r="158" spans="2:10" x14ac:dyDescent="0.25">
      <c r="B158">
        <v>148</v>
      </c>
      <c r="C158" s="1">
        <v>2</v>
      </c>
      <c r="D158" s="2">
        <v>2</v>
      </c>
      <c r="E158" s="2">
        <v>1</v>
      </c>
      <c r="F158" s="2">
        <v>1</v>
      </c>
      <c r="G158" s="2">
        <v>2</v>
      </c>
      <c r="H158" s="2">
        <v>1</v>
      </c>
      <c r="I158" s="2">
        <v>1</v>
      </c>
      <c r="J158" s="2">
        <v>2</v>
      </c>
    </row>
    <row r="159" spans="2:10" x14ac:dyDescent="0.25">
      <c r="B159">
        <v>149</v>
      </c>
      <c r="C159" s="1">
        <v>1</v>
      </c>
      <c r="D159" s="2">
        <v>1</v>
      </c>
      <c r="E159" s="2">
        <v>2</v>
      </c>
      <c r="F159" s="2">
        <v>1</v>
      </c>
      <c r="G159" s="2">
        <v>2</v>
      </c>
      <c r="H159" s="2">
        <v>1</v>
      </c>
      <c r="I159" s="2">
        <v>1</v>
      </c>
      <c r="J159" s="2">
        <v>2</v>
      </c>
    </row>
    <row r="160" spans="2:10" x14ac:dyDescent="0.25">
      <c r="B160">
        <v>150</v>
      </c>
      <c r="C160" s="1">
        <v>2</v>
      </c>
      <c r="D160" s="2">
        <v>1</v>
      </c>
      <c r="E160" s="2">
        <v>2</v>
      </c>
      <c r="F160" s="2">
        <v>1</v>
      </c>
      <c r="G160" s="2">
        <v>2</v>
      </c>
      <c r="H160" s="2">
        <v>1</v>
      </c>
      <c r="I160" s="2">
        <v>1</v>
      </c>
      <c r="J160" s="2">
        <v>2</v>
      </c>
    </row>
    <row r="161" spans="2:10" x14ac:dyDescent="0.25">
      <c r="B161">
        <v>151</v>
      </c>
      <c r="C161" s="1">
        <v>1</v>
      </c>
      <c r="D161" s="2">
        <v>2</v>
      </c>
      <c r="E161" s="2">
        <v>2</v>
      </c>
      <c r="F161" s="2">
        <v>1</v>
      </c>
      <c r="G161" s="2">
        <v>2</v>
      </c>
      <c r="H161" s="2">
        <v>1</v>
      </c>
      <c r="I161" s="2">
        <v>1</v>
      </c>
      <c r="J161" s="2">
        <v>2</v>
      </c>
    </row>
    <row r="162" spans="2:10" x14ac:dyDescent="0.25">
      <c r="B162">
        <v>152</v>
      </c>
      <c r="C162" s="1">
        <v>2</v>
      </c>
      <c r="D162" s="2">
        <v>2</v>
      </c>
      <c r="E162" s="2">
        <v>2</v>
      </c>
      <c r="F162" s="2">
        <v>1</v>
      </c>
      <c r="G162" s="2">
        <v>2</v>
      </c>
      <c r="H162" s="2">
        <v>1</v>
      </c>
      <c r="I162" s="2">
        <v>1</v>
      </c>
      <c r="J162" s="2">
        <v>2</v>
      </c>
    </row>
    <row r="163" spans="2:10" x14ac:dyDescent="0.25">
      <c r="B163">
        <v>153</v>
      </c>
      <c r="C163" s="1">
        <v>1</v>
      </c>
      <c r="D163" s="2">
        <v>1</v>
      </c>
      <c r="E163" s="2">
        <v>1</v>
      </c>
      <c r="F163" s="2">
        <v>2</v>
      </c>
      <c r="G163" s="2">
        <v>2</v>
      </c>
      <c r="H163" s="2">
        <v>1</v>
      </c>
      <c r="I163" s="2">
        <v>1</v>
      </c>
      <c r="J163" s="2">
        <v>2</v>
      </c>
    </row>
    <row r="164" spans="2:10" x14ac:dyDescent="0.25">
      <c r="B164">
        <v>154</v>
      </c>
      <c r="C164" s="1">
        <v>2</v>
      </c>
      <c r="D164" s="2">
        <v>1</v>
      </c>
      <c r="E164" s="2">
        <v>1</v>
      </c>
      <c r="F164" s="2">
        <v>2</v>
      </c>
      <c r="G164" s="2">
        <v>2</v>
      </c>
      <c r="H164" s="2">
        <v>1</v>
      </c>
      <c r="I164" s="2">
        <v>1</v>
      </c>
      <c r="J164" s="2">
        <v>2</v>
      </c>
    </row>
    <row r="165" spans="2:10" x14ac:dyDescent="0.25">
      <c r="B165">
        <v>155</v>
      </c>
      <c r="C165" s="1">
        <v>1</v>
      </c>
      <c r="D165" s="2">
        <v>2</v>
      </c>
      <c r="E165" s="2">
        <v>1</v>
      </c>
      <c r="F165" s="2">
        <v>2</v>
      </c>
      <c r="G165" s="2">
        <v>2</v>
      </c>
      <c r="H165" s="2">
        <v>1</v>
      </c>
      <c r="I165" s="2">
        <v>1</v>
      </c>
      <c r="J165" s="2">
        <v>2</v>
      </c>
    </row>
    <row r="166" spans="2:10" x14ac:dyDescent="0.25">
      <c r="B166">
        <v>156</v>
      </c>
      <c r="C166" s="1">
        <v>2</v>
      </c>
      <c r="D166" s="2">
        <v>2</v>
      </c>
      <c r="E166" s="2">
        <v>1</v>
      </c>
      <c r="F166" s="2">
        <v>2</v>
      </c>
      <c r="G166" s="2">
        <v>2</v>
      </c>
      <c r="H166" s="2">
        <v>1</v>
      </c>
      <c r="I166" s="2">
        <v>1</v>
      </c>
      <c r="J166" s="2">
        <v>2</v>
      </c>
    </row>
    <row r="167" spans="2:10" x14ac:dyDescent="0.25">
      <c r="B167">
        <v>157</v>
      </c>
      <c r="C167" s="1">
        <v>1</v>
      </c>
      <c r="D167" s="2">
        <v>1</v>
      </c>
      <c r="E167" s="2">
        <v>2</v>
      </c>
      <c r="F167" s="2">
        <v>2</v>
      </c>
      <c r="G167" s="2">
        <v>2</v>
      </c>
      <c r="H167" s="2">
        <v>1</v>
      </c>
      <c r="I167" s="2">
        <v>1</v>
      </c>
      <c r="J167" s="2">
        <v>2</v>
      </c>
    </row>
    <row r="168" spans="2:10" x14ac:dyDescent="0.25">
      <c r="B168">
        <v>158</v>
      </c>
      <c r="C168" s="1">
        <v>2</v>
      </c>
      <c r="D168" s="2">
        <v>1</v>
      </c>
      <c r="E168" s="2">
        <v>2</v>
      </c>
      <c r="F168" s="2">
        <v>2</v>
      </c>
      <c r="G168" s="2">
        <v>2</v>
      </c>
      <c r="H168" s="2">
        <v>1</v>
      </c>
      <c r="I168" s="2">
        <v>1</v>
      </c>
      <c r="J168" s="2">
        <v>2</v>
      </c>
    </row>
    <row r="169" spans="2:10" x14ac:dyDescent="0.25">
      <c r="B169">
        <v>159</v>
      </c>
      <c r="C169" s="1">
        <v>1</v>
      </c>
      <c r="D169" s="2">
        <v>2</v>
      </c>
      <c r="E169" s="2">
        <v>2</v>
      </c>
      <c r="F169" s="2">
        <v>2</v>
      </c>
      <c r="G169" s="2">
        <v>2</v>
      </c>
      <c r="H169" s="2">
        <v>1</v>
      </c>
      <c r="I169" s="2">
        <v>1</v>
      </c>
      <c r="J169" s="2">
        <v>2</v>
      </c>
    </row>
    <row r="170" spans="2:10" x14ac:dyDescent="0.25">
      <c r="B170">
        <v>160</v>
      </c>
      <c r="C170" s="1">
        <v>2</v>
      </c>
      <c r="D170" s="2">
        <v>2</v>
      </c>
      <c r="E170" s="2">
        <v>2</v>
      </c>
      <c r="F170" s="2">
        <v>2</v>
      </c>
      <c r="G170" s="2">
        <v>2</v>
      </c>
      <c r="H170" s="2">
        <v>1</v>
      </c>
      <c r="I170" s="2">
        <v>1</v>
      </c>
      <c r="J170" s="2">
        <v>2</v>
      </c>
    </row>
    <row r="171" spans="2:10" x14ac:dyDescent="0.25">
      <c r="B171">
        <v>161</v>
      </c>
      <c r="C171" s="1">
        <v>1</v>
      </c>
      <c r="D171" s="2">
        <v>1</v>
      </c>
      <c r="E171" s="2">
        <v>1</v>
      </c>
      <c r="F171" s="2">
        <v>1</v>
      </c>
      <c r="G171" s="2">
        <v>1</v>
      </c>
      <c r="H171" s="2">
        <v>2</v>
      </c>
      <c r="I171" s="2">
        <v>1</v>
      </c>
      <c r="J171" s="2">
        <v>2</v>
      </c>
    </row>
    <row r="172" spans="2:10" x14ac:dyDescent="0.25">
      <c r="B172">
        <v>162</v>
      </c>
      <c r="C172" s="1">
        <v>2</v>
      </c>
      <c r="D172" s="2">
        <v>1</v>
      </c>
      <c r="E172" s="2">
        <v>1</v>
      </c>
      <c r="F172" s="2">
        <v>1</v>
      </c>
      <c r="G172" s="2">
        <v>1</v>
      </c>
      <c r="H172" s="2">
        <v>2</v>
      </c>
      <c r="I172" s="2">
        <v>1</v>
      </c>
      <c r="J172" s="2">
        <v>2</v>
      </c>
    </row>
    <row r="173" spans="2:10" x14ac:dyDescent="0.25">
      <c r="B173">
        <v>163</v>
      </c>
      <c r="C173" s="1">
        <v>1</v>
      </c>
      <c r="D173" s="2">
        <v>2</v>
      </c>
      <c r="E173" s="2">
        <v>1</v>
      </c>
      <c r="F173" s="2">
        <v>1</v>
      </c>
      <c r="G173" s="2">
        <v>1</v>
      </c>
      <c r="H173" s="2">
        <v>2</v>
      </c>
      <c r="I173" s="2">
        <v>1</v>
      </c>
      <c r="J173" s="2">
        <v>2</v>
      </c>
    </row>
    <row r="174" spans="2:10" x14ac:dyDescent="0.25">
      <c r="B174">
        <v>164</v>
      </c>
      <c r="C174" s="2">
        <v>2</v>
      </c>
      <c r="D174" s="2">
        <v>2</v>
      </c>
      <c r="E174" s="2">
        <v>1</v>
      </c>
      <c r="F174" s="2">
        <v>1</v>
      </c>
      <c r="G174" s="2">
        <v>1</v>
      </c>
      <c r="H174" s="2">
        <v>2</v>
      </c>
      <c r="I174" s="2">
        <v>1</v>
      </c>
      <c r="J174" s="2">
        <v>2</v>
      </c>
    </row>
    <row r="175" spans="2:10" x14ac:dyDescent="0.25">
      <c r="B175">
        <v>165</v>
      </c>
      <c r="C175" s="2">
        <v>1</v>
      </c>
      <c r="D175" s="2">
        <v>1</v>
      </c>
      <c r="E175" s="2">
        <v>2</v>
      </c>
      <c r="F175" s="2">
        <v>1</v>
      </c>
      <c r="G175" s="2">
        <v>1</v>
      </c>
      <c r="H175" s="2">
        <v>2</v>
      </c>
      <c r="I175" s="2">
        <v>1</v>
      </c>
      <c r="J175" s="2">
        <v>2</v>
      </c>
    </row>
    <row r="176" spans="2:10" x14ac:dyDescent="0.25">
      <c r="B176">
        <v>166</v>
      </c>
      <c r="C176" s="2">
        <v>2</v>
      </c>
      <c r="D176" s="2">
        <v>1</v>
      </c>
      <c r="E176" s="2">
        <v>2</v>
      </c>
      <c r="F176" s="2">
        <v>1</v>
      </c>
      <c r="G176" s="2">
        <v>1</v>
      </c>
      <c r="H176" s="2">
        <v>2</v>
      </c>
      <c r="I176" s="2">
        <v>1</v>
      </c>
      <c r="J176" s="2">
        <v>2</v>
      </c>
    </row>
    <row r="177" spans="2:10" x14ac:dyDescent="0.25">
      <c r="B177">
        <v>167</v>
      </c>
      <c r="C177" s="2">
        <v>1</v>
      </c>
      <c r="D177" s="2">
        <v>2</v>
      </c>
      <c r="E177" s="2">
        <v>2</v>
      </c>
      <c r="F177" s="2">
        <v>1</v>
      </c>
      <c r="G177" s="2">
        <v>1</v>
      </c>
      <c r="H177" s="2">
        <v>2</v>
      </c>
      <c r="I177" s="2">
        <v>1</v>
      </c>
      <c r="J177" s="2">
        <v>2</v>
      </c>
    </row>
    <row r="178" spans="2:10" x14ac:dyDescent="0.25">
      <c r="B178">
        <v>168</v>
      </c>
      <c r="C178" s="2">
        <v>2</v>
      </c>
      <c r="D178" s="2">
        <v>2</v>
      </c>
      <c r="E178" s="2">
        <v>2</v>
      </c>
      <c r="F178" s="2">
        <v>1</v>
      </c>
      <c r="G178" s="2">
        <v>1</v>
      </c>
      <c r="H178" s="2">
        <v>2</v>
      </c>
      <c r="I178" s="2">
        <v>1</v>
      </c>
      <c r="J178" s="2">
        <v>2</v>
      </c>
    </row>
    <row r="179" spans="2:10" x14ac:dyDescent="0.25">
      <c r="B179">
        <v>169</v>
      </c>
      <c r="C179" s="2">
        <v>1</v>
      </c>
      <c r="D179" s="2">
        <v>1</v>
      </c>
      <c r="E179" s="2">
        <v>1</v>
      </c>
      <c r="F179" s="2">
        <v>2</v>
      </c>
      <c r="G179" s="2">
        <v>1</v>
      </c>
      <c r="H179" s="2">
        <v>2</v>
      </c>
      <c r="I179" s="2">
        <v>1</v>
      </c>
      <c r="J179" s="2">
        <v>2</v>
      </c>
    </row>
    <row r="180" spans="2:10" x14ac:dyDescent="0.25">
      <c r="B180">
        <v>170</v>
      </c>
      <c r="C180" s="2">
        <v>2</v>
      </c>
      <c r="D180" s="2">
        <v>1</v>
      </c>
      <c r="E180" s="2">
        <v>1</v>
      </c>
      <c r="F180" s="2">
        <v>2</v>
      </c>
      <c r="G180" s="2">
        <v>1</v>
      </c>
      <c r="H180" s="2">
        <v>2</v>
      </c>
      <c r="I180" s="2">
        <v>1</v>
      </c>
      <c r="J180" s="2">
        <v>2</v>
      </c>
    </row>
    <row r="181" spans="2:10" x14ac:dyDescent="0.25">
      <c r="B181">
        <v>171</v>
      </c>
      <c r="C181" s="2">
        <v>1</v>
      </c>
      <c r="D181" s="2">
        <v>2</v>
      </c>
      <c r="E181" s="2">
        <v>1</v>
      </c>
      <c r="F181" s="2">
        <v>2</v>
      </c>
      <c r="G181" s="2">
        <v>1</v>
      </c>
      <c r="H181" s="2">
        <v>2</v>
      </c>
      <c r="I181" s="2">
        <v>1</v>
      </c>
      <c r="J181" s="2">
        <v>2</v>
      </c>
    </row>
    <row r="182" spans="2:10" x14ac:dyDescent="0.25">
      <c r="B182">
        <v>172</v>
      </c>
      <c r="C182" s="2">
        <v>2</v>
      </c>
      <c r="D182" s="2">
        <v>2</v>
      </c>
      <c r="E182" s="2">
        <v>1</v>
      </c>
      <c r="F182" s="2">
        <v>2</v>
      </c>
      <c r="G182" s="2">
        <v>1</v>
      </c>
      <c r="H182" s="2">
        <v>2</v>
      </c>
      <c r="I182" s="2">
        <v>1</v>
      </c>
      <c r="J182" s="2">
        <v>2</v>
      </c>
    </row>
    <row r="183" spans="2:10" x14ac:dyDescent="0.25">
      <c r="B183">
        <v>173</v>
      </c>
      <c r="C183" s="2">
        <v>1</v>
      </c>
      <c r="D183" s="2">
        <v>1</v>
      </c>
      <c r="E183" s="2">
        <v>2</v>
      </c>
      <c r="F183" s="2">
        <v>2</v>
      </c>
      <c r="G183" s="2">
        <v>1</v>
      </c>
      <c r="H183" s="2">
        <v>2</v>
      </c>
      <c r="I183" s="2">
        <v>1</v>
      </c>
      <c r="J183" s="2">
        <v>2</v>
      </c>
    </row>
    <row r="184" spans="2:10" x14ac:dyDescent="0.25">
      <c r="B184">
        <v>174</v>
      </c>
      <c r="C184" s="2">
        <v>2</v>
      </c>
      <c r="D184" s="2">
        <v>1</v>
      </c>
      <c r="E184" s="2">
        <v>2</v>
      </c>
      <c r="F184" s="2">
        <v>2</v>
      </c>
      <c r="G184" s="2">
        <v>1</v>
      </c>
      <c r="H184" s="2">
        <v>2</v>
      </c>
      <c r="I184" s="2">
        <v>1</v>
      </c>
      <c r="J184" s="2">
        <v>2</v>
      </c>
    </row>
    <row r="185" spans="2:10" x14ac:dyDescent="0.25">
      <c r="B185">
        <v>175</v>
      </c>
      <c r="C185" s="2">
        <v>1</v>
      </c>
      <c r="D185" s="2">
        <v>2</v>
      </c>
      <c r="E185" s="2">
        <v>2</v>
      </c>
      <c r="F185" s="2">
        <v>2</v>
      </c>
      <c r="G185" s="2">
        <v>1</v>
      </c>
      <c r="H185" s="2">
        <v>2</v>
      </c>
      <c r="I185" s="2">
        <v>1</v>
      </c>
      <c r="J185" s="2">
        <v>2</v>
      </c>
    </row>
    <row r="186" spans="2:10" x14ac:dyDescent="0.25">
      <c r="B186">
        <v>176</v>
      </c>
      <c r="C186" s="2">
        <v>2</v>
      </c>
      <c r="D186" s="2">
        <v>2</v>
      </c>
      <c r="E186" s="2">
        <v>2</v>
      </c>
      <c r="F186" s="2">
        <v>2</v>
      </c>
      <c r="G186" s="2">
        <v>1</v>
      </c>
      <c r="H186" s="2">
        <v>2</v>
      </c>
      <c r="I186" s="2">
        <v>1</v>
      </c>
      <c r="J186" s="2">
        <v>2</v>
      </c>
    </row>
    <row r="187" spans="2:10" x14ac:dyDescent="0.25">
      <c r="B187">
        <v>177</v>
      </c>
      <c r="C187" s="2">
        <v>1</v>
      </c>
      <c r="D187" s="2">
        <v>1</v>
      </c>
      <c r="E187" s="2">
        <v>1</v>
      </c>
      <c r="F187" s="2">
        <v>1</v>
      </c>
      <c r="G187" s="2">
        <v>2</v>
      </c>
      <c r="H187" s="2">
        <v>2</v>
      </c>
      <c r="I187" s="2">
        <v>1</v>
      </c>
      <c r="J187" s="2">
        <v>2</v>
      </c>
    </row>
    <row r="188" spans="2:10" x14ac:dyDescent="0.25">
      <c r="B188">
        <v>178</v>
      </c>
      <c r="C188" s="2">
        <v>2</v>
      </c>
      <c r="D188" s="2">
        <v>1</v>
      </c>
      <c r="E188" s="2">
        <v>1</v>
      </c>
      <c r="F188" s="2">
        <v>1</v>
      </c>
      <c r="G188" s="2">
        <v>2</v>
      </c>
      <c r="H188" s="2">
        <v>2</v>
      </c>
      <c r="I188" s="2">
        <v>1</v>
      </c>
      <c r="J188" s="2">
        <v>2</v>
      </c>
    </row>
    <row r="189" spans="2:10" x14ac:dyDescent="0.25">
      <c r="B189">
        <v>179</v>
      </c>
      <c r="C189" s="2">
        <v>1</v>
      </c>
      <c r="D189" s="2">
        <v>2</v>
      </c>
      <c r="E189" s="2">
        <v>1</v>
      </c>
      <c r="F189" s="2">
        <v>1</v>
      </c>
      <c r="G189" s="2">
        <v>2</v>
      </c>
      <c r="H189" s="2">
        <v>2</v>
      </c>
      <c r="I189" s="2">
        <v>1</v>
      </c>
      <c r="J189" s="2">
        <v>2</v>
      </c>
    </row>
    <row r="190" spans="2:10" x14ac:dyDescent="0.25">
      <c r="B190">
        <v>180</v>
      </c>
      <c r="C190" s="2">
        <v>2</v>
      </c>
      <c r="D190" s="2">
        <v>2</v>
      </c>
      <c r="E190" s="2">
        <v>1</v>
      </c>
      <c r="F190" s="2">
        <v>1</v>
      </c>
      <c r="G190" s="2">
        <v>2</v>
      </c>
      <c r="H190" s="2">
        <v>2</v>
      </c>
      <c r="I190" s="2">
        <v>1</v>
      </c>
      <c r="J190" s="2">
        <v>2</v>
      </c>
    </row>
    <row r="191" spans="2:10" x14ac:dyDescent="0.25">
      <c r="B191">
        <v>181</v>
      </c>
      <c r="C191" s="2">
        <v>1</v>
      </c>
      <c r="D191" s="2">
        <v>1</v>
      </c>
      <c r="E191" s="2">
        <v>2</v>
      </c>
      <c r="F191" s="2">
        <v>1</v>
      </c>
      <c r="G191" s="2">
        <v>2</v>
      </c>
      <c r="H191" s="2">
        <v>2</v>
      </c>
      <c r="I191" s="2">
        <v>1</v>
      </c>
      <c r="J191" s="2">
        <v>2</v>
      </c>
    </row>
    <row r="192" spans="2:10" x14ac:dyDescent="0.25">
      <c r="B192">
        <v>182</v>
      </c>
      <c r="C192" s="2">
        <v>2</v>
      </c>
      <c r="D192" s="2">
        <v>1</v>
      </c>
      <c r="E192" s="2">
        <v>2</v>
      </c>
      <c r="F192" s="2">
        <v>1</v>
      </c>
      <c r="G192" s="2">
        <v>2</v>
      </c>
      <c r="H192" s="2">
        <v>2</v>
      </c>
      <c r="I192" s="2">
        <v>1</v>
      </c>
      <c r="J192" s="2">
        <v>2</v>
      </c>
    </row>
    <row r="193" spans="2:10" x14ac:dyDescent="0.25">
      <c r="B193">
        <v>183</v>
      </c>
      <c r="C193" s="2">
        <v>1</v>
      </c>
      <c r="D193" s="2">
        <v>2</v>
      </c>
      <c r="E193" s="2">
        <v>2</v>
      </c>
      <c r="F193" s="2">
        <v>1</v>
      </c>
      <c r="G193" s="2">
        <v>2</v>
      </c>
      <c r="H193" s="2">
        <v>2</v>
      </c>
      <c r="I193" s="2">
        <v>1</v>
      </c>
      <c r="J193" s="2">
        <v>2</v>
      </c>
    </row>
    <row r="194" spans="2:10" x14ac:dyDescent="0.25">
      <c r="B194">
        <v>184</v>
      </c>
      <c r="C194" s="2">
        <v>2</v>
      </c>
      <c r="D194" s="2">
        <v>2</v>
      </c>
      <c r="E194" s="2">
        <v>2</v>
      </c>
      <c r="F194" s="2">
        <v>1</v>
      </c>
      <c r="G194" s="2">
        <v>2</v>
      </c>
      <c r="H194" s="2">
        <v>2</v>
      </c>
      <c r="I194" s="2">
        <v>1</v>
      </c>
      <c r="J194" s="2">
        <v>2</v>
      </c>
    </row>
    <row r="195" spans="2:10" x14ac:dyDescent="0.25">
      <c r="B195">
        <v>185</v>
      </c>
      <c r="C195" s="2">
        <v>1</v>
      </c>
      <c r="D195" s="2">
        <v>1</v>
      </c>
      <c r="E195" s="2">
        <v>1</v>
      </c>
      <c r="F195" s="2">
        <v>2</v>
      </c>
      <c r="G195" s="2">
        <v>2</v>
      </c>
      <c r="H195" s="2">
        <v>2</v>
      </c>
      <c r="I195" s="2">
        <v>1</v>
      </c>
      <c r="J195" s="2">
        <v>2</v>
      </c>
    </row>
    <row r="196" spans="2:10" x14ac:dyDescent="0.25">
      <c r="B196">
        <v>186</v>
      </c>
      <c r="C196" s="2">
        <v>2</v>
      </c>
      <c r="D196" s="2">
        <v>1</v>
      </c>
      <c r="E196" s="2">
        <v>1</v>
      </c>
      <c r="F196" s="2">
        <v>2</v>
      </c>
      <c r="G196" s="2">
        <v>2</v>
      </c>
      <c r="H196" s="2">
        <v>2</v>
      </c>
      <c r="I196" s="2">
        <v>1</v>
      </c>
      <c r="J196" s="2">
        <v>2</v>
      </c>
    </row>
    <row r="197" spans="2:10" x14ac:dyDescent="0.25">
      <c r="B197">
        <v>187</v>
      </c>
      <c r="C197" s="2">
        <v>1</v>
      </c>
      <c r="D197" s="2">
        <v>2</v>
      </c>
      <c r="E197" s="2">
        <v>1</v>
      </c>
      <c r="F197" s="2">
        <v>2</v>
      </c>
      <c r="G197" s="2">
        <v>2</v>
      </c>
      <c r="H197" s="2">
        <v>2</v>
      </c>
      <c r="I197" s="2">
        <v>1</v>
      </c>
      <c r="J197" s="2">
        <v>2</v>
      </c>
    </row>
    <row r="198" spans="2:10" x14ac:dyDescent="0.25">
      <c r="B198">
        <v>188</v>
      </c>
      <c r="C198" s="2">
        <v>2</v>
      </c>
      <c r="D198" s="2">
        <v>2</v>
      </c>
      <c r="E198" s="2">
        <v>1</v>
      </c>
      <c r="F198" s="2">
        <v>2</v>
      </c>
      <c r="G198" s="2">
        <v>2</v>
      </c>
      <c r="H198" s="2">
        <v>2</v>
      </c>
      <c r="I198" s="2">
        <v>1</v>
      </c>
      <c r="J198" s="2">
        <v>2</v>
      </c>
    </row>
    <row r="199" spans="2:10" x14ac:dyDescent="0.25">
      <c r="B199">
        <v>189</v>
      </c>
      <c r="C199" s="2">
        <v>1</v>
      </c>
      <c r="D199" s="2">
        <v>1</v>
      </c>
      <c r="E199" s="2">
        <v>2</v>
      </c>
      <c r="F199" s="2">
        <v>2</v>
      </c>
      <c r="G199" s="2">
        <v>2</v>
      </c>
      <c r="H199" s="2">
        <v>2</v>
      </c>
      <c r="I199" s="2">
        <v>1</v>
      </c>
      <c r="J199" s="2">
        <v>2</v>
      </c>
    </row>
    <row r="200" spans="2:10" x14ac:dyDescent="0.25">
      <c r="B200">
        <v>190</v>
      </c>
      <c r="C200" s="2">
        <v>2</v>
      </c>
      <c r="D200" s="2">
        <v>1</v>
      </c>
      <c r="E200" s="2">
        <v>2</v>
      </c>
      <c r="F200" s="2">
        <v>2</v>
      </c>
      <c r="G200" s="2">
        <v>2</v>
      </c>
      <c r="H200" s="2">
        <v>2</v>
      </c>
      <c r="I200" s="2">
        <v>1</v>
      </c>
      <c r="J200" s="2">
        <v>2</v>
      </c>
    </row>
    <row r="201" spans="2:10" x14ac:dyDescent="0.25">
      <c r="B201">
        <v>191</v>
      </c>
      <c r="C201" s="2">
        <v>1</v>
      </c>
      <c r="D201" s="2">
        <v>2</v>
      </c>
      <c r="E201" s="2">
        <v>2</v>
      </c>
      <c r="F201" s="2">
        <v>2</v>
      </c>
      <c r="G201" s="2">
        <v>2</v>
      </c>
      <c r="H201" s="2">
        <v>2</v>
      </c>
      <c r="I201" s="2">
        <v>1</v>
      </c>
      <c r="J201" s="2">
        <v>2</v>
      </c>
    </row>
    <row r="202" spans="2:10" x14ac:dyDescent="0.25">
      <c r="B202">
        <v>192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1</v>
      </c>
      <c r="J202" s="2">
        <v>2</v>
      </c>
    </row>
    <row r="203" spans="2:10" x14ac:dyDescent="0.25">
      <c r="B203">
        <v>193</v>
      </c>
      <c r="C203" s="2">
        <v>1</v>
      </c>
      <c r="D203" s="2">
        <v>1</v>
      </c>
      <c r="E203" s="2">
        <v>1</v>
      </c>
      <c r="F203" s="2">
        <v>1</v>
      </c>
      <c r="G203" s="2">
        <v>1</v>
      </c>
      <c r="H203" s="2">
        <v>1</v>
      </c>
      <c r="I203" s="2">
        <v>2</v>
      </c>
      <c r="J203" s="2">
        <v>2</v>
      </c>
    </row>
    <row r="204" spans="2:10" x14ac:dyDescent="0.25">
      <c r="B204">
        <v>194</v>
      </c>
      <c r="C204" s="2">
        <v>2</v>
      </c>
      <c r="D204" s="2">
        <v>1</v>
      </c>
      <c r="E204" s="2">
        <v>1</v>
      </c>
      <c r="F204" s="2">
        <v>1</v>
      </c>
      <c r="G204" s="2">
        <v>1</v>
      </c>
      <c r="H204" s="2">
        <v>1</v>
      </c>
      <c r="I204" s="2">
        <v>2</v>
      </c>
      <c r="J204" s="2">
        <v>2</v>
      </c>
    </row>
    <row r="205" spans="2:10" x14ac:dyDescent="0.25">
      <c r="B205">
        <v>195</v>
      </c>
      <c r="C205" s="2">
        <v>1</v>
      </c>
      <c r="D205" s="2">
        <v>2</v>
      </c>
      <c r="E205" s="2">
        <v>1</v>
      </c>
      <c r="F205" s="2">
        <v>1</v>
      </c>
      <c r="G205" s="2">
        <v>1</v>
      </c>
      <c r="H205" s="2">
        <v>1</v>
      </c>
      <c r="I205" s="2">
        <v>2</v>
      </c>
      <c r="J205" s="2">
        <v>2</v>
      </c>
    </row>
    <row r="206" spans="2:10" x14ac:dyDescent="0.25">
      <c r="B206">
        <v>196</v>
      </c>
      <c r="C206" s="2">
        <v>2</v>
      </c>
      <c r="D206" s="2">
        <v>2</v>
      </c>
      <c r="E206" s="2">
        <v>1</v>
      </c>
      <c r="F206" s="2">
        <v>1</v>
      </c>
      <c r="G206" s="2">
        <v>1</v>
      </c>
      <c r="H206" s="2">
        <v>1</v>
      </c>
      <c r="I206" s="2">
        <v>2</v>
      </c>
      <c r="J206" s="2">
        <v>2</v>
      </c>
    </row>
    <row r="207" spans="2:10" x14ac:dyDescent="0.25">
      <c r="B207">
        <v>197</v>
      </c>
      <c r="C207" s="2">
        <v>1</v>
      </c>
      <c r="D207" s="2">
        <v>1</v>
      </c>
      <c r="E207" s="2">
        <v>2</v>
      </c>
      <c r="F207" s="2">
        <v>1</v>
      </c>
      <c r="G207" s="2">
        <v>1</v>
      </c>
      <c r="H207" s="2">
        <v>1</v>
      </c>
      <c r="I207" s="2">
        <v>2</v>
      </c>
      <c r="J207" s="2">
        <v>2</v>
      </c>
    </row>
    <row r="208" spans="2:10" x14ac:dyDescent="0.25">
      <c r="B208">
        <v>198</v>
      </c>
      <c r="C208" s="2">
        <v>2</v>
      </c>
      <c r="D208" s="2">
        <v>1</v>
      </c>
      <c r="E208" s="2">
        <v>2</v>
      </c>
      <c r="F208" s="2">
        <v>1</v>
      </c>
      <c r="G208" s="2">
        <v>1</v>
      </c>
      <c r="H208" s="2">
        <v>1</v>
      </c>
      <c r="I208" s="2">
        <v>2</v>
      </c>
      <c r="J208" s="2">
        <v>2</v>
      </c>
    </row>
    <row r="209" spans="2:10" x14ac:dyDescent="0.25">
      <c r="B209">
        <v>199</v>
      </c>
      <c r="C209" s="2">
        <v>1</v>
      </c>
      <c r="D209" s="2">
        <v>2</v>
      </c>
      <c r="E209" s="2">
        <v>2</v>
      </c>
      <c r="F209" s="2">
        <v>1</v>
      </c>
      <c r="G209" s="2">
        <v>1</v>
      </c>
      <c r="H209" s="2">
        <v>1</v>
      </c>
      <c r="I209" s="2">
        <v>2</v>
      </c>
      <c r="J209" s="2">
        <v>2</v>
      </c>
    </row>
    <row r="210" spans="2:10" x14ac:dyDescent="0.25">
      <c r="B210">
        <v>200</v>
      </c>
      <c r="C210" s="2">
        <v>2</v>
      </c>
      <c r="D210" s="2">
        <v>2</v>
      </c>
      <c r="E210" s="2">
        <v>2</v>
      </c>
      <c r="F210" s="2">
        <v>1</v>
      </c>
      <c r="G210" s="2">
        <v>1</v>
      </c>
      <c r="H210" s="2">
        <v>1</v>
      </c>
      <c r="I210" s="2">
        <v>2</v>
      </c>
      <c r="J210" s="2">
        <v>2</v>
      </c>
    </row>
    <row r="211" spans="2:10" x14ac:dyDescent="0.25">
      <c r="B211">
        <v>201</v>
      </c>
      <c r="C211" s="2">
        <v>1</v>
      </c>
      <c r="D211" s="2">
        <v>1</v>
      </c>
      <c r="E211" s="2">
        <v>1</v>
      </c>
      <c r="F211" s="2">
        <v>2</v>
      </c>
      <c r="G211" s="2">
        <v>1</v>
      </c>
      <c r="H211" s="2">
        <v>1</v>
      </c>
      <c r="I211" s="2">
        <v>2</v>
      </c>
      <c r="J211" s="2">
        <v>2</v>
      </c>
    </row>
    <row r="212" spans="2:10" x14ac:dyDescent="0.25">
      <c r="B212">
        <v>202</v>
      </c>
      <c r="C212" s="2">
        <v>2</v>
      </c>
      <c r="D212" s="2">
        <v>1</v>
      </c>
      <c r="E212" s="2">
        <v>1</v>
      </c>
      <c r="F212" s="2">
        <v>2</v>
      </c>
      <c r="G212" s="2">
        <v>1</v>
      </c>
      <c r="H212" s="2">
        <v>1</v>
      </c>
      <c r="I212" s="2">
        <v>2</v>
      </c>
      <c r="J212" s="2">
        <v>2</v>
      </c>
    </row>
    <row r="213" spans="2:10" x14ac:dyDescent="0.25">
      <c r="B213">
        <v>203</v>
      </c>
      <c r="C213" s="2">
        <v>1</v>
      </c>
      <c r="D213" s="2">
        <v>2</v>
      </c>
      <c r="E213" s="2">
        <v>1</v>
      </c>
      <c r="F213" s="2">
        <v>2</v>
      </c>
      <c r="G213" s="2">
        <v>1</v>
      </c>
      <c r="H213" s="2">
        <v>1</v>
      </c>
      <c r="I213" s="2">
        <v>2</v>
      </c>
      <c r="J213" s="2">
        <v>2</v>
      </c>
    </row>
    <row r="214" spans="2:10" x14ac:dyDescent="0.25">
      <c r="B214">
        <v>204</v>
      </c>
      <c r="C214" s="2">
        <v>2</v>
      </c>
      <c r="D214" s="2">
        <v>2</v>
      </c>
      <c r="E214" s="2">
        <v>1</v>
      </c>
      <c r="F214" s="2">
        <v>2</v>
      </c>
      <c r="G214" s="2">
        <v>1</v>
      </c>
      <c r="H214" s="2">
        <v>1</v>
      </c>
      <c r="I214" s="2">
        <v>2</v>
      </c>
      <c r="J214" s="2">
        <v>2</v>
      </c>
    </row>
    <row r="215" spans="2:10" x14ac:dyDescent="0.25">
      <c r="B215">
        <v>205</v>
      </c>
      <c r="C215" s="2">
        <v>1</v>
      </c>
      <c r="D215" s="2">
        <v>1</v>
      </c>
      <c r="E215" s="2">
        <v>2</v>
      </c>
      <c r="F215" s="2">
        <v>2</v>
      </c>
      <c r="G215" s="2">
        <v>1</v>
      </c>
      <c r="H215" s="2">
        <v>1</v>
      </c>
      <c r="I215" s="2">
        <v>2</v>
      </c>
      <c r="J215" s="2">
        <v>2</v>
      </c>
    </row>
    <row r="216" spans="2:10" x14ac:dyDescent="0.25">
      <c r="B216">
        <v>206</v>
      </c>
      <c r="C216" s="2">
        <v>2</v>
      </c>
      <c r="D216" s="2">
        <v>1</v>
      </c>
      <c r="E216" s="2">
        <v>2</v>
      </c>
      <c r="F216" s="2">
        <v>2</v>
      </c>
      <c r="G216" s="2">
        <v>1</v>
      </c>
      <c r="H216" s="2">
        <v>1</v>
      </c>
      <c r="I216" s="2">
        <v>2</v>
      </c>
      <c r="J216" s="2">
        <v>2</v>
      </c>
    </row>
    <row r="217" spans="2:10" x14ac:dyDescent="0.25">
      <c r="B217">
        <v>207</v>
      </c>
      <c r="C217" s="2">
        <v>1</v>
      </c>
      <c r="D217" s="2">
        <v>2</v>
      </c>
      <c r="E217" s="2">
        <v>2</v>
      </c>
      <c r="F217" s="2">
        <v>2</v>
      </c>
      <c r="G217" s="2">
        <v>1</v>
      </c>
      <c r="H217" s="2">
        <v>1</v>
      </c>
      <c r="I217" s="2">
        <v>2</v>
      </c>
      <c r="J217" s="2">
        <v>2</v>
      </c>
    </row>
    <row r="218" spans="2:10" x14ac:dyDescent="0.25">
      <c r="B218">
        <v>208</v>
      </c>
      <c r="C218" s="2">
        <v>2</v>
      </c>
      <c r="D218" s="2">
        <v>2</v>
      </c>
      <c r="E218" s="2">
        <v>2</v>
      </c>
      <c r="F218" s="2">
        <v>2</v>
      </c>
      <c r="G218" s="2">
        <v>1</v>
      </c>
      <c r="H218" s="2">
        <v>1</v>
      </c>
      <c r="I218" s="2">
        <v>2</v>
      </c>
      <c r="J218" s="2">
        <v>2</v>
      </c>
    </row>
    <row r="219" spans="2:10" x14ac:dyDescent="0.25">
      <c r="B219">
        <v>209</v>
      </c>
      <c r="C219" s="2">
        <v>1</v>
      </c>
      <c r="D219" s="2">
        <v>1</v>
      </c>
      <c r="E219" s="2">
        <v>1</v>
      </c>
      <c r="F219" s="2">
        <v>1</v>
      </c>
      <c r="G219" s="2">
        <v>2</v>
      </c>
      <c r="H219" s="2">
        <v>1</v>
      </c>
      <c r="I219" s="2">
        <v>2</v>
      </c>
      <c r="J219" s="2">
        <v>2</v>
      </c>
    </row>
    <row r="220" spans="2:10" x14ac:dyDescent="0.25">
      <c r="B220">
        <v>210</v>
      </c>
      <c r="C220" s="2">
        <v>2</v>
      </c>
      <c r="D220" s="2">
        <v>1</v>
      </c>
      <c r="E220" s="2">
        <v>1</v>
      </c>
      <c r="F220" s="2">
        <v>1</v>
      </c>
      <c r="G220" s="2">
        <v>2</v>
      </c>
      <c r="H220" s="2">
        <v>1</v>
      </c>
      <c r="I220" s="2">
        <v>2</v>
      </c>
      <c r="J220" s="2">
        <v>2</v>
      </c>
    </row>
    <row r="221" spans="2:10" x14ac:dyDescent="0.25">
      <c r="B221">
        <v>211</v>
      </c>
      <c r="C221" s="2">
        <v>1</v>
      </c>
      <c r="D221" s="2">
        <v>2</v>
      </c>
      <c r="E221" s="2">
        <v>1</v>
      </c>
      <c r="F221" s="2">
        <v>1</v>
      </c>
      <c r="G221" s="2">
        <v>2</v>
      </c>
      <c r="H221" s="2">
        <v>1</v>
      </c>
      <c r="I221" s="2">
        <v>2</v>
      </c>
      <c r="J221" s="2">
        <v>2</v>
      </c>
    </row>
    <row r="222" spans="2:10" x14ac:dyDescent="0.25">
      <c r="B222">
        <v>212</v>
      </c>
      <c r="C222" s="2">
        <v>2</v>
      </c>
      <c r="D222" s="2">
        <v>2</v>
      </c>
      <c r="E222" s="2">
        <v>1</v>
      </c>
      <c r="F222" s="2">
        <v>1</v>
      </c>
      <c r="G222" s="2">
        <v>2</v>
      </c>
      <c r="H222" s="2">
        <v>1</v>
      </c>
      <c r="I222" s="2">
        <v>2</v>
      </c>
      <c r="J222" s="2">
        <v>2</v>
      </c>
    </row>
    <row r="223" spans="2:10" x14ac:dyDescent="0.25">
      <c r="B223">
        <v>213</v>
      </c>
      <c r="C223" s="2">
        <v>1</v>
      </c>
      <c r="D223" s="2">
        <v>1</v>
      </c>
      <c r="E223" s="2">
        <v>2</v>
      </c>
      <c r="F223" s="2">
        <v>1</v>
      </c>
      <c r="G223" s="2">
        <v>2</v>
      </c>
      <c r="H223" s="2">
        <v>1</v>
      </c>
      <c r="I223" s="2">
        <v>2</v>
      </c>
      <c r="J223" s="2">
        <v>2</v>
      </c>
    </row>
    <row r="224" spans="2:10" x14ac:dyDescent="0.25">
      <c r="B224">
        <v>214</v>
      </c>
      <c r="C224" s="2">
        <v>2</v>
      </c>
      <c r="D224" s="2">
        <v>1</v>
      </c>
      <c r="E224" s="2">
        <v>2</v>
      </c>
      <c r="F224" s="2">
        <v>1</v>
      </c>
      <c r="G224" s="2">
        <v>2</v>
      </c>
      <c r="H224" s="2">
        <v>1</v>
      </c>
      <c r="I224" s="2">
        <v>2</v>
      </c>
      <c r="J224" s="2">
        <v>2</v>
      </c>
    </row>
    <row r="225" spans="2:10" x14ac:dyDescent="0.25">
      <c r="B225">
        <v>215</v>
      </c>
      <c r="C225" s="2">
        <v>1</v>
      </c>
      <c r="D225" s="2">
        <v>2</v>
      </c>
      <c r="E225" s="2">
        <v>2</v>
      </c>
      <c r="F225" s="2">
        <v>1</v>
      </c>
      <c r="G225" s="2">
        <v>2</v>
      </c>
      <c r="H225" s="2">
        <v>1</v>
      </c>
      <c r="I225" s="2">
        <v>2</v>
      </c>
      <c r="J225" s="2">
        <v>2</v>
      </c>
    </row>
    <row r="226" spans="2:10" x14ac:dyDescent="0.25">
      <c r="B226">
        <v>216</v>
      </c>
      <c r="C226" s="2">
        <v>2</v>
      </c>
      <c r="D226" s="2">
        <v>2</v>
      </c>
      <c r="E226" s="2">
        <v>2</v>
      </c>
      <c r="F226" s="2">
        <v>1</v>
      </c>
      <c r="G226" s="2">
        <v>2</v>
      </c>
      <c r="H226" s="2">
        <v>1</v>
      </c>
      <c r="I226" s="2">
        <v>2</v>
      </c>
      <c r="J226" s="2">
        <v>2</v>
      </c>
    </row>
    <row r="227" spans="2:10" x14ac:dyDescent="0.25">
      <c r="B227">
        <v>217</v>
      </c>
      <c r="C227" s="2">
        <v>1</v>
      </c>
      <c r="D227" s="2">
        <v>1</v>
      </c>
      <c r="E227" s="2">
        <v>1</v>
      </c>
      <c r="F227" s="2">
        <v>2</v>
      </c>
      <c r="G227" s="2">
        <v>2</v>
      </c>
      <c r="H227" s="2">
        <v>1</v>
      </c>
      <c r="I227" s="2">
        <v>2</v>
      </c>
      <c r="J227" s="2">
        <v>2</v>
      </c>
    </row>
    <row r="228" spans="2:10" x14ac:dyDescent="0.25">
      <c r="B228">
        <v>218</v>
      </c>
      <c r="C228" s="2">
        <v>2</v>
      </c>
      <c r="D228" s="2">
        <v>1</v>
      </c>
      <c r="E228" s="2">
        <v>1</v>
      </c>
      <c r="F228" s="2">
        <v>2</v>
      </c>
      <c r="G228" s="2">
        <v>2</v>
      </c>
      <c r="H228" s="2">
        <v>1</v>
      </c>
      <c r="I228" s="2">
        <v>2</v>
      </c>
      <c r="J228" s="2">
        <v>2</v>
      </c>
    </row>
    <row r="229" spans="2:10" x14ac:dyDescent="0.25">
      <c r="B229">
        <v>219</v>
      </c>
      <c r="C229" s="2">
        <v>1</v>
      </c>
      <c r="D229" s="2">
        <v>2</v>
      </c>
      <c r="E229" s="2">
        <v>1</v>
      </c>
      <c r="F229" s="2">
        <v>2</v>
      </c>
      <c r="G229" s="2">
        <v>2</v>
      </c>
      <c r="H229" s="2">
        <v>1</v>
      </c>
      <c r="I229" s="2">
        <v>2</v>
      </c>
      <c r="J229" s="2">
        <v>2</v>
      </c>
    </row>
    <row r="230" spans="2:10" x14ac:dyDescent="0.25">
      <c r="B230">
        <v>220</v>
      </c>
      <c r="C230" s="2">
        <v>2</v>
      </c>
      <c r="D230" s="2">
        <v>2</v>
      </c>
      <c r="E230" s="2">
        <v>1</v>
      </c>
      <c r="F230" s="2">
        <v>2</v>
      </c>
      <c r="G230" s="2">
        <v>2</v>
      </c>
      <c r="H230" s="2">
        <v>1</v>
      </c>
      <c r="I230" s="2">
        <v>2</v>
      </c>
      <c r="J230" s="2">
        <v>2</v>
      </c>
    </row>
    <row r="231" spans="2:10" x14ac:dyDescent="0.25">
      <c r="B231">
        <v>221</v>
      </c>
      <c r="C231" s="2">
        <v>1</v>
      </c>
      <c r="D231" s="2">
        <v>1</v>
      </c>
      <c r="E231" s="2">
        <v>2</v>
      </c>
      <c r="F231" s="2">
        <v>2</v>
      </c>
      <c r="G231" s="2">
        <v>2</v>
      </c>
      <c r="H231" s="2">
        <v>1</v>
      </c>
      <c r="I231" s="2">
        <v>2</v>
      </c>
      <c r="J231" s="2">
        <v>2</v>
      </c>
    </row>
    <row r="232" spans="2:10" x14ac:dyDescent="0.25">
      <c r="B232">
        <v>222</v>
      </c>
      <c r="C232" s="2">
        <v>2</v>
      </c>
      <c r="D232" s="2">
        <v>1</v>
      </c>
      <c r="E232" s="2">
        <v>2</v>
      </c>
      <c r="F232" s="2">
        <v>2</v>
      </c>
      <c r="G232" s="2">
        <v>2</v>
      </c>
      <c r="H232" s="2">
        <v>1</v>
      </c>
      <c r="I232" s="2">
        <v>2</v>
      </c>
      <c r="J232" s="2">
        <v>2</v>
      </c>
    </row>
    <row r="233" spans="2:10" x14ac:dyDescent="0.25">
      <c r="B233">
        <v>223</v>
      </c>
      <c r="C233" s="2">
        <v>1</v>
      </c>
      <c r="D233" s="2">
        <v>2</v>
      </c>
      <c r="E233" s="2">
        <v>2</v>
      </c>
      <c r="F233" s="2">
        <v>2</v>
      </c>
      <c r="G233" s="2">
        <v>2</v>
      </c>
      <c r="H233" s="2">
        <v>1</v>
      </c>
      <c r="I233" s="2">
        <v>2</v>
      </c>
      <c r="J233" s="2">
        <v>2</v>
      </c>
    </row>
    <row r="234" spans="2:10" x14ac:dyDescent="0.25">
      <c r="B234">
        <v>224</v>
      </c>
      <c r="C234" s="2">
        <v>2</v>
      </c>
      <c r="D234" s="2">
        <v>2</v>
      </c>
      <c r="E234" s="2">
        <v>2</v>
      </c>
      <c r="F234" s="2">
        <v>2</v>
      </c>
      <c r="G234" s="2">
        <v>2</v>
      </c>
      <c r="H234" s="2">
        <v>1</v>
      </c>
      <c r="I234" s="2">
        <v>2</v>
      </c>
      <c r="J234" s="2">
        <v>2</v>
      </c>
    </row>
    <row r="235" spans="2:10" x14ac:dyDescent="0.25">
      <c r="B235">
        <v>225</v>
      </c>
      <c r="C235" s="2">
        <v>1</v>
      </c>
      <c r="D235" s="2">
        <v>1</v>
      </c>
      <c r="E235" s="2">
        <v>1</v>
      </c>
      <c r="F235" s="2">
        <v>1</v>
      </c>
      <c r="G235" s="2">
        <v>1</v>
      </c>
      <c r="H235" s="2">
        <v>2</v>
      </c>
      <c r="I235" s="2">
        <v>2</v>
      </c>
      <c r="J235" s="2">
        <v>2</v>
      </c>
    </row>
    <row r="236" spans="2:10" x14ac:dyDescent="0.25">
      <c r="B236">
        <v>226</v>
      </c>
      <c r="C236" s="2">
        <v>2</v>
      </c>
      <c r="D236" s="2">
        <v>1</v>
      </c>
      <c r="E236" s="2">
        <v>1</v>
      </c>
      <c r="F236" s="2">
        <v>1</v>
      </c>
      <c r="G236" s="2">
        <v>1</v>
      </c>
      <c r="H236" s="2">
        <v>2</v>
      </c>
      <c r="I236" s="2">
        <v>2</v>
      </c>
      <c r="J236" s="2">
        <v>2</v>
      </c>
    </row>
    <row r="237" spans="2:10" x14ac:dyDescent="0.25">
      <c r="B237">
        <v>227</v>
      </c>
      <c r="C237" s="2">
        <v>1</v>
      </c>
      <c r="D237" s="2">
        <v>2</v>
      </c>
      <c r="E237" s="2">
        <v>1</v>
      </c>
      <c r="F237" s="2">
        <v>1</v>
      </c>
      <c r="G237" s="2">
        <v>1</v>
      </c>
      <c r="H237" s="2">
        <v>2</v>
      </c>
      <c r="I237" s="2">
        <v>2</v>
      </c>
      <c r="J237" s="2">
        <v>2</v>
      </c>
    </row>
    <row r="238" spans="2:10" x14ac:dyDescent="0.25">
      <c r="B238">
        <v>228</v>
      </c>
      <c r="C238" s="2">
        <v>2</v>
      </c>
      <c r="D238" s="2">
        <v>2</v>
      </c>
      <c r="E238" s="2">
        <v>1</v>
      </c>
      <c r="F238" s="2">
        <v>1</v>
      </c>
      <c r="G238" s="2">
        <v>1</v>
      </c>
      <c r="H238" s="2">
        <v>2</v>
      </c>
      <c r="I238" s="2">
        <v>2</v>
      </c>
      <c r="J238" s="2">
        <v>2</v>
      </c>
    </row>
    <row r="239" spans="2:10" x14ac:dyDescent="0.25">
      <c r="B239">
        <v>229</v>
      </c>
      <c r="C239" s="2">
        <v>1</v>
      </c>
      <c r="D239" s="2">
        <v>1</v>
      </c>
      <c r="E239" s="2">
        <v>2</v>
      </c>
      <c r="F239" s="2">
        <v>1</v>
      </c>
      <c r="G239" s="2">
        <v>1</v>
      </c>
      <c r="H239" s="2">
        <v>2</v>
      </c>
      <c r="I239" s="2">
        <v>2</v>
      </c>
      <c r="J239" s="2">
        <v>2</v>
      </c>
    </row>
    <row r="240" spans="2:10" x14ac:dyDescent="0.25">
      <c r="B240">
        <v>230</v>
      </c>
      <c r="C240" s="2">
        <v>2</v>
      </c>
      <c r="D240" s="2">
        <v>1</v>
      </c>
      <c r="E240" s="2">
        <v>2</v>
      </c>
      <c r="F240" s="2">
        <v>1</v>
      </c>
      <c r="G240" s="2">
        <v>1</v>
      </c>
      <c r="H240" s="2">
        <v>2</v>
      </c>
      <c r="I240" s="2">
        <v>2</v>
      </c>
      <c r="J240" s="2">
        <v>2</v>
      </c>
    </row>
    <row r="241" spans="2:10" x14ac:dyDescent="0.25">
      <c r="B241">
        <v>231</v>
      </c>
      <c r="C241" s="2">
        <v>1</v>
      </c>
      <c r="D241" s="2">
        <v>2</v>
      </c>
      <c r="E241" s="2">
        <v>2</v>
      </c>
      <c r="F241" s="2">
        <v>1</v>
      </c>
      <c r="G241" s="2">
        <v>1</v>
      </c>
      <c r="H241" s="2">
        <v>2</v>
      </c>
      <c r="I241" s="2">
        <v>2</v>
      </c>
      <c r="J241" s="2">
        <v>2</v>
      </c>
    </row>
    <row r="242" spans="2:10" x14ac:dyDescent="0.25">
      <c r="B242">
        <v>232</v>
      </c>
      <c r="C242" s="2">
        <v>2</v>
      </c>
      <c r="D242" s="2">
        <v>2</v>
      </c>
      <c r="E242" s="2">
        <v>2</v>
      </c>
      <c r="F242" s="2">
        <v>1</v>
      </c>
      <c r="G242" s="2">
        <v>1</v>
      </c>
      <c r="H242" s="2">
        <v>2</v>
      </c>
      <c r="I242" s="2">
        <v>2</v>
      </c>
      <c r="J242" s="2">
        <v>2</v>
      </c>
    </row>
    <row r="243" spans="2:10" x14ac:dyDescent="0.25">
      <c r="B243">
        <v>233</v>
      </c>
      <c r="C243" s="2">
        <v>1</v>
      </c>
      <c r="D243" s="2">
        <v>1</v>
      </c>
      <c r="E243" s="2">
        <v>1</v>
      </c>
      <c r="F243" s="2">
        <v>2</v>
      </c>
      <c r="G243" s="2">
        <v>1</v>
      </c>
      <c r="H243" s="2">
        <v>2</v>
      </c>
      <c r="I243" s="2">
        <v>2</v>
      </c>
      <c r="J243" s="2">
        <v>2</v>
      </c>
    </row>
    <row r="244" spans="2:10" x14ac:dyDescent="0.25">
      <c r="B244">
        <v>234</v>
      </c>
      <c r="C244" s="2">
        <v>2</v>
      </c>
      <c r="D244" s="2">
        <v>1</v>
      </c>
      <c r="E244" s="2">
        <v>1</v>
      </c>
      <c r="F244" s="2">
        <v>2</v>
      </c>
      <c r="G244" s="2">
        <v>1</v>
      </c>
      <c r="H244" s="2">
        <v>2</v>
      </c>
      <c r="I244" s="2">
        <v>2</v>
      </c>
      <c r="J244" s="2">
        <v>2</v>
      </c>
    </row>
    <row r="245" spans="2:10" x14ac:dyDescent="0.25">
      <c r="B245">
        <v>235</v>
      </c>
      <c r="C245" s="2">
        <v>1</v>
      </c>
      <c r="D245" s="2">
        <v>2</v>
      </c>
      <c r="E245" s="2">
        <v>1</v>
      </c>
      <c r="F245" s="2">
        <v>2</v>
      </c>
      <c r="G245" s="2">
        <v>1</v>
      </c>
      <c r="H245" s="2">
        <v>2</v>
      </c>
      <c r="I245" s="2">
        <v>2</v>
      </c>
      <c r="J245" s="2">
        <v>2</v>
      </c>
    </row>
    <row r="246" spans="2:10" x14ac:dyDescent="0.25">
      <c r="B246">
        <v>236</v>
      </c>
      <c r="C246" s="2">
        <v>2</v>
      </c>
      <c r="D246" s="2">
        <v>2</v>
      </c>
      <c r="E246" s="2">
        <v>1</v>
      </c>
      <c r="F246" s="2">
        <v>2</v>
      </c>
      <c r="G246" s="2">
        <v>1</v>
      </c>
      <c r="H246" s="2">
        <v>2</v>
      </c>
      <c r="I246" s="2">
        <v>2</v>
      </c>
      <c r="J246" s="2">
        <v>2</v>
      </c>
    </row>
    <row r="247" spans="2:10" x14ac:dyDescent="0.25">
      <c r="B247">
        <v>237</v>
      </c>
      <c r="C247" s="2">
        <v>1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2</v>
      </c>
      <c r="J247" s="2">
        <v>2</v>
      </c>
    </row>
    <row r="248" spans="2:10" x14ac:dyDescent="0.25">
      <c r="B248">
        <v>238</v>
      </c>
      <c r="C248" s="2">
        <v>2</v>
      </c>
      <c r="D248" s="2">
        <v>1</v>
      </c>
      <c r="E248" s="2">
        <v>2</v>
      </c>
      <c r="F248" s="2">
        <v>2</v>
      </c>
      <c r="G248" s="2">
        <v>1</v>
      </c>
      <c r="H248" s="2">
        <v>2</v>
      </c>
      <c r="I248" s="2">
        <v>2</v>
      </c>
      <c r="J248" s="2">
        <v>2</v>
      </c>
    </row>
    <row r="249" spans="2:10" x14ac:dyDescent="0.25">
      <c r="B249">
        <v>239</v>
      </c>
      <c r="C249" s="2">
        <v>1</v>
      </c>
      <c r="D249" s="2">
        <v>2</v>
      </c>
      <c r="E249" s="2">
        <v>2</v>
      </c>
      <c r="F249" s="2">
        <v>2</v>
      </c>
      <c r="G249" s="2">
        <v>1</v>
      </c>
      <c r="H249" s="2">
        <v>2</v>
      </c>
      <c r="I249" s="2">
        <v>2</v>
      </c>
      <c r="J249" s="2">
        <v>2</v>
      </c>
    </row>
    <row r="250" spans="2:10" x14ac:dyDescent="0.25">
      <c r="B250">
        <v>240</v>
      </c>
      <c r="C250" s="2">
        <v>2</v>
      </c>
      <c r="D250" s="2">
        <v>2</v>
      </c>
      <c r="E250" s="2">
        <v>2</v>
      </c>
      <c r="F250" s="2">
        <v>2</v>
      </c>
      <c r="G250" s="2">
        <v>1</v>
      </c>
      <c r="H250" s="2">
        <v>2</v>
      </c>
      <c r="I250" s="2">
        <v>2</v>
      </c>
      <c r="J250" s="2">
        <v>2</v>
      </c>
    </row>
    <row r="251" spans="2:10" x14ac:dyDescent="0.25">
      <c r="B251">
        <v>241</v>
      </c>
      <c r="C251" s="2">
        <v>1</v>
      </c>
      <c r="D251" s="2">
        <v>1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</row>
    <row r="252" spans="2:10" x14ac:dyDescent="0.25">
      <c r="B252">
        <v>242</v>
      </c>
      <c r="C252" s="2">
        <v>2</v>
      </c>
      <c r="D252" s="2">
        <v>1</v>
      </c>
      <c r="E252" s="2">
        <v>1</v>
      </c>
      <c r="F252" s="2">
        <v>1</v>
      </c>
      <c r="G252" s="2">
        <v>2</v>
      </c>
      <c r="H252" s="2">
        <v>2</v>
      </c>
      <c r="I252" s="2">
        <v>2</v>
      </c>
      <c r="J252" s="2">
        <v>2</v>
      </c>
    </row>
    <row r="253" spans="2:10" x14ac:dyDescent="0.25">
      <c r="B253">
        <v>243</v>
      </c>
      <c r="C253" s="2">
        <v>1</v>
      </c>
      <c r="D253" s="2">
        <v>2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</row>
    <row r="254" spans="2:10" x14ac:dyDescent="0.25">
      <c r="B254">
        <v>244</v>
      </c>
      <c r="C254" s="2">
        <v>2</v>
      </c>
      <c r="D254" s="2">
        <v>2</v>
      </c>
      <c r="E254" s="2">
        <v>1</v>
      </c>
      <c r="F254" s="2">
        <v>1</v>
      </c>
      <c r="G254" s="2">
        <v>2</v>
      </c>
      <c r="H254" s="2">
        <v>2</v>
      </c>
      <c r="I254" s="2">
        <v>2</v>
      </c>
      <c r="J254" s="2">
        <v>2</v>
      </c>
    </row>
    <row r="255" spans="2:10" x14ac:dyDescent="0.25">
      <c r="B255">
        <v>245</v>
      </c>
      <c r="C255" s="2">
        <v>1</v>
      </c>
      <c r="D255" s="2">
        <v>1</v>
      </c>
      <c r="E255" s="2">
        <v>2</v>
      </c>
      <c r="F255" s="2">
        <v>1</v>
      </c>
      <c r="G255" s="2">
        <v>2</v>
      </c>
      <c r="H255" s="2">
        <v>2</v>
      </c>
      <c r="I255" s="2">
        <v>2</v>
      </c>
      <c r="J255" s="2">
        <v>2</v>
      </c>
    </row>
    <row r="256" spans="2:10" x14ac:dyDescent="0.25">
      <c r="B256">
        <v>246</v>
      </c>
      <c r="C256" s="2">
        <v>2</v>
      </c>
      <c r="D256" s="2">
        <v>1</v>
      </c>
      <c r="E256" s="2">
        <v>2</v>
      </c>
      <c r="F256" s="2">
        <v>1</v>
      </c>
      <c r="G256" s="2">
        <v>2</v>
      </c>
      <c r="H256" s="2">
        <v>2</v>
      </c>
      <c r="I256" s="2">
        <v>2</v>
      </c>
      <c r="J256" s="2">
        <v>2</v>
      </c>
    </row>
    <row r="257" spans="2:10" x14ac:dyDescent="0.25">
      <c r="B257">
        <v>247</v>
      </c>
      <c r="C257" s="2">
        <v>1</v>
      </c>
      <c r="D257" s="2">
        <v>2</v>
      </c>
      <c r="E257" s="2">
        <v>2</v>
      </c>
      <c r="F257" s="2">
        <v>1</v>
      </c>
      <c r="G257" s="2">
        <v>2</v>
      </c>
      <c r="H257" s="2">
        <v>2</v>
      </c>
      <c r="I257" s="2">
        <v>2</v>
      </c>
      <c r="J257" s="2">
        <v>2</v>
      </c>
    </row>
    <row r="258" spans="2:10" x14ac:dyDescent="0.25">
      <c r="B258">
        <v>248</v>
      </c>
      <c r="C258" s="2">
        <v>2</v>
      </c>
      <c r="D258" s="2">
        <v>2</v>
      </c>
      <c r="E258" s="2">
        <v>2</v>
      </c>
      <c r="F258" s="2">
        <v>1</v>
      </c>
      <c r="G258" s="2">
        <v>2</v>
      </c>
      <c r="H258" s="2">
        <v>2</v>
      </c>
      <c r="I258" s="2">
        <v>2</v>
      </c>
      <c r="J258" s="2">
        <v>2</v>
      </c>
    </row>
    <row r="259" spans="2:10" x14ac:dyDescent="0.25">
      <c r="B259">
        <v>249</v>
      </c>
      <c r="C259" s="2">
        <v>1</v>
      </c>
      <c r="D259" s="2">
        <v>1</v>
      </c>
      <c r="E259" s="2">
        <v>1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</row>
    <row r="260" spans="2:10" x14ac:dyDescent="0.25">
      <c r="B260">
        <v>250</v>
      </c>
      <c r="C260" s="2">
        <v>2</v>
      </c>
      <c r="D260" s="2">
        <v>1</v>
      </c>
      <c r="E260" s="2">
        <v>1</v>
      </c>
      <c r="F260" s="2">
        <v>2</v>
      </c>
      <c r="G260" s="2">
        <v>2</v>
      </c>
      <c r="H260" s="2">
        <v>2</v>
      </c>
      <c r="I260" s="2">
        <v>2</v>
      </c>
      <c r="J260" s="2">
        <v>2</v>
      </c>
    </row>
    <row r="261" spans="2:10" x14ac:dyDescent="0.25">
      <c r="B261">
        <v>251</v>
      </c>
      <c r="C261" s="2">
        <v>1</v>
      </c>
      <c r="D261" s="2">
        <v>2</v>
      </c>
      <c r="E261" s="2">
        <v>1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</row>
    <row r="262" spans="2:10" x14ac:dyDescent="0.25">
      <c r="B262">
        <v>252</v>
      </c>
      <c r="C262" s="2">
        <v>2</v>
      </c>
      <c r="D262" s="2">
        <v>2</v>
      </c>
      <c r="E262" s="2">
        <v>1</v>
      </c>
      <c r="F262" s="2">
        <v>2</v>
      </c>
      <c r="G262" s="2">
        <v>2</v>
      </c>
      <c r="H262" s="2">
        <v>2</v>
      </c>
      <c r="I262" s="2">
        <v>2</v>
      </c>
      <c r="J262" s="2">
        <v>2</v>
      </c>
    </row>
    <row r="263" spans="2:10" x14ac:dyDescent="0.25">
      <c r="B263">
        <v>253</v>
      </c>
      <c r="C263" s="2">
        <v>1</v>
      </c>
      <c r="D263" s="2">
        <v>1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</row>
    <row r="264" spans="2:10" x14ac:dyDescent="0.25">
      <c r="B264">
        <v>254</v>
      </c>
      <c r="C264" s="2">
        <v>2</v>
      </c>
      <c r="D264" s="2">
        <v>1</v>
      </c>
      <c r="E264" s="2">
        <v>2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</row>
    <row r="265" spans="2:10" x14ac:dyDescent="0.25">
      <c r="B265">
        <v>255</v>
      </c>
      <c r="C265" s="2">
        <v>1</v>
      </c>
      <c r="D265" s="2">
        <v>2</v>
      </c>
      <c r="E265" s="2">
        <v>2</v>
      </c>
      <c r="F265" s="2">
        <v>2</v>
      </c>
      <c r="G265" s="2">
        <v>2</v>
      </c>
      <c r="H265" s="2">
        <v>2</v>
      </c>
      <c r="I265" s="2">
        <v>2</v>
      </c>
      <c r="J265" s="2">
        <v>2</v>
      </c>
    </row>
    <row r="266" spans="2:10" x14ac:dyDescent="0.25">
      <c r="B266">
        <v>256</v>
      </c>
      <c r="C266" s="2">
        <v>2</v>
      </c>
      <c r="D266" s="2">
        <v>2</v>
      </c>
      <c r="E266" s="2">
        <v>2</v>
      </c>
      <c r="F266" s="2">
        <v>2</v>
      </c>
      <c r="G266" s="2">
        <v>2</v>
      </c>
      <c r="H266" s="2">
        <v>2</v>
      </c>
      <c r="I266" s="2">
        <v>2</v>
      </c>
      <c r="J266" s="2">
        <v>2</v>
      </c>
    </row>
    <row r="267" spans="2:10" x14ac:dyDescent="0.25">
      <c r="B267">
        <v>257</v>
      </c>
      <c r="C267" s="2">
        <v>1</v>
      </c>
      <c r="D267" s="2">
        <v>1</v>
      </c>
      <c r="E267" s="2">
        <v>1</v>
      </c>
      <c r="F267" s="2">
        <v>1</v>
      </c>
      <c r="G267" s="2">
        <v>1</v>
      </c>
      <c r="H267" s="2">
        <v>1</v>
      </c>
      <c r="I267" s="2">
        <v>1</v>
      </c>
      <c r="J267" s="2">
        <v>1</v>
      </c>
    </row>
    <row r="268" spans="2:10" x14ac:dyDescent="0.25">
      <c r="B268">
        <v>258</v>
      </c>
      <c r="C268" s="2">
        <v>2</v>
      </c>
      <c r="D268" s="2">
        <v>1</v>
      </c>
      <c r="E268" s="2">
        <v>1</v>
      </c>
      <c r="F268" s="2">
        <v>1</v>
      </c>
      <c r="G268" s="2">
        <v>1</v>
      </c>
      <c r="H268" s="2">
        <v>1</v>
      </c>
      <c r="I268" s="2">
        <v>1</v>
      </c>
      <c r="J268" s="2">
        <v>1</v>
      </c>
    </row>
    <row r="269" spans="2:10" x14ac:dyDescent="0.25">
      <c r="B269">
        <v>259</v>
      </c>
      <c r="C269" s="2">
        <v>1</v>
      </c>
      <c r="D269" s="2">
        <v>2</v>
      </c>
      <c r="E269" s="2">
        <v>1</v>
      </c>
      <c r="F269" s="2">
        <v>1</v>
      </c>
      <c r="G269" s="2">
        <v>1</v>
      </c>
      <c r="H269" s="2">
        <v>1</v>
      </c>
      <c r="I269" s="2">
        <v>1</v>
      </c>
      <c r="J269" s="2">
        <v>1</v>
      </c>
    </row>
    <row r="270" spans="2:10" x14ac:dyDescent="0.25">
      <c r="B270">
        <v>260</v>
      </c>
      <c r="C270" s="2">
        <v>2</v>
      </c>
      <c r="D270" s="2">
        <v>2</v>
      </c>
      <c r="E270" s="2">
        <v>1</v>
      </c>
      <c r="F270" s="2">
        <v>1</v>
      </c>
      <c r="G270" s="2">
        <v>1</v>
      </c>
      <c r="H270" s="2">
        <v>1</v>
      </c>
      <c r="I270" s="2">
        <v>1</v>
      </c>
      <c r="J270" s="2">
        <v>1</v>
      </c>
    </row>
    <row r="271" spans="2:10" x14ac:dyDescent="0.25">
      <c r="B271">
        <v>261</v>
      </c>
      <c r="C271" s="2">
        <v>1</v>
      </c>
      <c r="D271" s="2">
        <v>1</v>
      </c>
      <c r="E271" s="2">
        <v>2</v>
      </c>
      <c r="F271" s="2">
        <v>1</v>
      </c>
      <c r="G271" s="2">
        <v>1</v>
      </c>
      <c r="H271" s="2">
        <v>1</v>
      </c>
      <c r="I271" s="2">
        <v>1</v>
      </c>
      <c r="J271" s="2">
        <v>1</v>
      </c>
    </row>
    <row r="272" spans="2:10" x14ac:dyDescent="0.25">
      <c r="B272">
        <v>262</v>
      </c>
      <c r="C272" s="2">
        <v>2</v>
      </c>
      <c r="D272" s="2">
        <v>1</v>
      </c>
      <c r="E272" s="2">
        <v>2</v>
      </c>
      <c r="F272" s="2">
        <v>1</v>
      </c>
      <c r="G272" s="2">
        <v>1</v>
      </c>
      <c r="H272" s="2">
        <v>1</v>
      </c>
      <c r="I272" s="2">
        <v>1</v>
      </c>
      <c r="J272" s="2">
        <v>1</v>
      </c>
    </row>
    <row r="273" spans="2:10" x14ac:dyDescent="0.25">
      <c r="B273">
        <v>263</v>
      </c>
      <c r="C273" s="2">
        <v>1</v>
      </c>
      <c r="D273" s="2">
        <v>2</v>
      </c>
      <c r="E273" s="2">
        <v>2</v>
      </c>
      <c r="F273" s="2">
        <v>1</v>
      </c>
      <c r="G273" s="2">
        <v>1</v>
      </c>
      <c r="H273" s="2">
        <v>1</v>
      </c>
      <c r="I273" s="2">
        <v>1</v>
      </c>
      <c r="J273" s="2">
        <v>1</v>
      </c>
    </row>
    <row r="274" spans="2:10" x14ac:dyDescent="0.25">
      <c r="B274">
        <v>264</v>
      </c>
      <c r="C274" s="2">
        <v>2</v>
      </c>
      <c r="D274" s="2">
        <v>2</v>
      </c>
      <c r="E274" s="2">
        <v>2</v>
      </c>
      <c r="F274" s="2">
        <v>1</v>
      </c>
      <c r="G274" s="2">
        <v>1</v>
      </c>
      <c r="H274" s="2">
        <v>1</v>
      </c>
      <c r="I274" s="2">
        <v>1</v>
      </c>
      <c r="J274" s="2">
        <v>1</v>
      </c>
    </row>
    <row r="275" spans="2:10" x14ac:dyDescent="0.25">
      <c r="B275">
        <v>265</v>
      </c>
      <c r="C275" s="2">
        <v>1</v>
      </c>
      <c r="D275" s="2">
        <v>1</v>
      </c>
      <c r="E275" s="2">
        <v>1</v>
      </c>
      <c r="F275" s="2">
        <v>2</v>
      </c>
      <c r="G275" s="2">
        <v>1</v>
      </c>
      <c r="H275" s="2">
        <v>1</v>
      </c>
      <c r="I275" s="2">
        <v>1</v>
      </c>
      <c r="J275" s="2">
        <v>1</v>
      </c>
    </row>
    <row r="276" spans="2:10" x14ac:dyDescent="0.25">
      <c r="B276">
        <v>266</v>
      </c>
      <c r="C276" s="2">
        <v>2</v>
      </c>
      <c r="D276" s="2">
        <v>1</v>
      </c>
      <c r="E276" s="2">
        <v>1</v>
      </c>
      <c r="F276" s="2">
        <v>2</v>
      </c>
      <c r="G276" s="2">
        <v>1</v>
      </c>
      <c r="H276" s="2">
        <v>1</v>
      </c>
      <c r="I276" s="2">
        <v>1</v>
      </c>
      <c r="J276" s="2">
        <v>1</v>
      </c>
    </row>
    <row r="277" spans="2:10" x14ac:dyDescent="0.25">
      <c r="B277">
        <v>267</v>
      </c>
      <c r="C277" s="2">
        <v>1</v>
      </c>
      <c r="D277" s="2">
        <v>2</v>
      </c>
      <c r="E277" s="2">
        <v>1</v>
      </c>
      <c r="F277" s="2">
        <v>2</v>
      </c>
      <c r="G277" s="2">
        <v>1</v>
      </c>
      <c r="H277" s="2">
        <v>1</v>
      </c>
      <c r="I277" s="2">
        <v>1</v>
      </c>
      <c r="J277" s="2">
        <v>1</v>
      </c>
    </row>
    <row r="278" spans="2:10" x14ac:dyDescent="0.25">
      <c r="B278">
        <v>268</v>
      </c>
      <c r="C278" s="2">
        <v>2</v>
      </c>
      <c r="D278" s="2">
        <v>2</v>
      </c>
      <c r="E278" s="2">
        <v>1</v>
      </c>
      <c r="F278" s="2">
        <v>2</v>
      </c>
      <c r="G278" s="2">
        <v>1</v>
      </c>
      <c r="H278" s="2">
        <v>1</v>
      </c>
      <c r="I278" s="2">
        <v>1</v>
      </c>
      <c r="J278" s="2">
        <v>1</v>
      </c>
    </row>
    <row r="279" spans="2:10" x14ac:dyDescent="0.25">
      <c r="B279">
        <v>269</v>
      </c>
      <c r="C279" s="2">
        <v>1</v>
      </c>
      <c r="D279" s="2">
        <v>1</v>
      </c>
      <c r="E279" s="2">
        <v>2</v>
      </c>
      <c r="F279" s="2">
        <v>2</v>
      </c>
      <c r="G279" s="2">
        <v>1</v>
      </c>
      <c r="H279" s="2">
        <v>1</v>
      </c>
      <c r="I279" s="2">
        <v>1</v>
      </c>
      <c r="J279" s="2">
        <v>1</v>
      </c>
    </row>
    <row r="280" spans="2:10" x14ac:dyDescent="0.25">
      <c r="B280">
        <v>270</v>
      </c>
      <c r="C280" s="2">
        <v>2</v>
      </c>
      <c r="D280" s="2">
        <v>1</v>
      </c>
      <c r="E280" s="2">
        <v>2</v>
      </c>
      <c r="F280" s="2">
        <v>2</v>
      </c>
      <c r="G280" s="2">
        <v>1</v>
      </c>
      <c r="H280" s="2">
        <v>1</v>
      </c>
      <c r="I280" s="2">
        <v>1</v>
      </c>
      <c r="J280" s="2">
        <v>1</v>
      </c>
    </row>
    <row r="281" spans="2:10" x14ac:dyDescent="0.25">
      <c r="B281">
        <v>271</v>
      </c>
      <c r="C281" s="2">
        <v>1</v>
      </c>
      <c r="D281" s="2">
        <v>2</v>
      </c>
      <c r="E281" s="2">
        <v>2</v>
      </c>
      <c r="F281" s="2">
        <v>2</v>
      </c>
      <c r="G281" s="2">
        <v>1</v>
      </c>
      <c r="H281" s="2">
        <v>1</v>
      </c>
      <c r="I281" s="2">
        <v>1</v>
      </c>
      <c r="J281" s="2">
        <v>1</v>
      </c>
    </row>
    <row r="282" spans="2:10" x14ac:dyDescent="0.25">
      <c r="B282">
        <v>272</v>
      </c>
      <c r="C282" s="2">
        <v>2</v>
      </c>
      <c r="D282" s="2">
        <v>2</v>
      </c>
      <c r="E282" s="2">
        <v>2</v>
      </c>
      <c r="F282" s="2">
        <v>2</v>
      </c>
      <c r="G282" s="2">
        <v>1</v>
      </c>
      <c r="H282" s="2">
        <v>1</v>
      </c>
      <c r="I282" s="2">
        <v>1</v>
      </c>
      <c r="J282" s="2">
        <v>1</v>
      </c>
    </row>
    <row r="283" spans="2:10" x14ac:dyDescent="0.25">
      <c r="B283">
        <v>273</v>
      </c>
      <c r="C283" s="2">
        <v>1</v>
      </c>
      <c r="D283" s="2">
        <v>1</v>
      </c>
      <c r="E283" s="2">
        <v>1</v>
      </c>
      <c r="F283" s="2">
        <v>1</v>
      </c>
      <c r="G283" s="2">
        <v>2</v>
      </c>
      <c r="H283" s="2">
        <v>1</v>
      </c>
      <c r="I283" s="2">
        <v>1</v>
      </c>
      <c r="J283" s="2">
        <v>1</v>
      </c>
    </row>
    <row r="284" spans="2:10" x14ac:dyDescent="0.25">
      <c r="B284">
        <v>274</v>
      </c>
      <c r="C284" s="2">
        <v>2</v>
      </c>
      <c r="D284" s="2">
        <v>1</v>
      </c>
      <c r="E284" s="2">
        <v>1</v>
      </c>
      <c r="F284" s="2">
        <v>1</v>
      </c>
      <c r="G284" s="2">
        <v>2</v>
      </c>
      <c r="H284" s="2">
        <v>1</v>
      </c>
      <c r="I284" s="2">
        <v>1</v>
      </c>
      <c r="J284" s="2">
        <v>1</v>
      </c>
    </row>
    <row r="285" spans="2:10" x14ac:dyDescent="0.25">
      <c r="B285">
        <v>275</v>
      </c>
      <c r="C285" s="2">
        <v>1</v>
      </c>
      <c r="D285" s="2">
        <v>2</v>
      </c>
      <c r="E285" s="2">
        <v>1</v>
      </c>
      <c r="F285" s="2">
        <v>1</v>
      </c>
      <c r="G285" s="2">
        <v>2</v>
      </c>
      <c r="H285" s="2">
        <v>1</v>
      </c>
      <c r="I285" s="2">
        <v>1</v>
      </c>
      <c r="J285" s="2">
        <v>1</v>
      </c>
    </row>
    <row r="286" spans="2:10" x14ac:dyDescent="0.25">
      <c r="B286">
        <v>276</v>
      </c>
      <c r="C286" s="2">
        <v>2</v>
      </c>
      <c r="D286" s="2">
        <v>2</v>
      </c>
      <c r="E286" s="2">
        <v>1</v>
      </c>
      <c r="F286" s="2">
        <v>1</v>
      </c>
      <c r="G286" s="2">
        <v>2</v>
      </c>
      <c r="H286" s="2">
        <v>1</v>
      </c>
      <c r="I286" s="2">
        <v>1</v>
      </c>
      <c r="J286" s="2">
        <v>1</v>
      </c>
    </row>
    <row r="287" spans="2:10" x14ac:dyDescent="0.25">
      <c r="B287">
        <v>277</v>
      </c>
      <c r="C287" s="2">
        <v>1</v>
      </c>
      <c r="D287" s="2">
        <v>1</v>
      </c>
      <c r="E287" s="2">
        <v>2</v>
      </c>
      <c r="F287" s="2">
        <v>1</v>
      </c>
      <c r="G287" s="2">
        <v>2</v>
      </c>
      <c r="H287" s="2">
        <v>1</v>
      </c>
      <c r="I287" s="2">
        <v>1</v>
      </c>
      <c r="J287" s="2">
        <v>1</v>
      </c>
    </row>
    <row r="288" spans="2:10" x14ac:dyDescent="0.25">
      <c r="B288">
        <v>278</v>
      </c>
      <c r="C288" s="2">
        <v>2</v>
      </c>
      <c r="D288" s="2">
        <v>1</v>
      </c>
      <c r="E288" s="2">
        <v>2</v>
      </c>
      <c r="F288" s="2">
        <v>1</v>
      </c>
      <c r="G288" s="2">
        <v>2</v>
      </c>
      <c r="H288" s="2">
        <v>1</v>
      </c>
      <c r="I288" s="2">
        <v>1</v>
      </c>
      <c r="J288" s="2">
        <v>1</v>
      </c>
    </row>
    <row r="289" spans="2:10" x14ac:dyDescent="0.25">
      <c r="B289">
        <v>279</v>
      </c>
      <c r="C289" s="2">
        <v>1</v>
      </c>
      <c r="D289" s="2">
        <v>2</v>
      </c>
      <c r="E289" s="2">
        <v>2</v>
      </c>
      <c r="F289" s="2">
        <v>1</v>
      </c>
      <c r="G289" s="2">
        <v>2</v>
      </c>
      <c r="H289" s="2">
        <v>1</v>
      </c>
      <c r="I289" s="2">
        <v>1</v>
      </c>
      <c r="J289" s="2">
        <v>1</v>
      </c>
    </row>
    <row r="290" spans="2:10" x14ac:dyDescent="0.25">
      <c r="B290">
        <v>280</v>
      </c>
      <c r="C290" s="2">
        <v>2</v>
      </c>
      <c r="D290" s="2">
        <v>2</v>
      </c>
      <c r="E290" s="2">
        <v>2</v>
      </c>
      <c r="F290" s="2">
        <v>1</v>
      </c>
      <c r="G290" s="2">
        <v>2</v>
      </c>
      <c r="H290" s="2">
        <v>1</v>
      </c>
      <c r="I290" s="2">
        <v>1</v>
      </c>
      <c r="J290" s="2">
        <v>1</v>
      </c>
    </row>
    <row r="291" spans="2:10" x14ac:dyDescent="0.25">
      <c r="B291">
        <v>281</v>
      </c>
      <c r="C291" s="2">
        <v>1</v>
      </c>
      <c r="D291" s="2">
        <v>1</v>
      </c>
      <c r="E291" s="2">
        <v>1</v>
      </c>
      <c r="F291" s="2">
        <v>2</v>
      </c>
      <c r="G291" s="2">
        <v>2</v>
      </c>
      <c r="H291" s="2">
        <v>1</v>
      </c>
      <c r="I291" s="2">
        <v>1</v>
      </c>
      <c r="J291" s="2">
        <v>1</v>
      </c>
    </row>
    <row r="292" spans="2:10" x14ac:dyDescent="0.25">
      <c r="B292">
        <v>282</v>
      </c>
      <c r="C292" s="2">
        <v>2</v>
      </c>
      <c r="D292" s="2">
        <v>1</v>
      </c>
      <c r="E292" s="2">
        <v>1</v>
      </c>
      <c r="F292" s="2">
        <v>2</v>
      </c>
      <c r="G292" s="2">
        <v>2</v>
      </c>
      <c r="H292" s="2">
        <v>1</v>
      </c>
      <c r="I292" s="2">
        <v>1</v>
      </c>
      <c r="J292" s="2">
        <v>1</v>
      </c>
    </row>
    <row r="293" spans="2:10" x14ac:dyDescent="0.25">
      <c r="B293">
        <v>283</v>
      </c>
      <c r="C293" s="2">
        <v>1</v>
      </c>
      <c r="D293" s="2">
        <v>2</v>
      </c>
      <c r="E293" s="2">
        <v>1</v>
      </c>
      <c r="F293" s="2">
        <v>2</v>
      </c>
      <c r="G293" s="2">
        <v>2</v>
      </c>
      <c r="H293" s="2">
        <v>1</v>
      </c>
      <c r="I293" s="2">
        <v>1</v>
      </c>
      <c r="J293" s="2">
        <v>1</v>
      </c>
    </row>
    <row r="294" spans="2:10" x14ac:dyDescent="0.25">
      <c r="B294">
        <v>284</v>
      </c>
      <c r="C294" s="2">
        <v>2</v>
      </c>
      <c r="D294" s="2">
        <v>2</v>
      </c>
      <c r="E294" s="2">
        <v>1</v>
      </c>
      <c r="F294" s="2">
        <v>2</v>
      </c>
      <c r="G294" s="2">
        <v>2</v>
      </c>
      <c r="H294" s="2">
        <v>1</v>
      </c>
      <c r="I294" s="2">
        <v>1</v>
      </c>
      <c r="J294" s="2">
        <v>1</v>
      </c>
    </row>
    <row r="295" spans="2:10" x14ac:dyDescent="0.25">
      <c r="B295">
        <v>285</v>
      </c>
      <c r="C295" s="2">
        <v>1</v>
      </c>
      <c r="D295" s="2">
        <v>1</v>
      </c>
      <c r="E295" s="2">
        <v>2</v>
      </c>
      <c r="F295" s="2">
        <v>2</v>
      </c>
      <c r="G295" s="2">
        <v>2</v>
      </c>
      <c r="H295" s="2">
        <v>1</v>
      </c>
      <c r="I295" s="2">
        <v>1</v>
      </c>
      <c r="J295" s="2">
        <v>1</v>
      </c>
    </row>
    <row r="296" spans="2:10" x14ac:dyDescent="0.25">
      <c r="B296">
        <v>286</v>
      </c>
      <c r="C296" s="2">
        <v>2</v>
      </c>
      <c r="D296" s="2">
        <v>1</v>
      </c>
      <c r="E296" s="2">
        <v>2</v>
      </c>
      <c r="F296" s="2">
        <v>2</v>
      </c>
      <c r="G296" s="2">
        <v>2</v>
      </c>
      <c r="H296" s="2">
        <v>1</v>
      </c>
      <c r="I296" s="2">
        <v>1</v>
      </c>
      <c r="J296" s="2">
        <v>1</v>
      </c>
    </row>
    <row r="297" spans="2:10" x14ac:dyDescent="0.25">
      <c r="B297">
        <v>287</v>
      </c>
      <c r="C297" s="2">
        <v>1</v>
      </c>
      <c r="D297" s="2">
        <v>2</v>
      </c>
      <c r="E297" s="2">
        <v>2</v>
      </c>
      <c r="F297" s="2">
        <v>2</v>
      </c>
      <c r="G297" s="2">
        <v>2</v>
      </c>
      <c r="H297" s="2">
        <v>1</v>
      </c>
      <c r="I297" s="2">
        <v>1</v>
      </c>
      <c r="J297" s="2">
        <v>1</v>
      </c>
    </row>
    <row r="298" spans="2:10" x14ac:dyDescent="0.25">
      <c r="B298">
        <v>288</v>
      </c>
      <c r="C298" s="2">
        <v>2</v>
      </c>
      <c r="D298" s="2">
        <v>2</v>
      </c>
      <c r="E298" s="2">
        <v>2</v>
      </c>
      <c r="F298" s="2">
        <v>2</v>
      </c>
      <c r="G298" s="2">
        <v>2</v>
      </c>
      <c r="H298" s="2">
        <v>1</v>
      </c>
      <c r="I298" s="2">
        <v>1</v>
      </c>
      <c r="J298" s="2">
        <v>1</v>
      </c>
    </row>
    <row r="299" spans="2:10" x14ac:dyDescent="0.25">
      <c r="B299">
        <v>289</v>
      </c>
      <c r="C299" s="2">
        <v>1</v>
      </c>
      <c r="D299" s="2">
        <v>1</v>
      </c>
      <c r="E299" s="2">
        <v>1</v>
      </c>
      <c r="F299" s="2">
        <v>1</v>
      </c>
      <c r="G299" s="2">
        <v>1</v>
      </c>
      <c r="H299" s="2">
        <v>2</v>
      </c>
      <c r="I299" s="2">
        <v>1</v>
      </c>
      <c r="J299" s="2">
        <v>1</v>
      </c>
    </row>
    <row r="300" spans="2:10" x14ac:dyDescent="0.25">
      <c r="B300">
        <v>290</v>
      </c>
      <c r="C300" s="2">
        <v>2</v>
      </c>
      <c r="D300" s="2">
        <v>1</v>
      </c>
      <c r="E300" s="2">
        <v>1</v>
      </c>
      <c r="F300" s="2">
        <v>1</v>
      </c>
      <c r="G300" s="2">
        <v>1</v>
      </c>
      <c r="H300" s="2">
        <v>2</v>
      </c>
      <c r="I300" s="2">
        <v>1</v>
      </c>
      <c r="J300" s="2">
        <v>1</v>
      </c>
    </row>
    <row r="301" spans="2:10" x14ac:dyDescent="0.25">
      <c r="B301">
        <v>291</v>
      </c>
      <c r="C301" s="2">
        <v>1</v>
      </c>
      <c r="D301" s="2">
        <v>2</v>
      </c>
      <c r="E301" s="2">
        <v>1</v>
      </c>
      <c r="F301" s="2">
        <v>1</v>
      </c>
      <c r="G301" s="2">
        <v>1</v>
      </c>
      <c r="H301" s="2">
        <v>2</v>
      </c>
      <c r="I301" s="2">
        <v>1</v>
      </c>
      <c r="J301" s="2">
        <v>1</v>
      </c>
    </row>
    <row r="302" spans="2:10" x14ac:dyDescent="0.25">
      <c r="B302">
        <v>292</v>
      </c>
      <c r="C302" s="2">
        <v>2</v>
      </c>
      <c r="D302" s="2">
        <v>2</v>
      </c>
      <c r="E302" s="2">
        <v>1</v>
      </c>
      <c r="F302" s="2">
        <v>1</v>
      </c>
      <c r="G302" s="2">
        <v>1</v>
      </c>
      <c r="H302" s="2">
        <v>2</v>
      </c>
      <c r="I302" s="2">
        <v>1</v>
      </c>
      <c r="J302" s="2">
        <v>1</v>
      </c>
    </row>
    <row r="303" spans="2:10" x14ac:dyDescent="0.25">
      <c r="B303">
        <v>293</v>
      </c>
      <c r="C303" s="2">
        <v>1</v>
      </c>
      <c r="D303" s="2">
        <v>1</v>
      </c>
      <c r="E303" s="2">
        <v>2</v>
      </c>
      <c r="F303" s="2">
        <v>1</v>
      </c>
      <c r="G303" s="2">
        <v>1</v>
      </c>
      <c r="H303" s="2">
        <v>2</v>
      </c>
      <c r="I303" s="2">
        <v>1</v>
      </c>
      <c r="J303" s="2">
        <v>1</v>
      </c>
    </row>
    <row r="304" spans="2:10" x14ac:dyDescent="0.25">
      <c r="B304">
        <v>294</v>
      </c>
      <c r="C304" s="2">
        <v>2</v>
      </c>
      <c r="D304" s="2">
        <v>1</v>
      </c>
      <c r="E304" s="2">
        <v>2</v>
      </c>
      <c r="F304" s="2">
        <v>1</v>
      </c>
      <c r="G304" s="2">
        <v>1</v>
      </c>
      <c r="H304" s="2">
        <v>2</v>
      </c>
      <c r="I304" s="2">
        <v>1</v>
      </c>
      <c r="J304" s="2">
        <v>1</v>
      </c>
    </row>
    <row r="305" spans="2:10" x14ac:dyDescent="0.25">
      <c r="B305">
        <v>295</v>
      </c>
      <c r="C305" s="2">
        <v>1</v>
      </c>
      <c r="D305" s="2">
        <v>2</v>
      </c>
      <c r="E305" s="2">
        <v>2</v>
      </c>
      <c r="F305" s="2">
        <v>1</v>
      </c>
      <c r="G305" s="2">
        <v>1</v>
      </c>
      <c r="H305" s="2">
        <v>2</v>
      </c>
      <c r="I305" s="2">
        <v>1</v>
      </c>
      <c r="J305" s="2">
        <v>1</v>
      </c>
    </row>
    <row r="306" spans="2:10" x14ac:dyDescent="0.25">
      <c r="B306">
        <v>296</v>
      </c>
      <c r="C306" s="2">
        <v>2</v>
      </c>
      <c r="D306" s="2">
        <v>2</v>
      </c>
      <c r="E306" s="2">
        <v>2</v>
      </c>
      <c r="F306" s="2">
        <v>1</v>
      </c>
      <c r="G306" s="2">
        <v>1</v>
      </c>
      <c r="H306" s="2">
        <v>2</v>
      </c>
      <c r="I306" s="2">
        <v>1</v>
      </c>
      <c r="J306" s="2">
        <v>1</v>
      </c>
    </row>
    <row r="307" spans="2:10" x14ac:dyDescent="0.25">
      <c r="B307">
        <v>297</v>
      </c>
      <c r="C307" s="2">
        <v>1</v>
      </c>
      <c r="D307" s="2">
        <v>1</v>
      </c>
      <c r="E307" s="2">
        <v>1</v>
      </c>
      <c r="F307" s="2">
        <v>2</v>
      </c>
      <c r="G307" s="2">
        <v>1</v>
      </c>
      <c r="H307" s="2">
        <v>2</v>
      </c>
      <c r="I307" s="2">
        <v>1</v>
      </c>
      <c r="J307" s="2">
        <v>1</v>
      </c>
    </row>
    <row r="308" spans="2:10" x14ac:dyDescent="0.25">
      <c r="B308">
        <v>298</v>
      </c>
      <c r="C308" s="2">
        <v>2</v>
      </c>
      <c r="D308" s="2">
        <v>1</v>
      </c>
      <c r="E308" s="2">
        <v>1</v>
      </c>
      <c r="F308" s="2">
        <v>2</v>
      </c>
      <c r="G308" s="2">
        <v>1</v>
      </c>
      <c r="H308" s="2">
        <v>2</v>
      </c>
      <c r="I308" s="2">
        <v>1</v>
      </c>
      <c r="J308" s="2">
        <v>1</v>
      </c>
    </row>
    <row r="309" spans="2:10" x14ac:dyDescent="0.25">
      <c r="B309">
        <v>299</v>
      </c>
      <c r="C309" s="2">
        <v>1</v>
      </c>
      <c r="D309" s="2">
        <v>2</v>
      </c>
      <c r="E309" s="2">
        <v>1</v>
      </c>
      <c r="F309" s="2">
        <v>2</v>
      </c>
      <c r="G309" s="2">
        <v>1</v>
      </c>
      <c r="H309" s="2">
        <v>2</v>
      </c>
      <c r="I309" s="2">
        <v>1</v>
      </c>
      <c r="J309" s="2">
        <v>1</v>
      </c>
    </row>
    <row r="310" spans="2:10" x14ac:dyDescent="0.25">
      <c r="B310">
        <v>300</v>
      </c>
      <c r="C310" s="2">
        <v>2</v>
      </c>
      <c r="D310" s="2">
        <v>2</v>
      </c>
      <c r="E310" s="2">
        <v>1</v>
      </c>
      <c r="F310" s="2">
        <v>2</v>
      </c>
      <c r="G310" s="2">
        <v>1</v>
      </c>
      <c r="H310" s="2">
        <v>2</v>
      </c>
      <c r="I310" s="2">
        <v>1</v>
      </c>
      <c r="J310" s="2">
        <v>1</v>
      </c>
    </row>
    <row r="311" spans="2:10" x14ac:dyDescent="0.25">
      <c r="B311">
        <v>301</v>
      </c>
      <c r="C311" s="2">
        <v>1</v>
      </c>
      <c r="D311" s="2">
        <v>1</v>
      </c>
      <c r="E311" s="2">
        <v>2</v>
      </c>
      <c r="F311" s="2">
        <v>2</v>
      </c>
      <c r="G311" s="2">
        <v>1</v>
      </c>
      <c r="H311" s="2">
        <v>2</v>
      </c>
      <c r="I311" s="2">
        <v>1</v>
      </c>
      <c r="J311" s="2">
        <v>1</v>
      </c>
    </row>
    <row r="312" spans="2:10" x14ac:dyDescent="0.25">
      <c r="B312">
        <v>302</v>
      </c>
      <c r="C312" s="2">
        <v>2</v>
      </c>
      <c r="D312" s="2">
        <v>1</v>
      </c>
      <c r="E312" s="2">
        <v>2</v>
      </c>
      <c r="F312" s="2">
        <v>2</v>
      </c>
      <c r="G312" s="2">
        <v>1</v>
      </c>
      <c r="H312" s="2">
        <v>2</v>
      </c>
      <c r="I312" s="2">
        <v>1</v>
      </c>
      <c r="J312" s="2">
        <v>1</v>
      </c>
    </row>
    <row r="313" spans="2:10" x14ac:dyDescent="0.25">
      <c r="B313">
        <v>303</v>
      </c>
      <c r="C313" s="2">
        <v>1</v>
      </c>
      <c r="D313" s="2">
        <v>2</v>
      </c>
      <c r="E313" s="2">
        <v>2</v>
      </c>
      <c r="F313" s="2">
        <v>2</v>
      </c>
      <c r="G313" s="2">
        <v>1</v>
      </c>
      <c r="H313" s="2">
        <v>2</v>
      </c>
      <c r="I313" s="2">
        <v>1</v>
      </c>
      <c r="J313" s="2">
        <v>1</v>
      </c>
    </row>
    <row r="314" spans="2:10" x14ac:dyDescent="0.25">
      <c r="B314">
        <v>304</v>
      </c>
      <c r="C314" s="2">
        <v>2</v>
      </c>
      <c r="D314" s="2">
        <v>2</v>
      </c>
      <c r="E314" s="2">
        <v>2</v>
      </c>
      <c r="F314" s="2">
        <v>2</v>
      </c>
      <c r="G314" s="2">
        <v>1</v>
      </c>
      <c r="H314" s="2">
        <v>2</v>
      </c>
      <c r="I314" s="2">
        <v>1</v>
      </c>
      <c r="J314" s="2">
        <v>1</v>
      </c>
    </row>
    <row r="315" spans="2:10" x14ac:dyDescent="0.25">
      <c r="B315">
        <v>305</v>
      </c>
      <c r="C315" s="2">
        <v>1</v>
      </c>
      <c r="D315" s="2">
        <v>1</v>
      </c>
      <c r="E315" s="2">
        <v>1</v>
      </c>
      <c r="F315" s="2">
        <v>1</v>
      </c>
      <c r="G315" s="2">
        <v>2</v>
      </c>
      <c r="H315" s="2">
        <v>2</v>
      </c>
      <c r="I315" s="2">
        <v>1</v>
      </c>
      <c r="J315" s="2">
        <v>1</v>
      </c>
    </row>
    <row r="316" spans="2:10" x14ac:dyDescent="0.25">
      <c r="B316">
        <v>306</v>
      </c>
      <c r="C316" s="2">
        <v>2</v>
      </c>
      <c r="D316" s="2">
        <v>1</v>
      </c>
      <c r="E316" s="2">
        <v>1</v>
      </c>
      <c r="F316" s="2">
        <v>1</v>
      </c>
      <c r="G316" s="2">
        <v>2</v>
      </c>
      <c r="H316" s="2">
        <v>2</v>
      </c>
      <c r="I316" s="2">
        <v>1</v>
      </c>
      <c r="J316" s="2">
        <v>1</v>
      </c>
    </row>
    <row r="317" spans="2:10" x14ac:dyDescent="0.25">
      <c r="B317">
        <v>307</v>
      </c>
      <c r="C317" s="2">
        <v>1</v>
      </c>
      <c r="D317" s="2">
        <v>2</v>
      </c>
      <c r="E317" s="2">
        <v>1</v>
      </c>
      <c r="F317" s="2">
        <v>1</v>
      </c>
      <c r="G317" s="2">
        <v>2</v>
      </c>
      <c r="H317" s="2">
        <v>2</v>
      </c>
      <c r="I317" s="2">
        <v>1</v>
      </c>
      <c r="J317" s="2">
        <v>1</v>
      </c>
    </row>
    <row r="318" spans="2:10" x14ac:dyDescent="0.25">
      <c r="B318">
        <v>308</v>
      </c>
      <c r="C318" s="2">
        <v>2</v>
      </c>
      <c r="D318" s="2">
        <v>2</v>
      </c>
      <c r="E318" s="2">
        <v>1</v>
      </c>
      <c r="F318" s="2">
        <v>1</v>
      </c>
      <c r="G318" s="2">
        <v>2</v>
      </c>
      <c r="H318" s="2">
        <v>2</v>
      </c>
      <c r="I318" s="2">
        <v>1</v>
      </c>
      <c r="J318" s="2">
        <v>1</v>
      </c>
    </row>
    <row r="319" spans="2:10" x14ac:dyDescent="0.25">
      <c r="B319">
        <v>309</v>
      </c>
      <c r="C319" s="2">
        <v>1</v>
      </c>
      <c r="D319" s="2">
        <v>1</v>
      </c>
      <c r="E319" s="2">
        <v>2</v>
      </c>
      <c r="F319" s="2">
        <v>1</v>
      </c>
      <c r="G319" s="2">
        <v>2</v>
      </c>
      <c r="H319" s="2">
        <v>2</v>
      </c>
      <c r="I319" s="2">
        <v>1</v>
      </c>
      <c r="J319" s="2">
        <v>1</v>
      </c>
    </row>
    <row r="320" spans="2:10" x14ac:dyDescent="0.25">
      <c r="B320">
        <v>310</v>
      </c>
      <c r="C320" s="2">
        <v>2</v>
      </c>
      <c r="D320" s="2">
        <v>1</v>
      </c>
      <c r="E320" s="2">
        <v>2</v>
      </c>
      <c r="F320" s="2">
        <v>1</v>
      </c>
      <c r="G320" s="2">
        <v>2</v>
      </c>
      <c r="H320" s="2">
        <v>2</v>
      </c>
      <c r="I320" s="2">
        <v>1</v>
      </c>
      <c r="J320" s="2">
        <v>1</v>
      </c>
    </row>
    <row r="321" spans="2:10" x14ac:dyDescent="0.25">
      <c r="B321">
        <v>311</v>
      </c>
      <c r="C321" s="2">
        <v>1</v>
      </c>
      <c r="D321" s="2">
        <v>2</v>
      </c>
      <c r="E321" s="2">
        <v>2</v>
      </c>
      <c r="F321" s="2">
        <v>1</v>
      </c>
      <c r="G321" s="2">
        <v>2</v>
      </c>
      <c r="H321" s="2">
        <v>2</v>
      </c>
      <c r="I321" s="2">
        <v>1</v>
      </c>
      <c r="J321" s="2">
        <v>1</v>
      </c>
    </row>
    <row r="322" spans="2:10" x14ac:dyDescent="0.25">
      <c r="B322">
        <v>312</v>
      </c>
      <c r="C322" s="2">
        <v>2</v>
      </c>
      <c r="D322" s="2">
        <v>2</v>
      </c>
      <c r="E322" s="2">
        <v>2</v>
      </c>
      <c r="F322" s="2">
        <v>1</v>
      </c>
      <c r="G322" s="2">
        <v>2</v>
      </c>
      <c r="H322" s="2">
        <v>2</v>
      </c>
      <c r="I322" s="2">
        <v>1</v>
      </c>
      <c r="J322" s="2">
        <v>1</v>
      </c>
    </row>
    <row r="323" spans="2:10" x14ac:dyDescent="0.25">
      <c r="B323">
        <v>313</v>
      </c>
      <c r="C323" s="2">
        <v>1</v>
      </c>
      <c r="D323" s="2">
        <v>1</v>
      </c>
      <c r="E323" s="2">
        <v>1</v>
      </c>
      <c r="F323" s="2">
        <v>2</v>
      </c>
      <c r="G323" s="2">
        <v>2</v>
      </c>
      <c r="H323" s="2">
        <v>2</v>
      </c>
      <c r="I323" s="2">
        <v>1</v>
      </c>
      <c r="J323" s="2">
        <v>1</v>
      </c>
    </row>
    <row r="324" spans="2:10" x14ac:dyDescent="0.25">
      <c r="B324">
        <v>314</v>
      </c>
      <c r="C324" s="2">
        <v>2</v>
      </c>
      <c r="D324" s="2">
        <v>1</v>
      </c>
      <c r="E324" s="2">
        <v>1</v>
      </c>
      <c r="F324" s="2">
        <v>2</v>
      </c>
      <c r="G324" s="2">
        <v>2</v>
      </c>
      <c r="H324" s="2">
        <v>2</v>
      </c>
      <c r="I324" s="2">
        <v>1</v>
      </c>
      <c r="J324" s="2">
        <v>1</v>
      </c>
    </row>
    <row r="325" spans="2:10" x14ac:dyDescent="0.25">
      <c r="B325">
        <v>315</v>
      </c>
      <c r="C325" s="2">
        <v>1</v>
      </c>
      <c r="D325" s="2">
        <v>2</v>
      </c>
      <c r="E325" s="2">
        <v>1</v>
      </c>
      <c r="F325" s="2">
        <v>2</v>
      </c>
      <c r="G325" s="2">
        <v>2</v>
      </c>
      <c r="H325" s="2">
        <v>2</v>
      </c>
      <c r="I325" s="2">
        <v>1</v>
      </c>
      <c r="J325" s="2">
        <v>1</v>
      </c>
    </row>
    <row r="326" spans="2:10" x14ac:dyDescent="0.25">
      <c r="B326">
        <v>316</v>
      </c>
      <c r="C326" s="2">
        <v>2</v>
      </c>
      <c r="D326" s="2">
        <v>2</v>
      </c>
      <c r="E326" s="2">
        <v>1</v>
      </c>
      <c r="F326" s="2">
        <v>2</v>
      </c>
      <c r="G326" s="2">
        <v>2</v>
      </c>
      <c r="H326" s="2">
        <v>2</v>
      </c>
      <c r="I326" s="2">
        <v>1</v>
      </c>
      <c r="J326" s="2">
        <v>1</v>
      </c>
    </row>
    <row r="327" spans="2:10" x14ac:dyDescent="0.25">
      <c r="B327">
        <v>317</v>
      </c>
      <c r="C327" s="2">
        <v>1</v>
      </c>
      <c r="D327" s="2">
        <v>1</v>
      </c>
      <c r="E327" s="2">
        <v>2</v>
      </c>
      <c r="F327" s="2">
        <v>2</v>
      </c>
      <c r="G327" s="2">
        <v>2</v>
      </c>
      <c r="H327" s="2">
        <v>2</v>
      </c>
      <c r="I327" s="2">
        <v>1</v>
      </c>
      <c r="J327" s="2">
        <v>1</v>
      </c>
    </row>
    <row r="328" spans="2:10" x14ac:dyDescent="0.25">
      <c r="B328">
        <v>318</v>
      </c>
      <c r="C328" s="2">
        <v>2</v>
      </c>
      <c r="D328" s="2">
        <v>1</v>
      </c>
      <c r="E328" s="2">
        <v>2</v>
      </c>
      <c r="F328" s="2">
        <v>2</v>
      </c>
      <c r="G328" s="2">
        <v>2</v>
      </c>
      <c r="H328" s="2">
        <v>2</v>
      </c>
      <c r="I328" s="2">
        <v>1</v>
      </c>
      <c r="J328" s="2">
        <v>1</v>
      </c>
    </row>
    <row r="329" spans="2:10" x14ac:dyDescent="0.25">
      <c r="B329">
        <v>319</v>
      </c>
      <c r="C329" s="2">
        <v>1</v>
      </c>
      <c r="D329" s="2">
        <v>2</v>
      </c>
      <c r="E329" s="2">
        <v>2</v>
      </c>
      <c r="F329" s="2">
        <v>2</v>
      </c>
      <c r="G329" s="2">
        <v>2</v>
      </c>
      <c r="H329" s="2">
        <v>2</v>
      </c>
      <c r="I329" s="2">
        <v>1</v>
      </c>
      <c r="J329" s="2">
        <v>1</v>
      </c>
    </row>
    <row r="330" spans="2:10" x14ac:dyDescent="0.25">
      <c r="B330">
        <v>320</v>
      </c>
      <c r="C330" s="2">
        <v>2</v>
      </c>
      <c r="D330" s="2">
        <v>2</v>
      </c>
      <c r="E330" s="2">
        <v>2</v>
      </c>
      <c r="F330" s="2">
        <v>2</v>
      </c>
      <c r="G330" s="2">
        <v>2</v>
      </c>
      <c r="H330" s="2">
        <v>2</v>
      </c>
      <c r="I330" s="2">
        <v>1</v>
      </c>
      <c r="J330" s="2">
        <v>1</v>
      </c>
    </row>
    <row r="331" spans="2:10" x14ac:dyDescent="0.25">
      <c r="B331">
        <v>321</v>
      </c>
      <c r="C331" s="2">
        <v>1</v>
      </c>
      <c r="D331" s="2">
        <v>1</v>
      </c>
      <c r="E331" s="2">
        <v>1</v>
      </c>
      <c r="F331" s="2">
        <v>1</v>
      </c>
      <c r="G331" s="2">
        <v>1</v>
      </c>
      <c r="H331" s="2">
        <v>1</v>
      </c>
      <c r="I331" s="2">
        <v>2</v>
      </c>
      <c r="J331" s="2">
        <v>1</v>
      </c>
    </row>
    <row r="332" spans="2:10" x14ac:dyDescent="0.25">
      <c r="B332">
        <v>322</v>
      </c>
      <c r="C332" s="2">
        <v>2</v>
      </c>
      <c r="D332" s="2">
        <v>1</v>
      </c>
      <c r="E332" s="2">
        <v>1</v>
      </c>
      <c r="F332" s="2">
        <v>1</v>
      </c>
      <c r="G332" s="2">
        <v>1</v>
      </c>
      <c r="H332" s="2">
        <v>1</v>
      </c>
      <c r="I332" s="2">
        <v>2</v>
      </c>
      <c r="J332" s="2">
        <v>1</v>
      </c>
    </row>
    <row r="333" spans="2:10" x14ac:dyDescent="0.25">
      <c r="B333">
        <v>323</v>
      </c>
      <c r="C333" s="2">
        <v>1</v>
      </c>
      <c r="D333" s="2">
        <v>2</v>
      </c>
      <c r="E333" s="2">
        <v>1</v>
      </c>
      <c r="F333" s="2">
        <v>1</v>
      </c>
      <c r="G333" s="2">
        <v>1</v>
      </c>
      <c r="H333" s="2">
        <v>1</v>
      </c>
      <c r="I333" s="2">
        <v>2</v>
      </c>
      <c r="J333" s="2">
        <v>1</v>
      </c>
    </row>
    <row r="334" spans="2:10" x14ac:dyDescent="0.25">
      <c r="B334">
        <v>324</v>
      </c>
      <c r="C334" s="2">
        <v>2</v>
      </c>
      <c r="D334" s="2">
        <v>2</v>
      </c>
      <c r="E334" s="2">
        <v>1</v>
      </c>
      <c r="F334" s="2">
        <v>1</v>
      </c>
      <c r="G334" s="2">
        <v>1</v>
      </c>
      <c r="H334" s="2">
        <v>1</v>
      </c>
      <c r="I334" s="2">
        <v>2</v>
      </c>
      <c r="J334" s="2">
        <v>1</v>
      </c>
    </row>
    <row r="335" spans="2:10" x14ac:dyDescent="0.25">
      <c r="B335">
        <v>325</v>
      </c>
      <c r="C335" s="2">
        <v>1</v>
      </c>
      <c r="D335" s="2">
        <v>1</v>
      </c>
      <c r="E335" s="2">
        <v>2</v>
      </c>
      <c r="F335" s="2">
        <v>1</v>
      </c>
      <c r="G335" s="2">
        <v>1</v>
      </c>
      <c r="H335" s="2">
        <v>1</v>
      </c>
      <c r="I335" s="2">
        <v>2</v>
      </c>
      <c r="J335" s="2">
        <v>1</v>
      </c>
    </row>
    <row r="336" spans="2:10" x14ac:dyDescent="0.25">
      <c r="B336">
        <v>326</v>
      </c>
      <c r="C336" s="2">
        <v>2</v>
      </c>
      <c r="D336" s="2">
        <v>1</v>
      </c>
      <c r="E336" s="2">
        <v>2</v>
      </c>
      <c r="F336" s="2">
        <v>1</v>
      </c>
      <c r="G336" s="2">
        <v>1</v>
      </c>
      <c r="H336" s="2">
        <v>1</v>
      </c>
      <c r="I336" s="2">
        <v>2</v>
      </c>
      <c r="J336" s="2">
        <v>1</v>
      </c>
    </row>
    <row r="337" spans="2:10" x14ac:dyDescent="0.25">
      <c r="B337">
        <v>327</v>
      </c>
      <c r="C337" s="2">
        <v>1</v>
      </c>
      <c r="D337" s="2">
        <v>2</v>
      </c>
      <c r="E337" s="2">
        <v>2</v>
      </c>
      <c r="F337" s="2">
        <v>1</v>
      </c>
      <c r="G337" s="2">
        <v>1</v>
      </c>
      <c r="H337" s="2">
        <v>1</v>
      </c>
      <c r="I337" s="2">
        <v>2</v>
      </c>
      <c r="J337" s="2">
        <v>1</v>
      </c>
    </row>
    <row r="338" spans="2:10" x14ac:dyDescent="0.25">
      <c r="B338">
        <v>328</v>
      </c>
      <c r="C338" s="2">
        <v>2</v>
      </c>
      <c r="D338" s="2">
        <v>2</v>
      </c>
      <c r="E338" s="2">
        <v>2</v>
      </c>
      <c r="F338" s="2">
        <v>1</v>
      </c>
      <c r="G338" s="2">
        <v>1</v>
      </c>
      <c r="H338" s="2">
        <v>1</v>
      </c>
      <c r="I338" s="2">
        <v>2</v>
      </c>
      <c r="J338" s="2">
        <v>1</v>
      </c>
    </row>
    <row r="339" spans="2:10" x14ac:dyDescent="0.25">
      <c r="B339">
        <v>329</v>
      </c>
      <c r="C339" s="2">
        <v>1</v>
      </c>
      <c r="D339" s="2">
        <v>1</v>
      </c>
      <c r="E339" s="2">
        <v>1</v>
      </c>
      <c r="F339" s="2">
        <v>2</v>
      </c>
      <c r="G339" s="2">
        <v>1</v>
      </c>
      <c r="H339" s="2">
        <v>1</v>
      </c>
      <c r="I339" s="2">
        <v>2</v>
      </c>
      <c r="J339" s="2">
        <v>1</v>
      </c>
    </row>
    <row r="340" spans="2:10" x14ac:dyDescent="0.25">
      <c r="B340">
        <v>330</v>
      </c>
      <c r="C340" s="2">
        <v>2</v>
      </c>
      <c r="D340" s="2">
        <v>1</v>
      </c>
      <c r="E340" s="2">
        <v>1</v>
      </c>
      <c r="F340" s="2">
        <v>2</v>
      </c>
      <c r="G340" s="2">
        <v>1</v>
      </c>
      <c r="H340" s="2">
        <v>1</v>
      </c>
      <c r="I340" s="2">
        <v>2</v>
      </c>
      <c r="J340" s="2">
        <v>1</v>
      </c>
    </row>
    <row r="341" spans="2:10" x14ac:dyDescent="0.25">
      <c r="B341">
        <v>331</v>
      </c>
      <c r="C341" s="2">
        <v>1</v>
      </c>
      <c r="D341" s="2">
        <v>2</v>
      </c>
      <c r="E341" s="2">
        <v>1</v>
      </c>
      <c r="F341" s="2">
        <v>2</v>
      </c>
      <c r="G341" s="2">
        <v>1</v>
      </c>
      <c r="H341" s="2">
        <v>1</v>
      </c>
      <c r="I341" s="2">
        <v>2</v>
      </c>
      <c r="J341" s="2">
        <v>1</v>
      </c>
    </row>
    <row r="342" spans="2:10" x14ac:dyDescent="0.25">
      <c r="B342">
        <v>332</v>
      </c>
      <c r="C342" s="2">
        <v>2</v>
      </c>
      <c r="D342" s="2">
        <v>2</v>
      </c>
      <c r="E342" s="2">
        <v>1</v>
      </c>
      <c r="F342" s="2">
        <v>2</v>
      </c>
      <c r="G342" s="2">
        <v>1</v>
      </c>
      <c r="H342" s="2">
        <v>1</v>
      </c>
      <c r="I342" s="2">
        <v>2</v>
      </c>
      <c r="J342" s="2">
        <v>1</v>
      </c>
    </row>
    <row r="343" spans="2:10" x14ac:dyDescent="0.25">
      <c r="B343">
        <v>333</v>
      </c>
      <c r="C343" s="2">
        <v>1</v>
      </c>
      <c r="D343" s="2">
        <v>1</v>
      </c>
      <c r="E343" s="2">
        <v>2</v>
      </c>
      <c r="F343" s="2">
        <v>2</v>
      </c>
      <c r="G343" s="2">
        <v>1</v>
      </c>
      <c r="H343" s="2">
        <v>1</v>
      </c>
      <c r="I343" s="2">
        <v>2</v>
      </c>
      <c r="J343" s="2">
        <v>1</v>
      </c>
    </row>
    <row r="344" spans="2:10" x14ac:dyDescent="0.25">
      <c r="B344">
        <v>334</v>
      </c>
      <c r="C344" s="2">
        <v>2</v>
      </c>
      <c r="D344" s="2">
        <v>1</v>
      </c>
      <c r="E344" s="2">
        <v>2</v>
      </c>
      <c r="F344" s="2">
        <v>2</v>
      </c>
      <c r="G344" s="2">
        <v>1</v>
      </c>
      <c r="H344" s="2">
        <v>1</v>
      </c>
      <c r="I344" s="2">
        <v>2</v>
      </c>
      <c r="J344" s="2">
        <v>1</v>
      </c>
    </row>
    <row r="345" spans="2:10" x14ac:dyDescent="0.25">
      <c r="B345">
        <v>335</v>
      </c>
      <c r="C345" s="2">
        <v>1</v>
      </c>
      <c r="D345" s="2">
        <v>2</v>
      </c>
      <c r="E345" s="2">
        <v>2</v>
      </c>
      <c r="F345" s="2">
        <v>2</v>
      </c>
      <c r="G345" s="2">
        <v>1</v>
      </c>
      <c r="H345" s="2">
        <v>1</v>
      </c>
      <c r="I345" s="2">
        <v>2</v>
      </c>
      <c r="J345" s="2">
        <v>1</v>
      </c>
    </row>
    <row r="346" spans="2:10" x14ac:dyDescent="0.25">
      <c r="B346">
        <v>336</v>
      </c>
      <c r="C346" s="2">
        <v>2</v>
      </c>
      <c r="D346" s="2">
        <v>2</v>
      </c>
      <c r="E346" s="2">
        <v>2</v>
      </c>
      <c r="F346" s="2">
        <v>2</v>
      </c>
      <c r="G346" s="2">
        <v>1</v>
      </c>
      <c r="H346" s="2">
        <v>1</v>
      </c>
      <c r="I346" s="2">
        <v>2</v>
      </c>
      <c r="J346" s="2">
        <v>1</v>
      </c>
    </row>
    <row r="347" spans="2:10" x14ac:dyDescent="0.25">
      <c r="B347">
        <v>337</v>
      </c>
      <c r="C347" s="2">
        <v>1</v>
      </c>
      <c r="D347" s="2">
        <v>1</v>
      </c>
      <c r="E347" s="2">
        <v>1</v>
      </c>
      <c r="F347" s="2">
        <v>1</v>
      </c>
      <c r="G347" s="2">
        <v>2</v>
      </c>
      <c r="H347" s="2">
        <v>1</v>
      </c>
      <c r="I347" s="2">
        <v>2</v>
      </c>
      <c r="J347" s="2">
        <v>1</v>
      </c>
    </row>
    <row r="348" spans="2:10" x14ac:dyDescent="0.25">
      <c r="B348">
        <v>338</v>
      </c>
      <c r="C348" s="2">
        <v>2</v>
      </c>
      <c r="D348" s="2">
        <v>1</v>
      </c>
      <c r="E348" s="2">
        <v>1</v>
      </c>
      <c r="F348" s="2">
        <v>1</v>
      </c>
      <c r="G348" s="2">
        <v>2</v>
      </c>
      <c r="H348" s="2">
        <v>1</v>
      </c>
      <c r="I348" s="2">
        <v>2</v>
      </c>
      <c r="J348" s="2">
        <v>1</v>
      </c>
    </row>
    <row r="349" spans="2:10" x14ac:dyDescent="0.25">
      <c r="B349">
        <v>339</v>
      </c>
      <c r="C349" s="2">
        <v>1</v>
      </c>
      <c r="D349" s="2">
        <v>2</v>
      </c>
      <c r="E349" s="2">
        <v>1</v>
      </c>
      <c r="F349" s="2">
        <v>1</v>
      </c>
      <c r="G349" s="2">
        <v>2</v>
      </c>
      <c r="H349" s="2">
        <v>1</v>
      </c>
      <c r="I349" s="2">
        <v>2</v>
      </c>
      <c r="J349" s="2">
        <v>1</v>
      </c>
    </row>
    <row r="350" spans="2:10" x14ac:dyDescent="0.25">
      <c r="B350">
        <v>340</v>
      </c>
      <c r="C350" s="2">
        <v>2</v>
      </c>
      <c r="D350" s="2">
        <v>2</v>
      </c>
      <c r="E350" s="2">
        <v>1</v>
      </c>
      <c r="F350" s="2">
        <v>1</v>
      </c>
      <c r="G350" s="2">
        <v>2</v>
      </c>
      <c r="H350" s="2">
        <v>1</v>
      </c>
      <c r="I350" s="2">
        <v>2</v>
      </c>
      <c r="J350" s="2">
        <v>1</v>
      </c>
    </row>
    <row r="351" spans="2:10" x14ac:dyDescent="0.25">
      <c r="B351">
        <v>341</v>
      </c>
      <c r="C351" s="2">
        <v>1</v>
      </c>
      <c r="D351" s="2">
        <v>1</v>
      </c>
      <c r="E351" s="2">
        <v>2</v>
      </c>
      <c r="F351" s="2">
        <v>1</v>
      </c>
      <c r="G351" s="2">
        <v>2</v>
      </c>
      <c r="H351" s="2">
        <v>1</v>
      </c>
      <c r="I351" s="2">
        <v>2</v>
      </c>
      <c r="J351" s="2">
        <v>1</v>
      </c>
    </row>
    <row r="352" spans="2:10" x14ac:dyDescent="0.25">
      <c r="B352">
        <v>342</v>
      </c>
      <c r="C352" s="2">
        <v>2</v>
      </c>
      <c r="D352" s="2">
        <v>1</v>
      </c>
      <c r="E352" s="2">
        <v>2</v>
      </c>
      <c r="F352" s="2">
        <v>1</v>
      </c>
      <c r="G352" s="2">
        <v>2</v>
      </c>
      <c r="H352" s="2">
        <v>1</v>
      </c>
      <c r="I352" s="2">
        <v>2</v>
      </c>
      <c r="J352" s="2">
        <v>1</v>
      </c>
    </row>
    <row r="353" spans="2:10" x14ac:dyDescent="0.25">
      <c r="B353">
        <v>343</v>
      </c>
      <c r="C353" s="2">
        <v>1</v>
      </c>
      <c r="D353" s="2">
        <v>2</v>
      </c>
      <c r="E353" s="2">
        <v>2</v>
      </c>
      <c r="F353" s="2">
        <v>1</v>
      </c>
      <c r="G353" s="2">
        <v>2</v>
      </c>
      <c r="H353" s="2">
        <v>1</v>
      </c>
      <c r="I353" s="2">
        <v>2</v>
      </c>
      <c r="J353" s="2">
        <v>1</v>
      </c>
    </row>
    <row r="354" spans="2:10" x14ac:dyDescent="0.25">
      <c r="B354">
        <v>344</v>
      </c>
      <c r="C354" s="2">
        <v>2</v>
      </c>
      <c r="D354" s="2">
        <v>2</v>
      </c>
      <c r="E354" s="2">
        <v>2</v>
      </c>
      <c r="F354" s="2">
        <v>1</v>
      </c>
      <c r="G354" s="2">
        <v>2</v>
      </c>
      <c r="H354" s="2">
        <v>1</v>
      </c>
      <c r="I354" s="2">
        <v>2</v>
      </c>
      <c r="J354" s="2">
        <v>1</v>
      </c>
    </row>
    <row r="355" spans="2:10" x14ac:dyDescent="0.25">
      <c r="B355">
        <v>345</v>
      </c>
      <c r="C355" s="2">
        <v>1</v>
      </c>
      <c r="D355" s="2">
        <v>1</v>
      </c>
      <c r="E355" s="2">
        <v>1</v>
      </c>
      <c r="F355" s="2">
        <v>2</v>
      </c>
      <c r="G355" s="2">
        <v>2</v>
      </c>
      <c r="H355" s="2">
        <v>1</v>
      </c>
      <c r="I355" s="2">
        <v>2</v>
      </c>
      <c r="J355" s="2">
        <v>1</v>
      </c>
    </row>
    <row r="356" spans="2:10" x14ac:dyDescent="0.25">
      <c r="B356">
        <v>346</v>
      </c>
      <c r="C356" s="2">
        <v>2</v>
      </c>
      <c r="D356" s="2">
        <v>1</v>
      </c>
      <c r="E356" s="2">
        <v>1</v>
      </c>
      <c r="F356" s="2">
        <v>2</v>
      </c>
      <c r="G356" s="2">
        <v>2</v>
      </c>
      <c r="H356" s="2">
        <v>1</v>
      </c>
      <c r="I356" s="2">
        <v>2</v>
      </c>
      <c r="J356" s="2">
        <v>1</v>
      </c>
    </row>
    <row r="357" spans="2:10" x14ac:dyDescent="0.25">
      <c r="B357">
        <v>347</v>
      </c>
      <c r="C357" s="2">
        <v>1</v>
      </c>
      <c r="D357" s="2">
        <v>2</v>
      </c>
      <c r="E357" s="2">
        <v>1</v>
      </c>
      <c r="F357" s="2">
        <v>2</v>
      </c>
      <c r="G357" s="2">
        <v>2</v>
      </c>
      <c r="H357" s="2">
        <v>1</v>
      </c>
      <c r="I357" s="2">
        <v>2</v>
      </c>
      <c r="J357" s="2">
        <v>1</v>
      </c>
    </row>
    <row r="358" spans="2:10" x14ac:dyDescent="0.25">
      <c r="B358">
        <v>348</v>
      </c>
      <c r="C358" s="2">
        <v>2</v>
      </c>
      <c r="D358" s="2">
        <v>2</v>
      </c>
      <c r="E358" s="2">
        <v>1</v>
      </c>
      <c r="F358" s="2">
        <v>2</v>
      </c>
      <c r="G358" s="2">
        <v>2</v>
      </c>
      <c r="H358" s="2">
        <v>1</v>
      </c>
      <c r="I358" s="2">
        <v>2</v>
      </c>
      <c r="J358" s="2">
        <v>1</v>
      </c>
    </row>
    <row r="359" spans="2:10" x14ac:dyDescent="0.25">
      <c r="B359">
        <v>349</v>
      </c>
      <c r="C359" s="2">
        <v>1</v>
      </c>
      <c r="D359" s="2">
        <v>1</v>
      </c>
      <c r="E359" s="2">
        <v>2</v>
      </c>
      <c r="F359" s="2">
        <v>2</v>
      </c>
      <c r="G359" s="2">
        <v>2</v>
      </c>
      <c r="H359" s="2">
        <v>1</v>
      </c>
      <c r="I359" s="2">
        <v>2</v>
      </c>
      <c r="J359" s="2">
        <v>1</v>
      </c>
    </row>
    <row r="360" spans="2:10" x14ac:dyDescent="0.25">
      <c r="B360">
        <v>350</v>
      </c>
      <c r="C360" s="2">
        <v>2</v>
      </c>
      <c r="D360" s="2">
        <v>1</v>
      </c>
      <c r="E360" s="2">
        <v>2</v>
      </c>
      <c r="F360" s="2">
        <v>2</v>
      </c>
      <c r="G360" s="2">
        <v>2</v>
      </c>
      <c r="H360" s="2">
        <v>1</v>
      </c>
      <c r="I360" s="2">
        <v>2</v>
      </c>
      <c r="J360" s="2">
        <v>1</v>
      </c>
    </row>
    <row r="361" spans="2:10" x14ac:dyDescent="0.25">
      <c r="B361">
        <v>351</v>
      </c>
      <c r="C361" s="2">
        <v>1</v>
      </c>
      <c r="D361" s="2">
        <v>2</v>
      </c>
      <c r="E361" s="2">
        <v>2</v>
      </c>
      <c r="F361" s="2">
        <v>2</v>
      </c>
      <c r="G361" s="2">
        <v>2</v>
      </c>
      <c r="H361" s="2">
        <v>1</v>
      </c>
      <c r="I361" s="2">
        <v>2</v>
      </c>
      <c r="J361" s="2">
        <v>1</v>
      </c>
    </row>
    <row r="362" spans="2:10" x14ac:dyDescent="0.25">
      <c r="B362">
        <v>352</v>
      </c>
      <c r="C362" s="2">
        <v>2</v>
      </c>
      <c r="D362" s="2">
        <v>2</v>
      </c>
      <c r="E362" s="2">
        <v>2</v>
      </c>
      <c r="F362" s="2">
        <v>2</v>
      </c>
      <c r="G362" s="2">
        <v>2</v>
      </c>
      <c r="H362" s="2">
        <v>1</v>
      </c>
      <c r="I362" s="2">
        <v>2</v>
      </c>
      <c r="J362" s="2">
        <v>1</v>
      </c>
    </row>
    <row r="363" spans="2:10" x14ac:dyDescent="0.25">
      <c r="B363">
        <v>353</v>
      </c>
      <c r="C363" s="2">
        <v>1</v>
      </c>
      <c r="D363" s="2">
        <v>1</v>
      </c>
      <c r="E363" s="2">
        <v>1</v>
      </c>
      <c r="F363" s="2">
        <v>1</v>
      </c>
      <c r="G363" s="2">
        <v>1</v>
      </c>
      <c r="H363" s="2">
        <v>2</v>
      </c>
      <c r="I363" s="2">
        <v>2</v>
      </c>
      <c r="J363" s="2">
        <v>1</v>
      </c>
    </row>
    <row r="364" spans="2:10" x14ac:dyDescent="0.25">
      <c r="B364">
        <v>354</v>
      </c>
      <c r="C364" s="2">
        <v>2</v>
      </c>
      <c r="D364" s="2">
        <v>1</v>
      </c>
      <c r="E364" s="2">
        <v>1</v>
      </c>
      <c r="F364" s="2">
        <v>1</v>
      </c>
      <c r="G364" s="2">
        <v>1</v>
      </c>
      <c r="H364" s="2">
        <v>2</v>
      </c>
      <c r="I364" s="2">
        <v>2</v>
      </c>
      <c r="J364" s="2">
        <v>1</v>
      </c>
    </row>
    <row r="365" spans="2:10" x14ac:dyDescent="0.25">
      <c r="B365">
        <v>355</v>
      </c>
      <c r="C365" s="2">
        <v>1</v>
      </c>
      <c r="D365" s="2">
        <v>2</v>
      </c>
      <c r="E365" s="2">
        <v>1</v>
      </c>
      <c r="F365" s="2">
        <v>1</v>
      </c>
      <c r="G365" s="2">
        <v>1</v>
      </c>
      <c r="H365" s="2">
        <v>2</v>
      </c>
      <c r="I365" s="2">
        <v>2</v>
      </c>
      <c r="J365" s="2">
        <v>1</v>
      </c>
    </row>
    <row r="366" spans="2:10" x14ac:dyDescent="0.25">
      <c r="B366">
        <v>356</v>
      </c>
      <c r="C366" s="2">
        <v>2</v>
      </c>
      <c r="D366" s="2">
        <v>2</v>
      </c>
      <c r="E366" s="2">
        <v>1</v>
      </c>
      <c r="F366" s="2">
        <v>1</v>
      </c>
      <c r="G366" s="2">
        <v>1</v>
      </c>
      <c r="H366" s="2">
        <v>2</v>
      </c>
      <c r="I366" s="2">
        <v>2</v>
      </c>
      <c r="J366" s="2">
        <v>1</v>
      </c>
    </row>
    <row r="367" spans="2:10" x14ac:dyDescent="0.25">
      <c r="B367">
        <v>357</v>
      </c>
      <c r="C367" s="2">
        <v>1</v>
      </c>
      <c r="D367" s="2">
        <v>1</v>
      </c>
      <c r="E367" s="2">
        <v>2</v>
      </c>
      <c r="F367" s="2">
        <v>1</v>
      </c>
      <c r="G367" s="2">
        <v>1</v>
      </c>
      <c r="H367" s="2">
        <v>2</v>
      </c>
      <c r="I367" s="2">
        <v>2</v>
      </c>
      <c r="J367" s="2">
        <v>1</v>
      </c>
    </row>
    <row r="368" spans="2:10" x14ac:dyDescent="0.25">
      <c r="B368">
        <v>358</v>
      </c>
      <c r="C368" s="2">
        <v>2</v>
      </c>
      <c r="D368" s="2">
        <v>1</v>
      </c>
      <c r="E368" s="2">
        <v>2</v>
      </c>
      <c r="F368" s="2">
        <v>1</v>
      </c>
      <c r="G368" s="2">
        <v>1</v>
      </c>
      <c r="H368" s="2">
        <v>2</v>
      </c>
      <c r="I368" s="2">
        <v>2</v>
      </c>
      <c r="J368" s="2">
        <v>1</v>
      </c>
    </row>
    <row r="369" spans="2:10" x14ac:dyDescent="0.25">
      <c r="B369">
        <v>359</v>
      </c>
      <c r="C369" s="2">
        <v>1</v>
      </c>
      <c r="D369" s="2">
        <v>2</v>
      </c>
      <c r="E369" s="2">
        <v>2</v>
      </c>
      <c r="F369" s="2">
        <v>1</v>
      </c>
      <c r="G369" s="2">
        <v>1</v>
      </c>
      <c r="H369" s="2">
        <v>2</v>
      </c>
      <c r="I369" s="2">
        <v>2</v>
      </c>
      <c r="J369" s="2">
        <v>1</v>
      </c>
    </row>
    <row r="370" spans="2:10" x14ac:dyDescent="0.25">
      <c r="B370">
        <v>360</v>
      </c>
      <c r="C370" s="2">
        <v>2</v>
      </c>
      <c r="D370" s="2">
        <v>2</v>
      </c>
      <c r="E370" s="2">
        <v>2</v>
      </c>
      <c r="F370" s="2">
        <v>1</v>
      </c>
      <c r="G370" s="2">
        <v>1</v>
      </c>
      <c r="H370" s="2">
        <v>2</v>
      </c>
      <c r="I370" s="2">
        <v>2</v>
      </c>
      <c r="J370" s="2">
        <v>1</v>
      </c>
    </row>
    <row r="371" spans="2:10" x14ac:dyDescent="0.25">
      <c r="B371">
        <v>361</v>
      </c>
      <c r="C371" s="2">
        <v>1</v>
      </c>
      <c r="D371" s="2">
        <v>1</v>
      </c>
      <c r="E371" s="2">
        <v>1</v>
      </c>
      <c r="F371" s="2">
        <v>2</v>
      </c>
      <c r="G371" s="2">
        <v>1</v>
      </c>
      <c r="H371" s="2">
        <v>2</v>
      </c>
      <c r="I371" s="2">
        <v>2</v>
      </c>
      <c r="J371" s="2">
        <v>1</v>
      </c>
    </row>
    <row r="372" spans="2:10" x14ac:dyDescent="0.25">
      <c r="B372">
        <v>362</v>
      </c>
      <c r="C372" s="2">
        <v>2</v>
      </c>
      <c r="D372" s="2">
        <v>1</v>
      </c>
      <c r="E372" s="2">
        <v>1</v>
      </c>
      <c r="F372" s="2">
        <v>2</v>
      </c>
      <c r="G372" s="2">
        <v>1</v>
      </c>
      <c r="H372" s="2">
        <v>2</v>
      </c>
      <c r="I372" s="2">
        <v>2</v>
      </c>
      <c r="J372" s="2">
        <v>1</v>
      </c>
    </row>
    <row r="373" spans="2:10" x14ac:dyDescent="0.25">
      <c r="B373">
        <v>363</v>
      </c>
      <c r="C373" s="2">
        <v>1</v>
      </c>
      <c r="D373" s="2">
        <v>2</v>
      </c>
      <c r="E373" s="2">
        <v>1</v>
      </c>
      <c r="F373" s="2">
        <v>2</v>
      </c>
      <c r="G373" s="2">
        <v>1</v>
      </c>
      <c r="H373" s="2">
        <v>2</v>
      </c>
      <c r="I373" s="2">
        <v>2</v>
      </c>
      <c r="J373" s="2">
        <v>1</v>
      </c>
    </row>
    <row r="374" spans="2:10" x14ac:dyDescent="0.25">
      <c r="B374">
        <v>364</v>
      </c>
      <c r="C374" s="2">
        <v>2</v>
      </c>
      <c r="D374" s="2">
        <v>2</v>
      </c>
      <c r="E374" s="2">
        <v>1</v>
      </c>
      <c r="F374" s="2">
        <v>2</v>
      </c>
      <c r="G374" s="2">
        <v>1</v>
      </c>
      <c r="H374" s="2">
        <v>2</v>
      </c>
      <c r="I374" s="2">
        <v>2</v>
      </c>
      <c r="J374" s="2">
        <v>1</v>
      </c>
    </row>
    <row r="375" spans="2:10" x14ac:dyDescent="0.25">
      <c r="B375">
        <v>365</v>
      </c>
      <c r="C375" s="2">
        <v>1</v>
      </c>
      <c r="D375" s="2">
        <v>1</v>
      </c>
      <c r="E375" s="2">
        <v>2</v>
      </c>
      <c r="F375" s="2">
        <v>2</v>
      </c>
      <c r="G375" s="2">
        <v>1</v>
      </c>
      <c r="H375" s="2">
        <v>2</v>
      </c>
      <c r="I375" s="2">
        <v>2</v>
      </c>
      <c r="J375" s="2">
        <v>1</v>
      </c>
    </row>
    <row r="376" spans="2:10" x14ac:dyDescent="0.25">
      <c r="B376">
        <v>366</v>
      </c>
      <c r="C376" s="2">
        <v>2</v>
      </c>
      <c r="D376" s="2">
        <v>1</v>
      </c>
      <c r="E376" s="2">
        <v>2</v>
      </c>
      <c r="F376" s="2">
        <v>2</v>
      </c>
      <c r="G376" s="2">
        <v>1</v>
      </c>
      <c r="H376" s="2">
        <v>2</v>
      </c>
      <c r="I376" s="2">
        <v>2</v>
      </c>
      <c r="J376" s="2">
        <v>1</v>
      </c>
    </row>
    <row r="377" spans="2:10" x14ac:dyDescent="0.25">
      <c r="B377">
        <v>367</v>
      </c>
      <c r="C377" s="2">
        <v>1</v>
      </c>
      <c r="D377" s="2">
        <v>2</v>
      </c>
      <c r="E377" s="2">
        <v>2</v>
      </c>
      <c r="F377" s="2">
        <v>2</v>
      </c>
      <c r="G377" s="2">
        <v>1</v>
      </c>
      <c r="H377" s="2">
        <v>2</v>
      </c>
      <c r="I377" s="2">
        <v>2</v>
      </c>
      <c r="J377" s="2">
        <v>1</v>
      </c>
    </row>
    <row r="378" spans="2:10" x14ac:dyDescent="0.25">
      <c r="B378">
        <v>368</v>
      </c>
      <c r="C378" s="2">
        <v>2</v>
      </c>
      <c r="D378" s="2">
        <v>2</v>
      </c>
      <c r="E378" s="2">
        <v>2</v>
      </c>
      <c r="F378" s="2">
        <v>2</v>
      </c>
      <c r="G378" s="2">
        <v>1</v>
      </c>
      <c r="H378" s="2">
        <v>2</v>
      </c>
      <c r="I378" s="2">
        <v>2</v>
      </c>
      <c r="J378" s="2">
        <v>1</v>
      </c>
    </row>
    <row r="379" spans="2:10" x14ac:dyDescent="0.25">
      <c r="B379">
        <v>369</v>
      </c>
      <c r="C379" s="2">
        <v>1</v>
      </c>
      <c r="D379" s="2">
        <v>1</v>
      </c>
      <c r="E379" s="2">
        <v>1</v>
      </c>
      <c r="F379" s="2">
        <v>1</v>
      </c>
      <c r="G379" s="2">
        <v>2</v>
      </c>
      <c r="H379" s="2">
        <v>2</v>
      </c>
      <c r="I379" s="2">
        <v>2</v>
      </c>
      <c r="J379" s="2">
        <v>1</v>
      </c>
    </row>
    <row r="380" spans="2:10" x14ac:dyDescent="0.25">
      <c r="B380">
        <v>370</v>
      </c>
      <c r="C380" s="2">
        <v>2</v>
      </c>
      <c r="D380" s="2">
        <v>1</v>
      </c>
      <c r="E380" s="2">
        <v>1</v>
      </c>
      <c r="F380" s="2">
        <v>1</v>
      </c>
      <c r="G380" s="2">
        <v>2</v>
      </c>
      <c r="H380" s="2">
        <v>2</v>
      </c>
      <c r="I380" s="2">
        <v>2</v>
      </c>
      <c r="J380" s="2">
        <v>1</v>
      </c>
    </row>
    <row r="381" spans="2:10" x14ac:dyDescent="0.25">
      <c r="B381">
        <v>371</v>
      </c>
      <c r="C381" s="2">
        <v>1</v>
      </c>
      <c r="D381" s="2">
        <v>2</v>
      </c>
      <c r="E381" s="2">
        <v>1</v>
      </c>
      <c r="F381" s="2">
        <v>1</v>
      </c>
      <c r="G381" s="2">
        <v>2</v>
      </c>
      <c r="H381" s="2">
        <v>2</v>
      </c>
      <c r="I381" s="2">
        <v>2</v>
      </c>
      <c r="J381" s="2">
        <v>1</v>
      </c>
    </row>
    <row r="382" spans="2:10" x14ac:dyDescent="0.25">
      <c r="B382">
        <v>372</v>
      </c>
      <c r="C382" s="2">
        <v>2</v>
      </c>
      <c r="D382" s="2">
        <v>2</v>
      </c>
      <c r="E382" s="2">
        <v>1</v>
      </c>
      <c r="F382" s="2">
        <v>1</v>
      </c>
      <c r="G382" s="2">
        <v>2</v>
      </c>
      <c r="H382" s="2">
        <v>2</v>
      </c>
      <c r="I382" s="2">
        <v>2</v>
      </c>
      <c r="J382" s="2">
        <v>1</v>
      </c>
    </row>
    <row r="383" spans="2:10" x14ac:dyDescent="0.25">
      <c r="B383">
        <v>373</v>
      </c>
      <c r="C383" s="2">
        <v>1</v>
      </c>
      <c r="D383" s="2">
        <v>1</v>
      </c>
      <c r="E383" s="2">
        <v>2</v>
      </c>
      <c r="F383" s="2">
        <v>1</v>
      </c>
      <c r="G383" s="2">
        <v>2</v>
      </c>
      <c r="H383" s="2">
        <v>2</v>
      </c>
      <c r="I383" s="2">
        <v>2</v>
      </c>
      <c r="J383" s="2">
        <v>1</v>
      </c>
    </row>
    <row r="384" spans="2:10" x14ac:dyDescent="0.25">
      <c r="B384">
        <v>374</v>
      </c>
      <c r="C384" s="2">
        <v>2</v>
      </c>
      <c r="D384" s="2">
        <v>1</v>
      </c>
      <c r="E384" s="2">
        <v>2</v>
      </c>
      <c r="F384" s="2">
        <v>1</v>
      </c>
      <c r="G384" s="2">
        <v>2</v>
      </c>
      <c r="H384" s="2">
        <v>2</v>
      </c>
      <c r="I384" s="2">
        <v>2</v>
      </c>
      <c r="J384" s="2">
        <v>1</v>
      </c>
    </row>
    <row r="385" spans="2:10" x14ac:dyDescent="0.25">
      <c r="B385">
        <v>375</v>
      </c>
      <c r="C385" s="2">
        <v>1</v>
      </c>
      <c r="D385" s="2">
        <v>2</v>
      </c>
      <c r="E385" s="2">
        <v>2</v>
      </c>
      <c r="F385" s="2">
        <v>1</v>
      </c>
      <c r="G385" s="2">
        <v>2</v>
      </c>
      <c r="H385" s="2">
        <v>2</v>
      </c>
      <c r="I385" s="2">
        <v>2</v>
      </c>
      <c r="J385" s="2">
        <v>1</v>
      </c>
    </row>
    <row r="386" spans="2:10" x14ac:dyDescent="0.25">
      <c r="B386">
        <v>376</v>
      </c>
      <c r="C386" s="2">
        <v>2</v>
      </c>
      <c r="D386" s="2">
        <v>2</v>
      </c>
      <c r="E386" s="2">
        <v>2</v>
      </c>
      <c r="F386" s="2">
        <v>1</v>
      </c>
      <c r="G386" s="2">
        <v>2</v>
      </c>
      <c r="H386" s="2">
        <v>2</v>
      </c>
      <c r="I386" s="2">
        <v>2</v>
      </c>
      <c r="J386" s="2">
        <v>1</v>
      </c>
    </row>
    <row r="387" spans="2:10" x14ac:dyDescent="0.25">
      <c r="B387">
        <v>377</v>
      </c>
      <c r="C387" s="2">
        <v>1</v>
      </c>
      <c r="D387" s="2">
        <v>1</v>
      </c>
      <c r="E387" s="2">
        <v>1</v>
      </c>
      <c r="F387" s="2">
        <v>2</v>
      </c>
      <c r="G387" s="2">
        <v>2</v>
      </c>
      <c r="H387" s="2">
        <v>2</v>
      </c>
      <c r="I387" s="2">
        <v>2</v>
      </c>
      <c r="J387" s="2">
        <v>1</v>
      </c>
    </row>
    <row r="388" spans="2:10" x14ac:dyDescent="0.25">
      <c r="B388">
        <v>378</v>
      </c>
      <c r="C388" s="2">
        <v>2</v>
      </c>
      <c r="D388" s="2">
        <v>1</v>
      </c>
      <c r="E388" s="2">
        <v>1</v>
      </c>
      <c r="F388" s="2">
        <v>2</v>
      </c>
      <c r="G388" s="2">
        <v>2</v>
      </c>
      <c r="H388" s="2">
        <v>2</v>
      </c>
      <c r="I388" s="2">
        <v>2</v>
      </c>
      <c r="J388" s="2">
        <v>1</v>
      </c>
    </row>
    <row r="389" spans="2:10" x14ac:dyDescent="0.25">
      <c r="B389">
        <v>379</v>
      </c>
      <c r="C389" s="2">
        <v>1</v>
      </c>
      <c r="D389" s="2">
        <v>2</v>
      </c>
      <c r="E389" s="2">
        <v>1</v>
      </c>
      <c r="F389" s="2">
        <v>2</v>
      </c>
      <c r="G389" s="2">
        <v>2</v>
      </c>
      <c r="H389" s="2">
        <v>2</v>
      </c>
      <c r="I389" s="2">
        <v>2</v>
      </c>
      <c r="J389" s="2">
        <v>1</v>
      </c>
    </row>
    <row r="390" spans="2:10" x14ac:dyDescent="0.25">
      <c r="B390">
        <v>380</v>
      </c>
      <c r="C390" s="2">
        <v>2</v>
      </c>
      <c r="D390" s="2">
        <v>2</v>
      </c>
      <c r="E390" s="2">
        <v>1</v>
      </c>
      <c r="F390" s="2">
        <v>2</v>
      </c>
      <c r="G390" s="2">
        <v>2</v>
      </c>
      <c r="H390" s="2">
        <v>2</v>
      </c>
      <c r="I390" s="2">
        <v>2</v>
      </c>
      <c r="J390" s="2">
        <v>1</v>
      </c>
    </row>
    <row r="391" spans="2:10" x14ac:dyDescent="0.25">
      <c r="B391">
        <v>381</v>
      </c>
      <c r="C391" s="2">
        <v>1</v>
      </c>
      <c r="D391" s="2">
        <v>1</v>
      </c>
      <c r="E391" s="2">
        <v>2</v>
      </c>
      <c r="F391" s="2">
        <v>2</v>
      </c>
      <c r="G391" s="2">
        <v>2</v>
      </c>
      <c r="H391" s="2">
        <v>2</v>
      </c>
      <c r="I391" s="2">
        <v>2</v>
      </c>
      <c r="J391" s="2">
        <v>1</v>
      </c>
    </row>
    <row r="392" spans="2:10" x14ac:dyDescent="0.25">
      <c r="B392">
        <v>382</v>
      </c>
      <c r="C392" s="2">
        <v>2</v>
      </c>
      <c r="D392" s="2">
        <v>1</v>
      </c>
      <c r="E392" s="2">
        <v>2</v>
      </c>
      <c r="F392" s="2">
        <v>2</v>
      </c>
      <c r="G392" s="2">
        <v>2</v>
      </c>
      <c r="H392" s="2">
        <v>2</v>
      </c>
      <c r="I392" s="2">
        <v>2</v>
      </c>
      <c r="J392" s="2">
        <v>1</v>
      </c>
    </row>
    <row r="393" spans="2:10" x14ac:dyDescent="0.25">
      <c r="B393">
        <v>383</v>
      </c>
      <c r="C393" s="2">
        <v>1</v>
      </c>
      <c r="D393" s="2">
        <v>2</v>
      </c>
      <c r="E393" s="2">
        <v>2</v>
      </c>
      <c r="F393" s="2">
        <v>2</v>
      </c>
      <c r="G393" s="2">
        <v>2</v>
      </c>
      <c r="H393" s="2">
        <v>2</v>
      </c>
      <c r="I393" s="2">
        <v>2</v>
      </c>
      <c r="J393" s="2">
        <v>1</v>
      </c>
    </row>
    <row r="394" spans="2:10" x14ac:dyDescent="0.25">
      <c r="B394">
        <v>384</v>
      </c>
      <c r="C394" s="2">
        <v>2</v>
      </c>
      <c r="D394" s="2">
        <v>2</v>
      </c>
      <c r="E394" s="2">
        <v>2</v>
      </c>
      <c r="F394" s="2">
        <v>2</v>
      </c>
      <c r="G394" s="2">
        <v>2</v>
      </c>
      <c r="H394" s="2">
        <v>2</v>
      </c>
      <c r="I394" s="2">
        <v>2</v>
      </c>
      <c r="J394" s="2">
        <v>1</v>
      </c>
    </row>
    <row r="395" spans="2:10" x14ac:dyDescent="0.25">
      <c r="B395">
        <v>385</v>
      </c>
      <c r="C395" s="2">
        <v>1</v>
      </c>
      <c r="D395" s="2">
        <v>1</v>
      </c>
      <c r="E395" s="2">
        <v>1</v>
      </c>
      <c r="F395" s="2">
        <v>1</v>
      </c>
      <c r="G395" s="2">
        <v>1</v>
      </c>
      <c r="H395" s="2">
        <v>1</v>
      </c>
      <c r="I395" s="2">
        <v>1</v>
      </c>
      <c r="J395" s="2">
        <v>2</v>
      </c>
    </row>
    <row r="396" spans="2:10" x14ac:dyDescent="0.25">
      <c r="B396">
        <v>386</v>
      </c>
      <c r="C396" s="2">
        <v>2</v>
      </c>
      <c r="D396" s="2">
        <v>1</v>
      </c>
      <c r="E396" s="2">
        <v>1</v>
      </c>
      <c r="F396" s="2">
        <v>1</v>
      </c>
      <c r="G396" s="2">
        <v>1</v>
      </c>
      <c r="H396" s="2">
        <v>1</v>
      </c>
      <c r="I396" s="2">
        <v>1</v>
      </c>
      <c r="J396" s="2">
        <v>2</v>
      </c>
    </row>
    <row r="397" spans="2:10" x14ac:dyDescent="0.25">
      <c r="B397">
        <v>387</v>
      </c>
      <c r="C397" s="2">
        <v>1</v>
      </c>
      <c r="D397" s="2">
        <v>2</v>
      </c>
      <c r="E397" s="2">
        <v>1</v>
      </c>
      <c r="F397" s="2">
        <v>1</v>
      </c>
      <c r="G397" s="2">
        <v>1</v>
      </c>
      <c r="H397" s="2">
        <v>1</v>
      </c>
      <c r="I397" s="2">
        <v>1</v>
      </c>
      <c r="J397" s="2">
        <v>2</v>
      </c>
    </row>
    <row r="398" spans="2:10" x14ac:dyDescent="0.25">
      <c r="B398">
        <v>388</v>
      </c>
      <c r="C398" s="2">
        <v>2</v>
      </c>
      <c r="D398" s="2">
        <v>2</v>
      </c>
      <c r="E398" s="2">
        <v>1</v>
      </c>
      <c r="F398" s="2">
        <v>1</v>
      </c>
      <c r="G398" s="2">
        <v>1</v>
      </c>
      <c r="H398" s="2">
        <v>1</v>
      </c>
      <c r="I398" s="2">
        <v>1</v>
      </c>
      <c r="J398" s="2">
        <v>2</v>
      </c>
    </row>
    <row r="399" spans="2:10" x14ac:dyDescent="0.25">
      <c r="B399">
        <v>389</v>
      </c>
      <c r="C399" s="2">
        <v>1</v>
      </c>
      <c r="D399" s="2">
        <v>1</v>
      </c>
      <c r="E399" s="2">
        <v>2</v>
      </c>
      <c r="F399" s="2">
        <v>1</v>
      </c>
      <c r="G399" s="2">
        <v>1</v>
      </c>
      <c r="H399" s="2">
        <v>1</v>
      </c>
      <c r="I399" s="2">
        <v>1</v>
      </c>
      <c r="J399" s="2">
        <v>2</v>
      </c>
    </row>
    <row r="400" spans="2:10" x14ac:dyDescent="0.25">
      <c r="B400">
        <v>390</v>
      </c>
      <c r="C400" s="2">
        <v>2</v>
      </c>
      <c r="D400" s="2">
        <v>1</v>
      </c>
      <c r="E400" s="2">
        <v>2</v>
      </c>
      <c r="F400" s="2">
        <v>1</v>
      </c>
      <c r="G400" s="2">
        <v>1</v>
      </c>
      <c r="H400" s="2">
        <v>1</v>
      </c>
      <c r="I400" s="2">
        <v>1</v>
      </c>
      <c r="J400" s="2">
        <v>2</v>
      </c>
    </row>
    <row r="401" spans="2:10" x14ac:dyDescent="0.25">
      <c r="B401">
        <v>391</v>
      </c>
      <c r="C401" s="2">
        <v>1</v>
      </c>
      <c r="D401" s="2">
        <v>2</v>
      </c>
      <c r="E401" s="2">
        <v>2</v>
      </c>
      <c r="F401" s="2">
        <v>1</v>
      </c>
      <c r="G401" s="2">
        <v>1</v>
      </c>
      <c r="H401" s="2">
        <v>1</v>
      </c>
      <c r="I401" s="2">
        <v>1</v>
      </c>
      <c r="J401" s="2">
        <v>2</v>
      </c>
    </row>
    <row r="402" spans="2:10" x14ac:dyDescent="0.25">
      <c r="B402">
        <v>392</v>
      </c>
      <c r="C402" s="2">
        <v>2</v>
      </c>
      <c r="D402" s="2">
        <v>2</v>
      </c>
      <c r="E402" s="2">
        <v>2</v>
      </c>
      <c r="F402" s="2">
        <v>1</v>
      </c>
      <c r="G402" s="2">
        <v>1</v>
      </c>
      <c r="H402" s="2">
        <v>1</v>
      </c>
      <c r="I402" s="2">
        <v>1</v>
      </c>
      <c r="J402" s="2">
        <v>2</v>
      </c>
    </row>
    <row r="403" spans="2:10" x14ac:dyDescent="0.25">
      <c r="B403">
        <v>393</v>
      </c>
      <c r="C403" s="2">
        <v>1</v>
      </c>
      <c r="D403" s="2">
        <v>1</v>
      </c>
      <c r="E403" s="2">
        <v>1</v>
      </c>
      <c r="F403" s="2">
        <v>2</v>
      </c>
      <c r="G403" s="2">
        <v>1</v>
      </c>
      <c r="H403" s="2">
        <v>1</v>
      </c>
      <c r="I403" s="2">
        <v>1</v>
      </c>
      <c r="J403" s="2">
        <v>2</v>
      </c>
    </row>
    <row r="404" spans="2:10" x14ac:dyDescent="0.25">
      <c r="B404">
        <v>394</v>
      </c>
      <c r="C404" s="2">
        <v>2</v>
      </c>
      <c r="D404" s="2">
        <v>1</v>
      </c>
      <c r="E404" s="2">
        <v>1</v>
      </c>
      <c r="F404" s="2">
        <v>2</v>
      </c>
      <c r="G404" s="2">
        <v>1</v>
      </c>
      <c r="H404" s="2">
        <v>1</v>
      </c>
      <c r="I404" s="2">
        <v>1</v>
      </c>
      <c r="J404" s="2">
        <v>2</v>
      </c>
    </row>
    <row r="405" spans="2:10" x14ac:dyDescent="0.25">
      <c r="B405">
        <v>395</v>
      </c>
      <c r="C405" s="2">
        <v>1</v>
      </c>
      <c r="D405" s="2">
        <v>2</v>
      </c>
      <c r="E405" s="2">
        <v>1</v>
      </c>
      <c r="F405" s="2">
        <v>2</v>
      </c>
      <c r="G405" s="2">
        <v>1</v>
      </c>
      <c r="H405" s="2">
        <v>1</v>
      </c>
      <c r="I405" s="2">
        <v>1</v>
      </c>
      <c r="J405" s="2">
        <v>2</v>
      </c>
    </row>
    <row r="406" spans="2:10" x14ac:dyDescent="0.25">
      <c r="B406">
        <v>396</v>
      </c>
      <c r="C406" s="2">
        <v>2</v>
      </c>
      <c r="D406" s="2">
        <v>2</v>
      </c>
      <c r="E406" s="2">
        <v>1</v>
      </c>
      <c r="F406" s="2">
        <v>2</v>
      </c>
      <c r="G406" s="2">
        <v>1</v>
      </c>
      <c r="H406" s="2">
        <v>1</v>
      </c>
      <c r="I406" s="2">
        <v>1</v>
      </c>
      <c r="J406" s="2">
        <v>2</v>
      </c>
    </row>
    <row r="407" spans="2:10" x14ac:dyDescent="0.25">
      <c r="B407">
        <v>397</v>
      </c>
      <c r="C407" s="2">
        <v>1</v>
      </c>
      <c r="D407" s="2">
        <v>1</v>
      </c>
      <c r="E407" s="2">
        <v>2</v>
      </c>
      <c r="F407" s="2">
        <v>2</v>
      </c>
      <c r="G407" s="2">
        <v>1</v>
      </c>
      <c r="H407" s="2">
        <v>1</v>
      </c>
      <c r="I407" s="2">
        <v>1</v>
      </c>
      <c r="J407" s="2">
        <v>2</v>
      </c>
    </row>
    <row r="408" spans="2:10" x14ac:dyDescent="0.25">
      <c r="B408">
        <v>398</v>
      </c>
      <c r="C408" s="2">
        <v>2</v>
      </c>
      <c r="D408" s="2">
        <v>1</v>
      </c>
      <c r="E408" s="2">
        <v>2</v>
      </c>
      <c r="F408" s="2">
        <v>2</v>
      </c>
      <c r="G408" s="2">
        <v>1</v>
      </c>
      <c r="H408" s="2">
        <v>1</v>
      </c>
      <c r="I408" s="2">
        <v>1</v>
      </c>
      <c r="J408" s="2">
        <v>2</v>
      </c>
    </row>
    <row r="409" spans="2:10" x14ac:dyDescent="0.25">
      <c r="B409">
        <v>399</v>
      </c>
      <c r="C409" s="2">
        <v>1</v>
      </c>
      <c r="D409" s="2">
        <v>2</v>
      </c>
      <c r="E409" s="2">
        <v>2</v>
      </c>
      <c r="F409" s="2">
        <v>2</v>
      </c>
      <c r="G409" s="2">
        <v>1</v>
      </c>
      <c r="H409" s="2">
        <v>1</v>
      </c>
      <c r="I409" s="2">
        <v>1</v>
      </c>
      <c r="J409" s="2">
        <v>2</v>
      </c>
    </row>
    <row r="410" spans="2:10" x14ac:dyDescent="0.25">
      <c r="B410">
        <v>400</v>
      </c>
      <c r="C410" s="2">
        <v>2</v>
      </c>
      <c r="D410" s="2">
        <v>2</v>
      </c>
      <c r="E410" s="2">
        <v>2</v>
      </c>
      <c r="F410" s="2">
        <v>2</v>
      </c>
      <c r="G410" s="2">
        <v>1</v>
      </c>
      <c r="H410" s="2">
        <v>1</v>
      </c>
      <c r="I410" s="2">
        <v>1</v>
      </c>
      <c r="J410" s="2">
        <v>2</v>
      </c>
    </row>
    <row r="411" spans="2:10" x14ac:dyDescent="0.25">
      <c r="B411">
        <v>401</v>
      </c>
      <c r="C411" s="2">
        <v>1</v>
      </c>
      <c r="D411" s="2">
        <v>1</v>
      </c>
      <c r="E411" s="2">
        <v>1</v>
      </c>
      <c r="F411" s="2">
        <v>1</v>
      </c>
      <c r="G411" s="2">
        <v>2</v>
      </c>
      <c r="H411" s="2">
        <v>1</v>
      </c>
      <c r="I411" s="2">
        <v>1</v>
      </c>
      <c r="J411" s="2">
        <v>2</v>
      </c>
    </row>
    <row r="412" spans="2:10" x14ac:dyDescent="0.25">
      <c r="B412">
        <v>402</v>
      </c>
      <c r="C412" s="2">
        <v>2</v>
      </c>
      <c r="D412" s="2">
        <v>1</v>
      </c>
      <c r="E412" s="2">
        <v>1</v>
      </c>
      <c r="F412" s="2">
        <v>1</v>
      </c>
      <c r="G412" s="2">
        <v>2</v>
      </c>
      <c r="H412" s="2">
        <v>1</v>
      </c>
      <c r="I412" s="2">
        <v>1</v>
      </c>
      <c r="J412" s="2">
        <v>2</v>
      </c>
    </row>
    <row r="413" spans="2:10" x14ac:dyDescent="0.25">
      <c r="B413">
        <v>403</v>
      </c>
      <c r="C413" s="2">
        <v>1</v>
      </c>
      <c r="D413" s="2">
        <v>2</v>
      </c>
      <c r="E413" s="2">
        <v>1</v>
      </c>
      <c r="F413" s="2">
        <v>1</v>
      </c>
      <c r="G413" s="2">
        <v>2</v>
      </c>
      <c r="H413" s="2">
        <v>1</v>
      </c>
      <c r="I413" s="2">
        <v>1</v>
      </c>
      <c r="J413" s="2">
        <v>2</v>
      </c>
    </row>
    <row r="414" spans="2:10" x14ac:dyDescent="0.25">
      <c r="B414">
        <v>404</v>
      </c>
      <c r="C414" s="2">
        <v>2</v>
      </c>
      <c r="D414" s="2">
        <v>2</v>
      </c>
      <c r="E414" s="2">
        <v>1</v>
      </c>
      <c r="F414" s="2">
        <v>1</v>
      </c>
      <c r="G414" s="2">
        <v>2</v>
      </c>
      <c r="H414" s="2">
        <v>1</v>
      </c>
      <c r="I414" s="2">
        <v>1</v>
      </c>
      <c r="J414" s="2">
        <v>2</v>
      </c>
    </row>
    <row r="415" spans="2:10" x14ac:dyDescent="0.25">
      <c r="B415">
        <v>405</v>
      </c>
      <c r="C415" s="2">
        <v>1</v>
      </c>
      <c r="D415" s="2">
        <v>1</v>
      </c>
      <c r="E415" s="2">
        <v>2</v>
      </c>
      <c r="F415" s="2">
        <v>1</v>
      </c>
      <c r="G415" s="2">
        <v>2</v>
      </c>
      <c r="H415" s="2">
        <v>1</v>
      </c>
      <c r="I415" s="2">
        <v>1</v>
      </c>
      <c r="J415" s="2">
        <v>2</v>
      </c>
    </row>
    <row r="416" spans="2:10" x14ac:dyDescent="0.25">
      <c r="B416">
        <v>406</v>
      </c>
      <c r="C416" s="2">
        <v>2</v>
      </c>
      <c r="D416" s="2">
        <v>1</v>
      </c>
      <c r="E416" s="2">
        <v>2</v>
      </c>
      <c r="F416" s="2">
        <v>1</v>
      </c>
      <c r="G416" s="2">
        <v>2</v>
      </c>
      <c r="H416" s="2">
        <v>1</v>
      </c>
      <c r="I416" s="2">
        <v>1</v>
      </c>
      <c r="J416" s="2">
        <v>2</v>
      </c>
    </row>
    <row r="417" spans="2:10" x14ac:dyDescent="0.25">
      <c r="B417">
        <v>407</v>
      </c>
      <c r="C417" s="2">
        <v>1</v>
      </c>
      <c r="D417" s="2">
        <v>2</v>
      </c>
      <c r="E417" s="2">
        <v>2</v>
      </c>
      <c r="F417" s="2">
        <v>1</v>
      </c>
      <c r="G417" s="2">
        <v>2</v>
      </c>
      <c r="H417" s="2">
        <v>1</v>
      </c>
      <c r="I417" s="2">
        <v>1</v>
      </c>
      <c r="J417" s="2">
        <v>2</v>
      </c>
    </row>
    <row r="418" spans="2:10" x14ac:dyDescent="0.25">
      <c r="B418">
        <v>408</v>
      </c>
      <c r="C418" s="2">
        <v>2</v>
      </c>
      <c r="D418" s="2">
        <v>2</v>
      </c>
      <c r="E418" s="2">
        <v>2</v>
      </c>
      <c r="F418" s="2">
        <v>1</v>
      </c>
      <c r="G418" s="2">
        <v>2</v>
      </c>
      <c r="H418" s="2">
        <v>1</v>
      </c>
      <c r="I418" s="2">
        <v>1</v>
      </c>
      <c r="J418" s="2">
        <v>2</v>
      </c>
    </row>
    <row r="419" spans="2:10" x14ac:dyDescent="0.25">
      <c r="B419">
        <v>409</v>
      </c>
      <c r="C419" s="2">
        <v>1</v>
      </c>
      <c r="D419" s="2">
        <v>1</v>
      </c>
      <c r="E419" s="2">
        <v>1</v>
      </c>
      <c r="F419" s="2">
        <v>2</v>
      </c>
      <c r="G419" s="2">
        <v>2</v>
      </c>
      <c r="H419" s="2">
        <v>1</v>
      </c>
      <c r="I419" s="2">
        <v>1</v>
      </c>
      <c r="J419" s="2">
        <v>2</v>
      </c>
    </row>
    <row r="420" spans="2:10" x14ac:dyDescent="0.25">
      <c r="B420">
        <v>410</v>
      </c>
      <c r="C420" s="2">
        <v>2</v>
      </c>
      <c r="D420" s="2">
        <v>1</v>
      </c>
      <c r="E420" s="2">
        <v>1</v>
      </c>
      <c r="F420" s="2">
        <v>2</v>
      </c>
      <c r="G420" s="2">
        <v>2</v>
      </c>
      <c r="H420" s="2">
        <v>1</v>
      </c>
      <c r="I420" s="2">
        <v>1</v>
      </c>
      <c r="J420" s="2">
        <v>2</v>
      </c>
    </row>
    <row r="421" spans="2:10" x14ac:dyDescent="0.25">
      <c r="B421">
        <v>411</v>
      </c>
      <c r="C421" s="2">
        <v>1</v>
      </c>
      <c r="D421" s="2">
        <v>2</v>
      </c>
      <c r="E421" s="2">
        <v>1</v>
      </c>
      <c r="F421" s="2">
        <v>2</v>
      </c>
      <c r="G421" s="2">
        <v>2</v>
      </c>
      <c r="H421" s="2">
        <v>1</v>
      </c>
      <c r="I421" s="2">
        <v>1</v>
      </c>
      <c r="J421" s="2">
        <v>2</v>
      </c>
    </row>
    <row r="422" spans="2:10" x14ac:dyDescent="0.25">
      <c r="B422">
        <v>412</v>
      </c>
      <c r="C422" s="2">
        <v>2</v>
      </c>
      <c r="D422" s="2">
        <v>2</v>
      </c>
      <c r="E422" s="2">
        <v>1</v>
      </c>
      <c r="F422" s="2">
        <v>2</v>
      </c>
      <c r="G422" s="2">
        <v>2</v>
      </c>
      <c r="H422" s="2">
        <v>1</v>
      </c>
      <c r="I422" s="2">
        <v>1</v>
      </c>
      <c r="J422" s="2">
        <v>2</v>
      </c>
    </row>
    <row r="423" spans="2:10" x14ac:dyDescent="0.25">
      <c r="B423">
        <v>413</v>
      </c>
      <c r="C423" s="2">
        <v>1</v>
      </c>
      <c r="D423" s="2">
        <v>1</v>
      </c>
      <c r="E423" s="2">
        <v>2</v>
      </c>
      <c r="F423" s="2">
        <v>2</v>
      </c>
      <c r="G423" s="2">
        <v>2</v>
      </c>
      <c r="H423" s="2">
        <v>1</v>
      </c>
      <c r="I423" s="2">
        <v>1</v>
      </c>
      <c r="J423" s="2">
        <v>2</v>
      </c>
    </row>
    <row r="424" spans="2:10" x14ac:dyDescent="0.25">
      <c r="B424">
        <v>414</v>
      </c>
      <c r="C424" s="2">
        <v>2</v>
      </c>
      <c r="D424" s="2">
        <v>1</v>
      </c>
      <c r="E424" s="2">
        <v>2</v>
      </c>
      <c r="F424" s="2">
        <v>2</v>
      </c>
      <c r="G424" s="2">
        <v>2</v>
      </c>
      <c r="H424" s="2">
        <v>1</v>
      </c>
      <c r="I424" s="2">
        <v>1</v>
      </c>
      <c r="J424" s="2">
        <v>2</v>
      </c>
    </row>
    <row r="425" spans="2:10" x14ac:dyDescent="0.25">
      <c r="B425">
        <v>415</v>
      </c>
      <c r="C425" s="2">
        <v>1</v>
      </c>
      <c r="D425" s="2">
        <v>2</v>
      </c>
      <c r="E425" s="2">
        <v>2</v>
      </c>
      <c r="F425" s="2">
        <v>2</v>
      </c>
      <c r="G425" s="2">
        <v>2</v>
      </c>
      <c r="H425" s="2">
        <v>1</v>
      </c>
      <c r="I425" s="2">
        <v>1</v>
      </c>
      <c r="J425" s="2">
        <v>2</v>
      </c>
    </row>
    <row r="426" spans="2:10" x14ac:dyDescent="0.25">
      <c r="B426">
        <v>416</v>
      </c>
      <c r="C426" s="2">
        <v>2</v>
      </c>
      <c r="D426" s="2">
        <v>2</v>
      </c>
      <c r="E426" s="2">
        <v>2</v>
      </c>
      <c r="F426" s="2">
        <v>2</v>
      </c>
      <c r="G426" s="2">
        <v>2</v>
      </c>
      <c r="H426" s="2">
        <v>1</v>
      </c>
      <c r="I426" s="2">
        <v>1</v>
      </c>
      <c r="J426" s="2">
        <v>2</v>
      </c>
    </row>
    <row r="427" spans="2:10" x14ac:dyDescent="0.25">
      <c r="B427">
        <v>417</v>
      </c>
      <c r="C427" s="2">
        <v>1</v>
      </c>
      <c r="D427" s="2">
        <v>1</v>
      </c>
      <c r="E427" s="2">
        <v>1</v>
      </c>
      <c r="F427" s="2">
        <v>1</v>
      </c>
      <c r="G427" s="2">
        <v>1</v>
      </c>
      <c r="H427" s="2">
        <v>2</v>
      </c>
      <c r="I427" s="2">
        <v>1</v>
      </c>
      <c r="J427" s="2">
        <v>2</v>
      </c>
    </row>
    <row r="428" spans="2:10" x14ac:dyDescent="0.25">
      <c r="B428">
        <v>418</v>
      </c>
      <c r="C428" s="2">
        <v>2</v>
      </c>
      <c r="D428" s="2">
        <v>1</v>
      </c>
      <c r="E428" s="2">
        <v>1</v>
      </c>
      <c r="F428" s="2">
        <v>1</v>
      </c>
      <c r="G428" s="2">
        <v>1</v>
      </c>
      <c r="H428" s="2">
        <v>2</v>
      </c>
      <c r="I428" s="2">
        <v>1</v>
      </c>
      <c r="J428" s="2">
        <v>2</v>
      </c>
    </row>
    <row r="429" spans="2:10" x14ac:dyDescent="0.25">
      <c r="B429">
        <v>419</v>
      </c>
      <c r="C429" s="2">
        <v>1</v>
      </c>
      <c r="D429" s="2">
        <v>2</v>
      </c>
      <c r="E429" s="2">
        <v>1</v>
      </c>
      <c r="F429" s="2">
        <v>1</v>
      </c>
      <c r="G429" s="2">
        <v>1</v>
      </c>
      <c r="H429" s="2">
        <v>2</v>
      </c>
      <c r="I429" s="2">
        <v>1</v>
      </c>
      <c r="J429" s="2">
        <v>2</v>
      </c>
    </row>
    <row r="430" spans="2:10" x14ac:dyDescent="0.25">
      <c r="B430">
        <v>420</v>
      </c>
      <c r="C430" s="2">
        <v>2</v>
      </c>
      <c r="D430" s="2">
        <v>2</v>
      </c>
      <c r="E430" s="2">
        <v>1</v>
      </c>
      <c r="F430" s="2">
        <v>1</v>
      </c>
      <c r="G430" s="2">
        <v>1</v>
      </c>
      <c r="H430" s="2">
        <v>2</v>
      </c>
      <c r="I430" s="2">
        <v>1</v>
      </c>
      <c r="J430" s="2">
        <v>2</v>
      </c>
    </row>
    <row r="431" spans="2:10" x14ac:dyDescent="0.25">
      <c r="B431">
        <v>421</v>
      </c>
      <c r="C431" s="2">
        <v>1</v>
      </c>
      <c r="D431" s="2">
        <v>1</v>
      </c>
      <c r="E431" s="2">
        <v>2</v>
      </c>
      <c r="F431" s="2">
        <v>1</v>
      </c>
      <c r="G431" s="2">
        <v>1</v>
      </c>
      <c r="H431" s="2">
        <v>2</v>
      </c>
      <c r="I431" s="2">
        <v>1</v>
      </c>
      <c r="J431" s="2">
        <v>2</v>
      </c>
    </row>
    <row r="432" spans="2:10" x14ac:dyDescent="0.25">
      <c r="B432">
        <v>422</v>
      </c>
      <c r="C432" s="2">
        <v>2</v>
      </c>
      <c r="D432" s="2">
        <v>1</v>
      </c>
      <c r="E432" s="2">
        <v>2</v>
      </c>
      <c r="F432" s="2">
        <v>1</v>
      </c>
      <c r="G432" s="2">
        <v>1</v>
      </c>
      <c r="H432" s="2">
        <v>2</v>
      </c>
      <c r="I432" s="2">
        <v>1</v>
      </c>
      <c r="J432" s="2">
        <v>2</v>
      </c>
    </row>
    <row r="433" spans="2:10" x14ac:dyDescent="0.25">
      <c r="B433">
        <v>423</v>
      </c>
      <c r="C433" s="2">
        <v>1</v>
      </c>
      <c r="D433" s="2">
        <v>2</v>
      </c>
      <c r="E433" s="2">
        <v>2</v>
      </c>
      <c r="F433" s="2">
        <v>1</v>
      </c>
      <c r="G433" s="2">
        <v>1</v>
      </c>
      <c r="H433" s="2">
        <v>2</v>
      </c>
      <c r="I433" s="2">
        <v>1</v>
      </c>
      <c r="J433" s="2">
        <v>2</v>
      </c>
    </row>
    <row r="434" spans="2:10" x14ac:dyDescent="0.25">
      <c r="B434">
        <v>424</v>
      </c>
      <c r="C434" s="2">
        <v>2</v>
      </c>
      <c r="D434" s="2">
        <v>2</v>
      </c>
      <c r="E434" s="2">
        <v>2</v>
      </c>
      <c r="F434" s="2">
        <v>1</v>
      </c>
      <c r="G434" s="2">
        <v>1</v>
      </c>
      <c r="H434" s="2">
        <v>2</v>
      </c>
      <c r="I434" s="2">
        <v>1</v>
      </c>
      <c r="J434" s="2">
        <v>2</v>
      </c>
    </row>
    <row r="435" spans="2:10" x14ac:dyDescent="0.25">
      <c r="B435">
        <v>425</v>
      </c>
      <c r="C435" s="2">
        <v>1</v>
      </c>
      <c r="D435" s="2">
        <v>1</v>
      </c>
      <c r="E435" s="2">
        <v>1</v>
      </c>
      <c r="F435" s="2">
        <v>2</v>
      </c>
      <c r="G435" s="2">
        <v>1</v>
      </c>
      <c r="H435" s="2">
        <v>2</v>
      </c>
      <c r="I435" s="2">
        <v>1</v>
      </c>
      <c r="J435" s="2">
        <v>2</v>
      </c>
    </row>
    <row r="436" spans="2:10" x14ac:dyDescent="0.25">
      <c r="B436">
        <v>426</v>
      </c>
      <c r="C436" s="2">
        <v>2</v>
      </c>
      <c r="D436" s="2">
        <v>1</v>
      </c>
      <c r="E436" s="2">
        <v>1</v>
      </c>
      <c r="F436" s="2">
        <v>2</v>
      </c>
      <c r="G436" s="2">
        <v>1</v>
      </c>
      <c r="H436" s="2">
        <v>2</v>
      </c>
      <c r="I436" s="2">
        <v>1</v>
      </c>
      <c r="J436" s="2">
        <v>2</v>
      </c>
    </row>
    <row r="437" spans="2:10" x14ac:dyDescent="0.25">
      <c r="B437">
        <v>427</v>
      </c>
      <c r="C437" s="2">
        <v>1</v>
      </c>
      <c r="D437" s="2">
        <v>2</v>
      </c>
      <c r="E437" s="2">
        <v>1</v>
      </c>
      <c r="F437" s="2">
        <v>2</v>
      </c>
      <c r="G437" s="2">
        <v>1</v>
      </c>
      <c r="H437" s="2">
        <v>2</v>
      </c>
      <c r="I437" s="2">
        <v>1</v>
      </c>
      <c r="J437" s="2">
        <v>2</v>
      </c>
    </row>
    <row r="438" spans="2:10" x14ac:dyDescent="0.25">
      <c r="B438">
        <v>428</v>
      </c>
      <c r="C438" s="2">
        <v>2</v>
      </c>
      <c r="D438" s="2">
        <v>2</v>
      </c>
      <c r="E438" s="2">
        <v>1</v>
      </c>
      <c r="F438" s="2">
        <v>2</v>
      </c>
      <c r="G438" s="2">
        <v>1</v>
      </c>
      <c r="H438" s="2">
        <v>2</v>
      </c>
      <c r="I438" s="2">
        <v>1</v>
      </c>
      <c r="J438" s="2">
        <v>2</v>
      </c>
    </row>
    <row r="439" spans="2:10" x14ac:dyDescent="0.25">
      <c r="B439">
        <v>429</v>
      </c>
      <c r="C439" s="2">
        <v>1</v>
      </c>
      <c r="D439" s="2">
        <v>1</v>
      </c>
      <c r="E439" s="2">
        <v>2</v>
      </c>
      <c r="F439" s="2">
        <v>2</v>
      </c>
      <c r="G439" s="2">
        <v>1</v>
      </c>
      <c r="H439" s="2">
        <v>2</v>
      </c>
      <c r="I439" s="2">
        <v>1</v>
      </c>
      <c r="J439" s="2">
        <v>2</v>
      </c>
    </row>
    <row r="440" spans="2:10" x14ac:dyDescent="0.25">
      <c r="B440">
        <v>430</v>
      </c>
      <c r="C440" s="2">
        <v>2</v>
      </c>
      <c r="D440" s="2">
        <v>1</v>
      </c>
      <c r="E440" s="2">
        <v>2</v>
      </c>
      <c r="F440" s="2">
        <v>2</v>
      </c>
      <c r="G440" s="2">
        <v>1</v>
      </c>
      <c r="H440" s="2">
        <v>2</v>
      </c>
      <c r="I440" s="2">
        <v>1</v>
      </c>
      <c r="J440" s="2">
        <v>2</v>
      </c>
    </row>
    <row r="441" spans="2:10" x14ac:dyDescent="0.25">
      <c r="B441">
        <v>431</v>
      </c>
      <c r="C441" s="2">
        <v>1</v>
      </c>
      <c r="D441" s="2">
        <v>2</v>
      </c>
      <c r="E441" s="2">
        <v>2</v>
      </c>
      <c r="F441" s="2">
        <v>2</v>
      </c>
      <c r="G441" s="2">
        <v>1</v>
      </c>
      <c r="H441" s="2">
        <v>2</v>
      </c>
      <c r="I441" s="2">
        <v>1</v>
      </c>
      <c r="J441" s="2">
        <v>2</v>
      </c>
    </row>
    <row r="442" spans="2:10" x14ac:dyDescent="0.25">
      <c r="B442">
        <v>432</v>
      </c>
      <c r="C442" s="2">
        <v>2</v>
      </c>
      <c r="D442" s="2">
        <v>2</v>
      </c>
      <c r="E442" s="2">
        <v>2</v>
      </c>
      <c r="F442" s="2">
        <v>2</v>
      </c>
      <c r="G442" s="2">
        <v>1</v>
      </c>
      <c r="H442" s="2">
        <v>2</v>
      </c>
      <c r="I442" s="2">
        <v>1</v>
      </c>
      <c r="J442" s="2">
        <v>2</v>
      </c>
    </row>
    <row r="443" spans="2:10" x14ac:dyDescent="0.25">
      <c r="B443">
        <v>433</v>
      </c>
      <c r="C443" s="2">
        <v>1</v>
      </c>
      <c r="D443" s="2">
        <v>1</v>
      </c>
      <c r="E443" s="2">
        <v>1</v>
      </c>
      <c r="F443" s="2">
        <v>1</v>
      </c>
      <c r="G443" s="2">
        <v>2</v>
      </c>
      <c r="H443" s="2">
        <v>2</v>
      </c>
      <c r="I443" s="2">
        <v>1</v>
      </c>
      <c r="J443" s="2">
        <v>2</v>
      </c>
    </row>
    <row r="444" spans="2:10" x14ac:dyDescent="0.25">
      <c r="B444">
        <v>434</v>
      </c>
      <c r="C444" s="2">
        <v>2</v>
      </c>
      <c r="D444" s="2">
        <v>1</v>
      </c>
      <c r="E444" s="2">
        <v>1</v>
      </c>
      <c r="F444" s="2">
        <v>1</v>
      </c>
      <c r="G444" s="2">
        <v>2</v>
      </c>
      <c r="H444" s="2">
        <v>2</v>
      </c>
      <c r="I444" s="2">
        <v>1</v>
      </c>
      <c r="J444" s="2">
        <v>2</v>
      </c>
    </row>
    <row r="445" spans="2:10" x14ac:dyDescent="0.25">
      <c r="B445">
        <v>435</v>
      </c>
      <c r="C445" s="2">
        <v>1</v>
      </c>
      <c r="D445" s="2">
        <v>2</v>
      </c>
      <c r="E445" s="2">
        <v>1</v>
      </c>
      <c r="F445" s="2">
        <v>1</v>
      </c>
      <c r="G445" s="2">
        <v>2</v>
      </c>
      <c r="H445" s="2">
        <v>2</v>
      </c>
      <c r="I445" s="2">
        <v>1</v>
      </c>
      <c r="J445" s="2">
        <v>2</v>
      </c>
    </row>
    <row r="446" spans="2:10" x14ac:dyDescent="0.25">
      <c r="B446">
        <v>436</v>
      </c>
      <c r="C446" s="2">
        <v>2</v>
      </c>
      <c r="D446" s="2">
        <v>2</v>
      </c>
      <c r="E446" s="2">
        <v>1</v>
      </c>
      <c r="F446" s="2">
        <v>1</v>
      </c>
      <c r="G446" s="2">
        <v>2</v>
      </c>
      <c r="H446" s="2">
        <v>2</v>
      </c>
      <c r="I446" s="2">
        <v>1</v>
      </c>
      <c r="J446" s="2">
        <v>2</v>
      </c>
    </row>
    <row r="447" spans="2:10" x14ac:dyDescent="0.25">
      <c r="B447">
        <v>437</v>
      </c>
      <c r="C447" s="2">
        <v>1</v>
      </c>
      <c r="D447" s="2">
        <v>1</v>
      </c>
      <c r="E447" s="2">
        <v>2</v>
      </c>
      <c r="F447" s="2">
        <v>1</v>
      </c>
      <c r="G447" s="2">
        <v>2</v>
      </c>
      <c r="H447" s="2">
        <v>2</v>
      </c>
      <c r="I447" s="2">
        <v>1</v>
      </c>
      <c r="J447" s="2">
        <v>2</v>
      </c>
    </row>
    <row r="448" spans="2:10" x14ac:dyDescent="0.25">
      <c r="B448">
        <v>438</v>
      </c>
      <c r="C448" s="2">
        <v>2</v>
      </c>
      <c r="D448" s="2">
        <v>1</v>
      </c>
      <c r="E448" s="2">
        <v>2</v>
      </c>
      <c r="F448" s="2">
        <v>1</v>
      </c>
      <c r="G448" s="2">
        <v>2</v>
      </c>
      <c r="H448" s="2">
        <v>2</v>
      </c>
      <c r="I448" s="2">
        <v>1</v>
      </c>
      <c r="J448" s="2">
        <v>2</v>
      </c>
    </row>
    <row r="449" spans="2:10" x14ac:dyDescent="0.25">
      <c r="B449">
        <v>439</v>
      </c>
      <c r="C449" s="2">
        <v>1</v>
      </c>
      <c r="D449" s="2">
        <v>2</v>
      </c>
      <c r="E449" s="2">
        <v>2</v>
      </c>
      <c r="F449" s="2">
        <v>1</v>
      </c>
      <c r="G449" s="2">
        <v>2</v>
      </c>
      <c r="H449" s="2">
        <v>2</v>
      </c>
      <c r="I449" s="2">
        <v>1</v>
      </c>
      <c r="J449" s="2">
        <v>2</v>
      </c>
    </row>
    <row r="450" spans="2:10" x14ac:dyDescent="0.25">
      <c r="B450">
        <v>440</v>
      </c>
      <c r="C450" s="2">
        <v>2</v>
      </c>
      <c r="D450" s="2">
        <v>2</v>
      </c>
      <c r="E450" s="2">
        <v>2</v>
      </c>
      <c r="F450" s="2">
        <v>1</v>
      </c>
      <c r="G450" s="2">
        <v>2</v>
      </c>
      <c r="H450" s="2">
        <v>2</v>
      </c>
      <c r="I450" s="2">
        <v>1</v>
      </c>
      <c r="J450" s="2">
        <v>2</v>
      </c>
    </row>
    <row r="451" spans="2:10" x14ac:dyDescent="0.25">
      <c r="B451">
        <v>441</v>
      </c>
      <c r="C451" s="2">
        <v>1</v>
      </c>
      <c r="D451" s="2">
        <v>1</v>
      </c>
      <c r="E451" s="2">
        <v>1</v>
      </c>
      <c r="F451" s="2">
        <v>2</v>
      </c>
      <c r="G451" s="2">
        <v>2</v>
      </c>
      <c r="H451" s="2">
        <v>2</v>
      </c>
      <c r="I451" s="2">
        <v>1</v>
      </c>
      <c r="J451" s="2">
        <v>2</v>
      </c>
    </row>
    <row r="452" spans="2:10" x14ac:dyDescent="0.25">
      <c r="B452">
        <v>442</v>
      </c>
      <c r="C452" s="2">
        <v>2</v>
      </c>
      <c r="D452" s="2">
        <v>1</v>
      </c>
      <c r="E452" s="2">
        <v>1</v>
      </c>
      <c r="F452" s="2">
        <v>2</v>
      </c>
      <c r="G452" s="2">
        <v>2</v>
      </c>
      <c r="H452" s="2">
        <v>2</v>
      </c>
      <c r="I452" s="2">
        <v>1</v>
      </c>
      <c r="J452" s="2">
        <v>2</v>
      </c>
    </row>
    <row r="453" spans="2:10" x14ac:dyDescent="0.25">
      <c r="B453">
        <v>443</v>
      </c>
      <c r="C453" s="2">
        <v>1</v>
      </c>
      <c r="D453" s="2">
        <v>2</v>
      </c>
      <c r="E453" s="2">
        <v>1</v>
      </c>
      <c r="F453" s="2">
        <v>2</v>
      </c>
      <c r="G453" s="2">
        <v>2</v>
      </c>
      <c r="H453" s="2">
        <v>2</v>
      </c>
      <c r="I453" s="2">
        <v>1</v>
      </c>
      <c r="J453" s="2">
        <v>2</v>
      </c>
    </row>
    <row r="454" spans="2:10" x14ac:dyDescent="0.25">
      <c r="B454">
        <v>444</v>
      </c>
      <c r="C454" s="2">
        <v>2</v>
      </c>
      <c r="D454" s="2">
        <v>2</v>
      </c>
      <c r="E454" s="2">
        <v>1</v>
      </c>
      <c r="F454" s="2">
        <v>2</v>
      </c>
      <c r="G454" s="2">
        <v>2</v>
      </c>
      <c r="H454" s="2">
        <v>2</v>
      </c>
      <c r="I454" s="2">
        <v>1</v>
      </c>
      <c r="J454" s="2">
        <v>2</v>
      </c>
    </row>
    <row r="455" spans="2:10" x14ac:dyDescent="0.25">
      <c r="B455">
        <v>445</v>
      </c>
      <c r="C455" s="2">
        <v>1</v>
      </c>
      <c r="D455" s="2">
        <v>1</v>
      </c>
      <c r="E455" s="2">
        <v>2</v>
      </c>
      <c r="F455" s="2">
        <v>2</v>
      </c>
      <c r="G455" s="2">
        <v>2</v>
      </c>
      <c r="H455" s="2">
        <v>2</v>
      </c>
      <c r="I455" s="2">
        <v>1</v>
      </c>
      <c r="J455" s="2">
        <v>2</v>
      </c>
    </row>
    <row r="456" spans="2:10" x14ac:dyDescent="0.25">
      <c r="B456">
        <v>446</v>
      </c>
      <c r="C456" s="2">
        <v>2</v>
      </c>
      <c r="D456" s="2">
        <v>1</v>
      </c>
      <c r="E456" s="2">
        <v>2</v>
      </c>
      <c r="F456" s="2">
        <v>2</v>
      </c>
      <c r="G456" s="2">
        <v>2</v>
      </c>
      <c r="H456" s="2">
        <v>2</v>
      </c>
      <c r="I456" s="2">
        <v>1</v>
      </c>
      <c r="J456" s="2">
        <v>2</v>
      </c>
    </row>
    <row r="457" spans="2:10" x14ac:dyDescent="0.25">
      <c r="B457">
        <v>447</v>
      </c>
      <c r="C457" s="2">
        <v>1</v>
      </c>
      <c r="D457" s="2">
        <v>2</v>
      </c>
      <c r="E457" s="2">
        <v>2</v>
      </c>
      <c r="F457" s="2">
        <v>2</v>
      </c>
      <c r="G457" s="2">
        <v>2</v>
      </c>
      <c r="H457" s="2">
        <v>2</v>
      </c>
      <c r="I457" s="2">
        <v>1</v>
      </c>
      <c r="J457" s="2">
        <v>2</v>
      </c>
    </row>
    <row r="458" spans="2:10" x14ac:dyDescent="0.25">
      <c r="B458">
        <v>448</v>
      </c>
      <c r="C458" s="2">
        <v>2</v>
      </c>
      <c r="D458" s="2">
        <v>2</v>
      </c>
      <c r="E458" s="2">
        <v>2</v>
      </c>
      <c r="F458" s="2">
        <v>2</v>
      </c>
      <c r="G458" s="2">
        <v>2</v>
      </c>
      <c r="H458" s="2">
        <v>2</v>
      </c>
      <c r="I458" s="2">
        <v>1</v>
      </c>
      <c r="J458" s="2">
        <v>2</v>
      </c>
    </row>
    <row r="459" spans="2:10" x14ac:dyDescent="0.25">
      <c r="B459">
        <v>449</v>
      </c>
      <c r="C459" s="2">
        <v>1</v>
      </c>
      <c r="D459" s="2">
        <v>1</v>
      </c>
      <c r="E459" s="2">
        <v>1</v>
      </c>
      <c r="F459" s="2">
        <v>1</v>
      </c>
      <c r="G459" s="2">
        <v>1</v>
      </c>
      <c r="H459" s="2">
        <v>1</v>
      </c>
      <c r="I459" s="2">
        <v>2</v>
      </c>
      <c r="J459" s="2">
        <v>2</v>
      </c>
    </row>
    <row r="460" spans="2:10" x14ac:dyDescent="0.25">
      <c r="B460">
        <v>450</v>
      </c>
      <c r="C460" s="2">
        <v>2</v>
      </c>
      <c r="D460" s="2">
        <v>1</v>
      </c>
      <c r="E460" s="2">
        <v>1</v>
      </c>
      <c r="F460" s="2">
        <v>1</v>
      </c>
      <c r="G460" s="2">
        <v>1</v>
      </c>
      <c r="H460" s="2">
        <v>1</v>
      </c>
      <c r="I460" s="2">
        <v>2</v>
      </c>
      <c r="J460" s="2">
        <v>2</v>
      </c>
    </row>
    <row r="461" spans="2:10" x14ac:dyDescent="0.25">
      <c r="B461">
        <v>451</v>
      </c>
      <c r="C461" s="2">
        <v>1</v>
      </c>
      <c r="D461" s="2">
        <v>2</v>
      </c>
      <c r="E461" s="2">
        <v>1</v>
      </c>
      <c r="F461" s="2">
        <v>1</v>
      </c>
      <c r="G461" s="2">
        <v>1</v>
      </c>
      <c r="H461" s="2">
        <v>1</v>
      </c>
      <c r="I461" s="2">
        <v>2</v>
      </c>
      <c r="J461" s="2">
        <v>2</v>
      </c>
    </row>
    <row r="462" spans="2:10" x14ac:dyDescent="0.25">
      <c r="B462">
        <v>452</v>
      </c>
      <c r="C462" s="2">
        <v>2</v>
      </c>
      <c r="D462" s="2">
        <v>2</v>
      </c>
      <c r="E462" s="2">
        <v>1</v>
      </c>
      <c r="F462" s="2">
        <v>1</v>
      </c>
      <c r="G462" s="2">
        <v>1</v>
      </c>
      <c r="H462" s="2">
        <v>1</v>
      </c>
      <c r="I462" s="2">
        <v>2</v>
      </c>
      <c r="J462" s="2">
        <v>2</v>
      </c>
    </row>
    <row r="463" spans="2:10" x14ac:dyDescent="0.25">
      <c r="B463">
        <v>453</v>
      </c>
      <c r="C463" s="2">
        <v>1</v>
      </c>
      <c r="D463" s="2">
        <v>1</v>
      </c>
      <c r="E463" s="2">
        <v>2</v>
      </c>
      <c r="F463" s="2">
        <v>1</v>
      </c>
      <c r="G463" s="2">
        <v>1</v>
      </c>
      <c r="H463" s="2">
        <v>1</v>
      </c>
      <c r="I463" s="2">
        <v>2</v>
      </c>
      <c r="J463" s="2">
        <v>2</v>
      </c>
    </row>
    <row r="464" spans="2:10" x14ac:dyDescent="0.25">
      <c r="B464">
        <v>454</v>
      </c>
      <c r="C464" s="2">
        <v>2</v>
      </c>
      <c r="D464" s="2">
        <v>1</v>
      </c>
      <c r="E464" s="2">
        <v>2</v>
      </c>
      <c r="F464" s="2">
        <v>1</v>
      </c>
      <c r="G464" s="2">
        <v>1</v>
      </c>
      <c r="H464" s="2">
        <v>1</v>
      </c>
      <c r="I464" s="2">
        <v>2</v>
      </c>
      <c r="J464" s="2">
        <v>2</v>
      </c>
    </row>
    <row r="465" spans="2:10" x14ac:dyDescent="0.25">
      <c r="B465">
        <v>455</v>
      </c>
      <c r="C465" s="2">
        <v>1</v>
      </c>
      <c r="D465" s="2">
        <v>2</v>
      </c>
      <c r="E465" s="2">
        <v>2</v>
      </c>
      <c r="F465" s="2">
        <v>1</v>
      </c>
      <c r="G465" s="2">
        <v>1</v>
      </c>
      <c r="H465" s="2">
        <v>1</v>
      </c>
      <c r="I465" s="2">
        <v>2</v>
      </c>
      <c r="J465" s="2">
        <v>2</v>
      </c>
    </row>
    <row r="466" spans="2:10" x14ac:dyDescent="0.25">
      <c r="B466">
        <v>456</v>
      </c>
      <c r="C466" s="2">
        <v>2</v>
      </c>
      <c r="D466" s="2">
        <v>2</v>
      </c>
      <c r="E466" s="2">
        <v>2</v>
      </c>
      <c r="F466" s="2">
        <v>1</v>
      </c>
      <c r="G466" s="2">
        <v>1</v>
      </c>
      <c r="H466" s="2">
        <v>1</v>
      </c>
      <c r="I466" s="2">
        <v>2</v>
      </c>
      <c r="J466" s="2">
        <v>2</v>
      </c>
    </row>
    <row r="467" spans="2:10" x14ac:dyDescent="0.25">
      <c r="B467">
        <v>457</v>
      </c>
      <c r="C467" s="2">
        <v>1</v>
      </c>
      <c r="D467" s="2">
        <v>1</v>
      </c>
      <c r="E467" s="2">
        <v>1</v>
      </c>
      <c r="F467" s="2">
        <v>2</v>
      </c>
      <c r="G467" s="2">
        <v>1</v>
      </c>
      <c r="H467" s="2">
        <v>1</v>
      </c>
      <c r="I467" s="2">
        <v>2</v>
      </c>
      <c r="J467" s="2">
        <v>2</v>
      </c>
    </row>
    <row r="468" spans="2:10" x14ac:dyDescent="0.25">
      <c r="B468">
        <v>458</v>
      </c>
      <c r="C468" s="2">
        <v>2</v>
      </c>
      <c r="D468" s="2">
        <v>1</v>
      </c>
      <c r="E468" s="2">
        <v>1</v>
      </c>
      <c r="F468" s="2">
        <v>2</v>
      </c>
      <c r="G468" s="2">
        <v>1</v>
      </c>
      <c r="H468" s="2">
        <v>1</v>
      </c>
      <c r="I468" s="2">
        <v>2</v>
      </c>
      <c r="J468" s="2">
        <v>2</v>
      </c>
    </row>
    <row r="469" spans="2:10" x14ac:dyDescent="0.25">
      <c r="B469">
        <v>459</v>
      </c>
      <c r="C469" s="2">
        <v>1</v>
      </c>
      <c r="D469" s="2">
        <v>2</v>
      </c>
      <c r="E469" s="2">
        <v>1</v>
      </c>
      <c r="F469" s="2">
        <v>2</v>
      </c>
      <c r="G469" s="2">
        <v>1</v>
      </c>
      <c r="H469" s="2">
        <v>1</v>
      </c>
      <c r="I469" s="2">
        <v>2</v>
      </c>
      <c r="J469" s="2">
        <v>2</v>
      </c>
    </row>
    <row r="470" spans="2:10" x14ac:dyDescent="0.25">
      <c r="B470">
        <v>460</v>
      </c>
      <c r="C470" s="2">
        <v>2</v>
      </c>
      <c r="D470" s="2">
        <v>2</v>
      </c>
      <c r="E470" s="2">
        <v>1</v>
      </c>
      <c r="F470" s="2">
        <v>2</v>
      </c>
      <c r="G470" s="2">
        <v>1</v>
      </c>
      <c r="H470" s="2">
        <v>1</v>
      </c>
      <c r="I470" s="2">
        <v>2</v>
      </c>
      <c r="J470" s="2">
        <v>2</v>
      </c>
    </row>
    <row r="471" spans="2:10" x14ac:dyDescent="0.25">
      <c r="B471">
        <v>461</v>
      </c>
      <c r="C471" s="2">
        <v>1</v>
      </c>
      <c r="D471" s="2">
        <v>1</v>
      </c>
      <c r="E471" s="2">
        <v>2</v>
      </c>
      <c r="F471" s="2">
        <v>2</v>
      </c>
      <c r="G471" s="2">
        <v>1</v>
      </c>
      <c r="H471" s="2">
        <v>1</v>
      </c>
      <c r="I471" s="2">
        <v>2</v>
      </c>
      <c r="J471" s="2">
        <v>2</v>
      </c>
    </row>
    <row r="472" spans="2:10" x14ac:dyDescent="0.25">
      <c r="B472">
        <v>462</v>
      </c>
      <c r="C472" s="2">
        <v>2</v>
      </c>
      <c r="D472" s="2">
        <v>1</v>
      </c>
      <c r="E472" s="2">
        <v>2</v>
      </c>
      <c r="F472" s="2">
        <v>2</v>
      </c>
      <c r="G472" s="2">
        <v>1</v>
      </c>
      <c r="H472" s="2">
        <v>1</v>
      </c>
      <c r="I472" s="2">
        <v>2</v>
      </c>
      <c r="J472" s="2">
        <v>2</v>
      </c>
    </row>
    <row r="473" spans="2:10" x14ac:dyDescent="0.25">
      <c r="B473">
        <v>463</v>
      </c>
      <c r="C473" s="2">
        <v>1</v>
      </c>
      <c r="D473" s="2">
        <v>2</v>
      </c>
      <c r="E473" s="2">
        <v>2</v>
      </c>
      <c r="F473" s="2">
        <v>2</v>
      </c>
      <c r="G473" s="2">
        <v>1</v>
      </c>
      <c r="H473" s="2">
        <v>1</v>
      </c>
      <c r="I473" s="2">
        <v>2</v>
      </c>
      <c r="J473" s="2">
        <v>2</v>
      </c>
    </row>
    <row r="474" spans="2:10" x14ac:dyDescent="0.25">
      <c r="B474">
        <v>464</v>
      </c>
      <c r="C474" s="2">
        <v>2</v>
      </c>
      <c r="D474" s="2">
        <v>2</v>
      </c>
      <c r="E474" s="2">
        <v>2</v>
      </c>
      <c r="F474" s="2">
        <v>2</v>
      </c>
      <c r="G474" s="2">
        <v>1</v>
      </c>
      <c r="H474" s="2">
        <v>1</v>
      </c>
      <c r="I474" s="2">
        <v>2</v>
      </c>
      <c r="J474" s="2">
        <v>2</v>
      </c>
    </row>
    <row r="475" spans="2:10" x14ac:dyDescent="0.25">
      <c r="B475">
        <v>465</v>
      </c>
      <c r="C475" s="2">
        <v>1</v>
      </c>
      <c r="D475" s="2">
        <v>1</v>
      </c>
      <c r="E475" s="2">
        <v>1</v>
      </c>
      <c r="F475" s="2">
        <v>1</v>
      </c>
      <c r="G475" s="2">
        <v>2</v>
      </c>
      <c r="H475" s="2">
        <v>1</v>
      </c>
      <c r="I475" s="2">
        <v>2</v>
      </c>
      <c r="J475" s="2">
        <v>2</v>
      </c>
    </row>
    <row r="476" spans="2:10" x14ac:dyDescent="0.25">
      <c r="B476">
        <v>466</v>
      </c>
      <c r="C476" s="2">
        <v>2</v>
      </c>
      <c r="D476" s="2">
        <v>1</v>
      </c>
      <c r="E476" s="2">
        <v>1</v>
      </c>
      <c r="F476" s="2">
        <v>1</v>
      </c>
      <c r="G476" s="2">
        <v>2</v>
      </c>
      <c r="H476" s="2">
        <v>1</v>
      </c>
      <c r="I476" s="2">
        <v>2</v>
      </c>
      <c r="J476" s="2">
        <v>2</v>
      </c>
    </row>
    <row r="477" spans="2:10" x14ac:dyDescent="0.25">
      <c r="B477">
        <v>467</v>
      </c>
      <c r="C477" s="2">
        <v>1</v>
      </c>
      <c r="D477" s="2">
        <v>2</v>
      </c>
      <c r="E477" s="2">
        <v>1</v>
      </c>
      <c r="F477" s="2">
        <v>1</v>
      </c>
      <c r="G477" s="2">
        <v>2</v>
      </c>
      <c r="H477" s="2">
        <v>1</v>
      </c>
      <c r="I477" s="2">
        <v>2</v>
      </c>
      <c r="J477" s="2">
        <v>2</v>
      </c>
    </row>
    <row r="478" spans="2:10" x14ac:dyDescent="0.25">
      <c r="B478">
        <v>468</v>
      </c>
      <c r="C478" s="2">
        <v>2</v>
      </c>
      <c r="D478" s="2">
        <v>2</v>
      </c>
      <c r="E478" s="2">
        <v>1</v>
      </c>
      <c r="F478" s="2">
        <v>1</v>
      </c>
      <c r="G478" s="2">
        <v>2</v>
      </c>
      <c r="H478" s="2">
        <v>1</v>
      </c>
      <c r="I478" s="2">
        <v>2</v>
      </c>
      <c r="J478" s="2">
        <v>2</v>
      </c>
    </row>
    <row r="479" spans="2:10" x14ac:dyDescent="0.25">
      <c r="B479">
        <v>469</v>
      </c>
      <c r="C479" s="2">
        <v>1</v>
      </c>
      <c r="D479" s="2">
        <v>1</v>
      </c>
      <c r="E479" s="2">
        <v>2</v>
      </c>
      <c r="F479" s="2">
        <v>1</v>
      </c>
      <c r="G479" s="2">
        <v>2</v>
      </c>
      <c r="H479" s="2">
        <v>1</v>
      </c>
      <c r="I479" s="2">
        <v>2</v>
      </c>
      <c r="J479" s="2">
        <v>2</v>
      </c>
    </row>
    <row r="480" spans="2:10" x14ac:dyDescent="0.25">
      <c r="B480">
        <v>470</v>
      </c>
      <c r="C480" s="2">
        <v>2</v>
      </c>
      <c r="D480" s="2">
        <v>1</v>
      </c>
      <c r="E480" s="2">
        <v>2</v>
      </c>
      <c r="F480" s="2">
        <v>1</v>
      </c>
      <c r="G480" s="2">
        <v>2</v>
      </c>
      <c r="H480" s="2">
        <v>1</v>
      </c>
      <c r="I480" s="2">
        <v>2</v>
      </c>
      <c r="J480" s="2">
        <v>2</v>
      </c>
    </row>
    <row r="481" spans="2:10" x14ac:dyDescent="0.25">
      <c r="B481">
        <v>471</v>
      </c>
      <c r="C481" s="2">
        <v>1</v>
      </c>
      <c r="D481" s="2">
        <v>2</v>
      </c>
      <c r="E481" s="2">
        <v>2</v>
      </c>
      <c r="F481" s="2">
        <v>1</v>
      </c>
      <c r="G481" s="2">
        <v>2</v>
      </c>
      <c r="H481" s="2">
        <v>1</v>
      </c>
      <c r="I481" s="2">
        <v>2</v>
      </c>
      <c r="J481" s="2">
        <v>2</v>
      </c>
    </row>
    <row r="482" spans="2:10" x14ac:dyDescent="0.25">
      <c r="B482">
        <v>472</v>
      </c>
      <c r="C482" s="2">
        <v>2</v>
      </c>
      <c r="D482" s="2">
        <v>2</v>
      </c>
      <c r="E482" s="2">
        <v>2</v>
      </c>
      <c r="F482" s="2">
        <v>1</v>
      </c>
      <c r="G482" s="2">
        <v>2</v>
      </c>
      <c r="H482" s="2">
        <v>1</v>
      </c>
      <c r="I482" s="2">
        <v>2</v>
      </c>
      <c r="J482" s="2">
        <v>2</v>
      </c>
    </row>
    <row r="483" spans="2:10" x14ac:dyDescent="0.25">
      <c r="B483">
        <v>473</v>
      </c>
      <c r="C483" s="2">
        <v>1</v>
      </c>
      <c r="D483" s="2">
        <v>1</v>
      </c>
      <c r="E483" s="2">
        <v>1</v>
      </c>
      <c r="F483" s="2">
        <v>2</v>
      </c>
      <c r="G483" s="2">
        <v>2</v>
      </c>
      <c r="H483" s="2">
        <v>1</v>
      </c>
      <c r="I483" s="2">
        <v>2</v>
      </c>
      <c r="J483" s="2">
        <v>2</v>
      </c>
    </row>
    <row r="484" spans="2:10" x14ac:dyDescent="0.25">
      <c r="B484">
        <v>474</v>
      </c>
      <c r="C484" s="2">
        <v>2</v>
      </c>
      <c r="D484" s="2">
        <v>1</v>
      </c>
      <c r="E484" s="2">
        <v>1</v>
      </c>
      <c r="F484" s="2">
        <v>2</v>
      </c>
      <c r="G484" s="2">
        <v>2</v>
      </c>
      <c r="H484" s="2">
        <v>1</v>
      </c>
      <c r="I484" s="2">
        <v>2</v>
      </c>
      <c r="J484" s="2">
        <v>2</v>
      </c>
    </row>
    <row r="485" spans="2:10" x14ac:dyDescent="0.25">
      <c r="B485">
        <v>475</v>
      </c>
      <c r="C485" s="2">
        <v>1</v>
      </c>
      <c r="D485" s="2">
        <v>2</v>
      </c>
      <c r="E485" s="2">
        <v>1</v>
      </c>
      <c r="F485" s="2">
        <v>2</v>
      </c>
      <c r="G485" s="2">
        <v>2</v>
      </c>
      <c r="H485" s="2">
        <v>1</v>
      </c>
      <c r="I485" s="2">
        <v>2</v>
      </c>
      <c r="J485" s="2">
        <v>2</v>
      </c>
    </row>
    <row r="486" spans="2:10" x14ac:dyDescent="0.25">
      <c r="B486">
        <v>476</v>
      </c>
      <c r="C486" s="2">
        <v>2</v>
      </c>
      <c r="D486" s="2">
        <v>2</v>
      </c>
      <c r="E486" s="2">
        <v>1</v>
      </c>
      <c r="F486" s="2">
        <v>2</v>
      </c>
      <c r="G486" s="2">
        <v>2</v>
      </c>
      <c r="H486" s="2">
        <v>1</v>
      </c>
      <c r="I486" s="2">
        <v>2</v>
      </c>
      <c r="J486" s="2">
        <v>2</v>
      </c>
    </row>
    <row r="487" spans="2:10" x14ac:dyDescent="0.25">
      <c r="B487">
        <v>477</v>
      </c>
      <c r="C487" s="2">
        <v>1</v>
      </c>
      <c r="D487" s="2">
        <v>1</v>
      </c>
      <c r="E487" s="2">
        <v>2</v>
      </c>
      <c r="F487" s="2">
        <v>2</v>
      </c>
      <c r="G487" s="2">
        <v>2</v>
      </c>
      <c r="H487" s="2">
        <v>1</v>
      </c>
      <c r="I487" s="2">
        <v>2</v>
      </c>
      <c r="J487" s="2">
        <v>2</v>
      </c>
    </row>
    <row r="488" spans="2:10" x14ac:dyDescent="0.25">
      <c r="B488">
        <v>478</v>
      </c>
      <c r="C488" s="2">
        <v>2</v>
      </c>
      <c r="D488" s="2">
        <v>1</v>
      </c>
      <c r="E488" s="2">
        <v>2</v>
      </c>
      <c r="F488" s="2">
        <v>2</v>
      </c>
      <c r="G488" s="2">
        <v>2</v>
      </c>
      <c r="H488" s="2">
        <v>1</v>
      </c>
      <c r="I488" s="2">
        <v>2</v>
      </c>
      <c r="J488" s="2">
        <v>2</v>
      </c>
    </row>
    <row r="489" spans="2:10" x14ac:dyDescent="0.25">
      <c r="B489">
        <v>479</v>
      </c>
      <c r="C489" s="2">
        <v>1</v>
      </c>
      <c r="D489" s="2">
        <v>2</v>
      </c>
      <c r="E489" s="2">
        <v>2</v>
      </c>
      <c r="F489" s="2">
        <v>2</v>
      </c>
      <c r="G489" s="2">
        <v>2</v>
      </c>
      <c r="H489" s="2">
        <v>1</v>
      </c>
      <c r="I489" s="2">
        <v>2</v>
      </c>
      <c r="J489" s="2">
        <v>2</v>
      </c>
    </row>
    <row r="490" spans="2:10" x14ac:dyDescent="0.25">
      <c r="B490">
        <v>480</v>
      </c>
      <c r="C490" s="2">
        <v>2</v>
      </c>
      <c r="D490" s="2">
        <v>2</v>
      </c>
      <c r="E490" s="2">
        <v>2</v>
      </c>
      <c r="F490" s="2">
        <v>2</v>
      </c>
      <c r="G490" s="2">
        <v>2</v>
      </c>
      <c r="H490" s="2">
        <v>1</v>
      </c>
      <c r="I490" s="2">
        <v>2</v>
      </c>
      <c r="J490" s="2">
        <v>2</v>
      </c>
    </row>
    <row r="491" spans="2:10" x14ac:dyDescent="0.25">
      <c r="B491">
        <v>481</v>
      </c>
      <c r="C491" s="2">
        <v>1</v>
      </c>
      <c r="D491" s="2">
        <v>1</v>
      </c>
      <c r="E491" s="2">
        <v>1</v>
      </c>
      <c r="F491" s="2">
        <v>1</v>
      </c>
      <c r="G491" s="2">
        <v>1</v>
      </c>
      <c r="H491" s="2">
        <v>2</v>
      </c>
      <c r="I491" s="2">
        <v>2</v>
      </c>
      <c r="J491" s="2">
        <v>2</v>
      </c>
    </row>
    <row r="492" spans="2:10" x14ac:dyDescent="0.25">
      <c r="B492">
        <v>482</v>
      </c>
      <c r="C492" s="2">
        <v>2</v>
      </c>
      <c r="D492" s="2">
        <v>1</v>
      </c>
      <c r="E492" s="2">
        <v>1</v>
      </c>
      <c r="F492" s="2">
        <v>1</v>
      </c>
      <c r="G492" s="2">
        <v>1</v>
      </c>
      <c r="H492" s="2">
        <v>2</v>
      </c>
      <c r="I492" s="2">
        <v>2</v>
      </c>
      <c r="J492" s="2">
        <v>2</v>
      </c>
    </row>
    <row r="493" spans="2:10" x14ac:dyDescent="0.25">
      <c r="B493">
        <v>483</v>
      </c>
      <c r="C493" s="2">
        <v>1</v>
      </c>
      <c r="D493" s="2">
        <v>2</v>
      </c>
      <c r="E493" s="2">
        <v>1</v>
      </c>
      <c r="F493" s="2">
        <v>1</v>
      </c>
      <c r="G493" s="2">
        <v>1</v>
      </c>
      <c r="H493" s="2">
        <v>2</v>
      </c>
      <c r="I493" s="2">
        <v>2</v>
      </c>
      <c r="J493" s="2">
        <v>2</v>
      </c>
    </row>
    <row r="494" spans="2:10" x14ac:dyDescent="0.25">
      <c r="B494">
        <v>484</v>
      </c>
      <c r="C494" s="2">
        <v>2</v>
      </c>
      <c r="D494" s="2">
        <v>2</v>
      </c>
      <c r="E494" s="2">
        <v>1</v>
      </c>
      <c r="F494" s="2">
        <v>1</v>
      </c>
      <c r="G494" s="2">
        <v>1</v>
      </c>
      <c r="H494" s="2">
        <v>2</v>
      </c>
      <c r="I494" s="2">
        <v>2</v>
      </c>
      <c r="J494" s="2">
        <v>2</v>
      </c>
    </row>
    <row r="495" spans="2:10" x14ac:dyDescent="0.25">
      <c r="B495">
        <v>485</v>
      </c>
      <c r="C495" s="2">
        <v>1</v>
      </c>
      <c r="D495" s="2">
        <v>1</v>
      </c>
      <c r="E495" s="2">
        <v>2</v>
      </c>
      <c r="F495" s="2">
        <v>1</v>
      </c>
      <c r="G495" s="2">
        <v>1</v>
      </c>
      <c r="H495" s="2">
        <v>2</v>
      </c>
      <c r="I495" s="2">
        <v>2</v>
      </c>
      <c r="J495" s="2">
        <v>2</v>
      </c>
    </row>
    <row r="496" spans="2:10" x14ac:dyDescent="0.25">
      <c r="B496">
        <v>486</v>
      </c>
      <c r="C496" s="2">
        <v>2</v>
      </c>
      <c r="D496" s="2">
        <v>1</v>
      </c>
      <c r="E496" s="2">
        <v>2</v>
      </c>
      <c r="F496" s="2">
        <v>1</v>
      </c>
      <c r="G496" s="2">
        <v>1</v>
      </c>
      <c r="H496" s="2">
        <v>2</v>
      </c>
      <c r="I496" s="2">
        <v>2</v>
      </c>
      <c r="J496" s="2">
        <v>2</v>
      </c>
    </row>
    <row r="497" spans="2:10" x14ac:dyDescent="0.25">
      <c r="B497">
        <v>487</v>
      </c>
      <c r="C497" s="2">
        <v>1</v>
      </c>
      <c r="D497" s="2">
        <v>2</v>
      </c>
      <c r="E497" s="2">
        <v>2</v>
      </c>
      <c r="F497" s="2">
        <v>1</v>
      </c>
      <c r="G497" s="2">
        <v>1</v>
      </c>
      <c r="H497" s="2">
        <v>2</v>
      </c>
      <c r="I497" s="2">
        <v>2</v>
      </c>
      <c r="J497" s="2">
        <v>2</v>
      </c>
    </row>
    <row r="498" spans="2:10" x14ac:dyDescent="0.25">
      <c r="B498">
        <v>488</v>
      </c>
      <c r="C498" s="2">
        <v>2</v>
      </c>
      <c r="D498" s="2">
        <v>2</v>
      </c>
      <c r="E498" s="2">
        <v>2</v>
      </c>
      <c r="F498" s="2">
        <v>1</v>
      </c>
      <c r="G498" s="2">
        <v>1</v>
      </c>
      <c r="H498" s="2">
        <v>2</v>
      </c>
      <c r="I498" s="2">
        <v>2</v>
      </c>
      <c r="J498" s="2">
        <v>2</v>
      </c>
    </row>
    <row r="499" spans="2:10" x14ac:dyDescent="0.25">
      <c r="B499">
        <v>489</v>
      </c>
      <c r="C499" s="2">
        <v>1</v>
      </c>
      <c r="D499" s="2">
        <v>1</v>
      </c>
      <c r="E499" s="2">
        <v>1</v>
      </c>
      <c r="F499" s="2">
        <v>2</v>
      </c>
      <c r="G499" s="2">
        <v>1</v>
      </c>
      <c r="H499" s="2">
        <v>2</v>
      </c>
      <c r="I499" s="2">
        <v>2</v>
      </c>
      <c r="J499" s="2">
        <v>2</v>
      </c>
    </row>
    <row r="500" spans="2:10" x14ac:dyDescent="0.25">
      <c r="B500">
        <v>490</v>
      </c>
      <c r="C500" s="2">
        <v>2</v>
      </c>
      <c r="D500" s="2">
        <v>1</v>
      </c>
      <c r="E500" s="2">
        <v>1</v>
      </c>
      <c r="F500" s="2">
        <v>2</v>
      </c>
      <c r="G500" s="2">
        <v>1</v>
      </c>
      <c r="H500" s="2">
        <v>2</v>
      </c>
      <c r="I500" s="2">
        <v>2</v>
      </c>
      <c r="J500" s="2">
        <v>2</v>
      </c>
    </row>
    <row r="501" spans="2:10" x14ac:dyDescent="0.25">
      <c r="B501">
        <v>491</v>
      </c>
      <c r="C501" s="2">
        <v>1</v>
      </c>
      <c r="D501" s="2">
        <v>2</v>
      </c>
      <c r="E501" s="2">
        <v>1</v>
      </c>
      <c r="F501" s="2">
        <v>2</v>
      </c>
      <c r="G501" s="2">
        <v>1</v>
      </c>
      <c r="H501" s="2">
        <v>2</v>
      </c>
      <c r="I501" s="2">
        <v>2</v>
      </c>
      <c r="J501" s="2">
        <v>2</v>
      </c>
    </row>
    <row r="502" spans="2:10" x14ac:dyDescent="0.25">
      <c r="B502">
        <v>492</v>
      </c>
      <c r="C502" s="2">
        <v>2</v>
      </c>
      <c r="D502" s="2">
        <v>2</v>
      </c>
      <c r="E502" s="2">
        <v>1</v>
      </c>
      <c r="F502" s="2">
        <v>2</v>
      </c>
      <c r="G502" s="2">
        <v>1</v>
      </c>
      <c r="H502" s="2">
        <v>2</v>
      </c>
      <c r="I502" s="2">
        <v>2</v>
      </c>
      <c r="J502" s="2">
        <v>2</v>
      </c>
    </row>
    <row r="503" spans="2:10" x14ac:dyDescent="0.25">
      <c r="B503">
        <v>493</v>
      </c>
      <c r="C503" s="2">
        <v>1</v>
      </c>
      <c r="D503" s="2">
        <v>1</v>
      </c>
      <c r="E503" s="2">
        <v>2</v>
      </c>
      <c r="F503" s="2">
        <v>2</v>
      </c>
      <c r="G503" s="2">
        <v>1</v>
      </c>
      <c r="H503" s="2">
        <v>2</v>
      </c>
      <c r="I503" s="2">
        <v>2</v>
      </c>
      <c r="J503" s="2">
        <v>2</v>
      </c>
    </row>
    <row r="504" spans="2:10" x14ac:dyDescent="0.25">
      <c r="B504">
        <v>494</v>
      </c>
      <c r="C504" s="2">
        <v>2</v>
      </c>
      <c r="D504" s="2">
        <v>1</v>
      </c>
      <c r="E504" s="2">
        <v>2</v>
      </c>
      <c r="F504" s="2">
        <v>2</v>
      </c>
      <c r="G504" s="2">
        <v>1</v>
      </c>
      <c r="H504" s="2">
        <v>2</v>
      </c>
      <c r="I504" s="2">
        <v>2</v>
      </c>
      <c r="J504" s="2">
        <v>2</v>
      </c>
    </row>
    <row r="505" spans="2:10" x14ac:dyDescent="0.25">
      <c r="B505">
        <v>495</v>
      </c>
      <c r="C505" s="2">
        <v>1</v>
      </c>
      <c r="D505" s="2">
        <v>2</v>
      </c>
      <c r="E505" s="2">
        <v>2</v>
      </c>
      <c r="F505" s="2">
        <v>2</v>
      </c>
      <c r="G505" s="2">
        <v>1</v>
      </c>
      <c r="H505" s="2">
        <v>2</v>
      </c>
      <c r="I505" s="2">
        <v>2</v>
      </c>
      <c r="J505" s="2">
        <v>2</v>
      </c>
    </row>
    <row r="506" spans="2:10" x14ac:dyDescent="0.25">
      <c r="B506">
        <v>496</v>
      </c>
      <c r="C506" s="2">
        <v>2</v>
      </c>
      <c r="D506" s="2">
        <v>2</v>
      </c>
      <c r="E506" s="2">
        <v>2</v>
      </c>
      <c r="F506" s="2">
        <v>2</v>
      </c>
      <c r="G506" s="2">
        <v>1</v>
      </c>
      <c r="H506" s="2">
        <v>2</v>
      </c>
      <c r="I506" s="2">
        <v>2</v>
      </c>
      <c r="J506" s="2">
        <v>2</v>
      </c>
    </row>
    <row r="507" spans="2:10" x14ac:dyDescent="0.25">
      <c r="B507">
        <v>497</v>
      </c>
      <c r="C507" s="2">
        <v>1</v>
      </c>
      <c r="D507" s="2">
        <v>1</v>
      </c>
      <c r="E507" s="2">
        <v>1</v>
      </c>
      <c r="F507" s="2">
        <v>1</v>
      </c>
      <c r="G507" s="2">
        <v>2</v>
      </c>
      <c r="H507" s="2">
        <v>2</v>
      </c>
      <c r="I507" s="2">
        <v>2</v>
      </c>
      <c r="J507" s="2">
        <v>2</v>
      </c>
    </row>
    <row r="508" spans="2:10" x14ac:dyDescent="0.25">
      <c r="B508">
        <v>498</v>
      </c>
      <c r="C508" s="2">
        <v>2</v>
      </c>
      <c r="D508" s="2">
        <v>1</v>
      </c>
      <c r="E508" s="2">
        <v>1</v>
      </c>
      <c r="F508" s="2">
        <v>1</v>
      </c>
      <c r="G508" s="2">
        <v>2</v>
      </c>
      <c r="H508" s="2">
        <v>2</v>
      </c>
      <c r="I508" s="2">
        <v>2</v>
      </c>
      <c r="J508" s="2">
        <v>2</v>
      </c>
    </row>
    <row r="509" spans="2:10" x14ac:dyDescent="0.25">
      <c r="B509">
        <v>499</v>
      </c>
      <c r="C509" s="2">
        <v>1</v>
      </c>
      <c r="D509" s="2">
        <v>2</v>
      </c>
      <c r="E509" s="2">
        <v>1</v>
      </c>
      <c r="F509" s="2">
        <v>1</v>
      </c>
      <c r="G509" s="2">
        <v>2</v>
      </c>
      <c r="H509" s="2">
        <v>2</v>
      </c>
      <c r="I509" s="2">
        <v>2</v>
      </c>
      <c r="J509" s="2">
        <v>2</v>
      </c>
    </row>
    <row r="510" spans="2:10" x14ac:dyDescent="0.25">
      <c r="B510">
        <v>500</v>
      </c>
      <c r="C510" s="2">
        <v>2</v>
      </c>
      <c r="D510" s="2">
        <v>2</v>
      </c>
      <c r="E510" s="2">
        <v>1</v>
      </c>
      <c r="F510" s="2">
        <v>1</v>
      </c>
      <c r="G510" s="2">
        <v>2</v>
      </c>
      <c r="H510" s="2">
        <v>2</v>
      </c>
      <c r="I510" s="2">
        <v>2</v>
      </c>
      <c r="J510" s="2">
        <v>2</v>
      </c>
    </row>
    <row r="511" spans="2:10" x14ac:dyDescent="0.25">
      <c r="B511">
        <v>501</v>
      </c>
      <c r="C511" s="2">
        <v>1</v>
      </c>
      <c r="D511" s="2">
        <v>1</v>
      </c>
      <c r="E511" s="2">
        <v>2</v>
      </c>
      <c r="F511" s="2">
        <v>1</v>
      </c>
      <c r="G511" s="2">
        <v>2</v>
      </c>
      <c r="H511" s="2">
        <v>2</v>
      </c>
      <c r="I511" s="2">
        <v>2</v>
      </c>
      <c r="J511" s="2">
        <v>2</v>
      </c>
    </row>
    <row r="512" spans="2:10" x14ac:dyDescent="0.25">
      <c r="B512">
        <v>502</v>
      </c>
      <c r="C512" s="2">
        <v>2</v>
      </c>
      <c r="D512" s="2">
        <v>1</v>
      </c>
      <c r="E512" s="2">
        <v>2</v>
      </c>
      <c r="F512" s="2">
        <v>1</v>
      </c>
      <c r="G512" s="2">
        <v>2</v>
      </c>
      <c r="H512" s="2">
        <v>2</v>
      </c>
      <c r="I512" s="2">
        <v>2</v>
      </c>
      <c r="J512" s="2">
        <v>2</v>
      </c>
    </row>
    <row r="513" spans="2:10" x14ac:dyDescent="0.25">
      <c r="B513">
        <v>503</v>
      </c>
      <c r="C513" s="2">
        <v>1</v>
      </c>
      <c r="D513" s="2">
        <v>2</v>
      </c>
      <c r="E513" s="2">
        <v>2</v>
      </c>
      <c r="F513" s="2">
        <v>1</v>
      </c>
      <c r="G513" s="2">
        <v>2</v>
      </c>
      <c r="H513" s="2">
        <v>2</v>
      </c>
      <c r="I513" s="2">
        <v>2</v>
      </c>
      <c r="J513" s="2">
        <v>2</v>
      </c>
    </row>
    <row r="514" spans="2:10" x14ac:dyDescent="0.25">
      <c r="B514">
        <v>504</v>
      </c>
      <c r="C514" s="2">
        <v>2</v>
      </c>
      <c r="D514" s="2">
        <v>2</v>
      </c>
      <c r="E514" s="2">
        <v>2</v>
      </c>
      <c r="F514" s="2">
        <v>1</v>
      </c>
      <c r="G514" s="2">
        <v>2</v>
      </c>
      <c r="H514" s="2">
        <v>2</v>
      </c>
      <c r="I514" s="2">
        <v>2</v>
      </c>
      <c r="J514" s="2">
        <v>2</v>
      </c>
    </row>
    <row r="515" spans="2:10" x14ac:dyDescent="0.25">
      <c r="B515">
        <v>505</v>
      </c>
      <c r="C515" s="2">
        <v>1</v>
      </c>
      <c r="D515" s="2">
        <v>1</v>
      </c>
      <c r="E515" s="2">
        <v>1</v>
      </c>
      <c r="F515" s="2">
        <v>2</v>
      </c>
      <c r="G515" s="2">
        <v>2</v>
      </c>
      <c r="H515" s="2">
        <v>2</v>
      </c>
      <c r="I515" s="2">
        <v>2</v>
      </c>
      <c r="J515" s="2">
        <v>2</v>
      </c>
    </row>
    <row r="516" spans="2:10" x14ac:dyDescent="0.25">
      <c r="B516">
        <v>506</v>
      </c>
      <c r="C516" s="2">
        <v>2</v>
      </c>
      <c r="D516" s="2">
        <v>1</v>
      </c>
      <c r="E516" s="2">
        <v>1</v>
      </c>
      <c r="F516" s="2">
        <v>2</v>
      </c>
      <c r="G516" s="2">
        <v>2</v>
      </c>
      <c r="H516" s="2">
        <v>2</v>
      </c>
      <c r="I516" s="2">
        <v>2</v>
      </c>
      <c r="J516" s="2">
        <v>2</v>
      </c>
    </row>
    <row r="517" spans="2:10" x14ac:dyDescent="0.25">
      <c r="B517">
        <v>507</v>
      </c>
      <c r="C517" s="2">
        <v>1</v>
      </c>
      <c r="D517" s="2">
        <v>2</v>
      </c>
      <c r="E517" s="2">
        <v>1</v>
      </c>
      <c r="F517" s="2">
        <v>2</v>
      </c>
      <c r="G517" s="2">
        <v>2</v>
      </c>
      <c r="H517" s="2">
        <v>2</v>
      </c>
      <c r="I517" s="2">
        <v>2</v>
      </c>
      <c r="J517" s="2">
        <v>2</v>
      </c>
    </row>
    <row r="518" spans="2:10" x14ac:dyDescent="0.25">
      <c r="B518">
        <v>508</v>
      </c>
      <c r="C518" s="2">
        <v>2</v>
      </c>
      <c r="D518" s="2">
        <v>2</v>
      </c>
      <c r="E518" s="2">
        <v>1</v>
      </c>
      <c r="F518" s="2">
        <v>2</v>
      </c>
      <c r="G518" s="2">
        <v>2</v>
      </c>
      <c r="H518" s="2">
        <v>2</v>
      </c>
      <c r="I518" s="2">
        <v>2</v>
      </c>
      <c r="J518" s="2">
        <v>2</v>
      </c>
    </row>
    <row r="519" spans="2:10" x14ac:dyDescent="0.25">
      <c r="B519">
        <v>509</v>
      </c>
      <c r="C519" s="2">
        <v>1</v>
      </c>
      <c r="D519" s="2">
        <v>1</v>
      </c>
      <c r="E519" s="2">
        <v>2</v>
      </c>
      <c r="F519" s="2">
        <v>2</v>
      </c>
      <c r="G519" s="2">
        <v>2</v>
      </c>
      <c r="H519" s="2">
        <v>2</v>
      </c>
      <c r="I519" s="2">
        <v>2</v>
      </c>
      <c r="J519" s="2">
        <v>2</v>
      </c>
    </row>
    <row r="520" spans="2:10" x14ac:dyDescent="0.25">
      <c r="B520">
        <v>510</v>
      </c>
      <c r="C520" s="2">
        <v>2</v>
      </c>
      <c r="D520" s="2">
        <v>1</v>
      </c>
      <c r="E520" s="2">
        <v>2</v>
      </c>
      <c r="F520" s="2">
        <v>2</v>
      </c>
      <c r="G520" s="2">
        <v>2</v>
      </c>
      <c r="H520" s="2">
        <v>2</v>
      </c>
      <c r="I520" s="2">
        <v>2</v>
      </c>
      <c r="J520" s="2">
        <v>2</v>
      </c>
    </row>
    <row r="521" spans="2:10" x14ac:dyDescent="0.25">
      <c r="B521">
        <v>511</v>
      </c>
      <c r="C521" s="2">
        <v>1</v>
      </c>
      <c r="D521" s="2">
        <v>2</v>
      </c>
      <c r="E521" s="2">
        <v>2</v>
      </c>
      <c r="F521" s="2">
        <v>2</v>
      </c>
      <c r="G521" s="2">
        <v>2</v>
      </c>
      <c r="H521" s="2">
        <v>2</v>
      </c>
      <c r="I521" s="2">
        <v>2</v>
      </c>
      <c r="J521" s="2">
        <v>2</v>
      </c>
    </row>
    <row r="522" spans="2:10" x14ac:dyDescent="0.25">
      <c r="B522">
        <v>512</v>
      </c>
      <c r="C522" s="2">
        <v>2</v>
      </c>
      <c r="D522" s="2">
        <v>2</v>
      </c>
      <c r="E522" s="2">
        <v>2</v>
      </c>
      <c r="F522" s="2">
        <v>2</v>
      </c>
      <c r="G522" s="2">
        <v>2</v>
      </c>
      <c r="H522" s="2">
        <v>2</v>
      </c>
      <c r="I522" s="2">
        <v>2</v>
      </c>
      <c r="J522" s="2">
        <v>2</v>
      </c>
    </row>
  </sheetData>
  <sortState ref="BA96:BA109">
    <sortCondition ref="BA96"/>
  </sortState>
  <mergeCells count="5">
    <mergeCell ref="C3:D3"/>
    <mergeCell ref="E3:F3"/>
    <mergeCell ref="G3:H3"/>
    <mergeCell ref="I3:J3"/>
    <mergeCell ref="K3:L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1"/>
  <sheetViews>
    <sheetView workbookViewId="0">
      <selection activeCell="G13" sqref="G13"/>
    </sheetView>
  </sheetViews>
  <sheetFormatPr defaultRowHeight="15" x14ac:dyDescent="0.25"/>
  <cols>
    <col min="2" max="2" width="10.5703125" customWidth="1"/>
    <col min="3" max="3" width="11.28515625" customWidth="1"/>
    <col min="4" max="4" width="11.85546875" customWidth="1"/>
    <col min="5" max="5" width="14.85546875" customWidth="1"/>
    <col min="6" max="6" width="18" customWidth="1"/>
  </cols>
  <sheetData>
    <row r="6" spans="1:7" ht="15.75" thickBot="1" x14ac:dyDescent="0.3">
      <c r="A6" s="64"/>
      <c r="B6" s="64"/>
      <c r="C6" s="64"/>
      <c r="D6" s="64"/>
      <c r="E6" s="64"/>
      <c r="F6" s="64"/>
      <c r="G6" s="64"/>
    </row>
    <row r="7" spans="1:7" ht="24" thickBot="1" x14ac:dyDescent="0.4">
      <c r="A7" s="64"/>
      <c r="B7" s="75"/>
      <c r="C7" s="76" t="s">
        <v>124</v>
      </c>
      <c r="D7" s="174" t="s">
        <v>147</v>
      </c>
      <c r="E7" s="175" t="s">
        <v>148</v>
      </c>
      <c r="F7" s="176" t="s">
        <v>149</v>
      </c>
      <c r="G7" s="64"/>
    </row>
    <row r="8" spans="1:7" ht="23.25" x14ac:dyDescent="0.35">
      <c r="A8" s="64"/>
      <c r="B8" s="78" t="s">
        <v>125</v>
      </c>
      <c r="C8" s="177">
        <v>-2.4099999999999998E-3</v>
      </c>
      <c r="D8" s="178">
        <v>3.8999999999999999E-4</v>
      </c>
      <c r="E8" s="179">
        <f>D8*D8</f>
        <v>1.5209999999999999E-7</v>
      </c>
      <c r="F8" s="199">
        <v>1.0000000000000001E-5</v>
      </c>
      <c r="G8" s="64"/>
    </row>
    <row r="9" spans="1:7" ht="24" thickBot="1" x14ac:dyDescent="0.4">
      <c r="A9" s="64"/>
      <c r="B9" s="79" t="s">
        <v>126</v>
      </c>
      <c r="C9" s="180">
        <v>-0.60099999999999998</v>
      </c>
      <c r="D9" s="181">
        <v>0.13400000000000001</v>
      </c>
      <c r="E9" s="182">
        <f>D9*D9</f>
        <v>1.7956000000000003E-2</v>
      </c>
      <c r="F9" s="200"/>
      <c r="G9" s="64"/>
    </row>
    <row r="10" spans="1:7" ht="24" thickBot="1" x14ac:dyDescent="0.4">
      <c r="A10" s="64"/>
      <c r="B10" s="77" t="s">
        <v>127</v>
      </c>
      <c r="C10" s="80">
        <f>C9/C8</f>
        <v>249.37759336099586</v>
      </c>
      <c r="D10" s="183">
        <f>SQRT(E10)</f>
        <v>62.14019973509189</v>
      </c>
      <c r="E10" s="185">
        <f>(1/C8*D9)^2+(C9/C8/C8*D8)^2-2*C9/C8/C8/C8*F8</f>
        <v>3861.4044231171142</v>
      </c>
      <c r="F10" s="184"/>
      <c r="G10" s="64"/>
    </row>
    <row r="11" spans="1:7" x14ac:dyDescent="0.25">
      <c r="A11" s="64"/>
      <c r="B11" s="64"/>
      <c r="C11" s="64"/>
      <c r="D11" s="64"/>
      <c r="E11" s="64"/>
      <c r="F11" s="64"/>
      <c r="G11" s="64"/>
    </row>
  </sheetData>
  <mergeCells count="1">
    <mergeCell ref="F8:F9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2"/>
  <sheetViews>
    <sheetView topLeftCell="A28" workbookViewId="0">
      <selection activeCell="G49" sqref="G49"/>
    </sheetView>
  </sheetViews>
  <sheetFormatPr defaultRowHeight="15" x14ac:dyDescent="0.25"/>
  <cols>
    <col min="1" max="1" width="4.85546875" customWidth="1"/>
    <col min="2" max="2" width="16.7109375" customWidth="1"/>
    <col min="3" max="7" width="18.28515625" customWidth="1"/>
  </cols>
  <sheetData>
    <row r="2" spans="2:6" ht="36.75" thickBot="1" x14ac:dyDescent="0.6">
      <c r="B2" s="166" t="s">
        <v>141</v>
      </c>
    </row>
    <row r="3" spans="2:6" ht="24" thickBot="1" x14ac:dyDescent="0.4">
      <c r="B3" s="146"/>
      <c r="C3" s="121" t="s">
        <v>78</v>
      </c>
      <c r="D3" s="122" t="s">
        <v>95</v>
      </c>
      <c r="E3" s="165" t="s">
        <v>79</v>
      </c>
    </row>
    <row r="4" spans="2:6" ht="24" thickBot="1" x14ac:dyDescent="0.4">
      <c r="B4" s="110" t="s">
        <v>130</v>
      </c>
      <c r="C4" s="162">
        <v>0.68</v>
      </c>
      <c r="D4" s="163">
        <v>0.15</v>
      </c>
      <c r="E4" s="164">
        <v>0.17</v>
      </c>
      <c r="F4" s="161">
        <f>SUM(C4:E4)</f>
        <v>1</v>
      </c>
    </row>
    <row r="5" spans="2:6" ht="23.25" x14ac:dyDescent="0.35">
      <c r="B5" s="86" t="s">
        <v>125</v>
      </c>
      <c r="C5" s="92">
        <v>-4.8199999999999996E-3</v>
      </c>
      <c r="D5" s="93">
        <v>-4.8199999999999996E-3</v>
      </c>
      <c r="E5" s="94">
        <v>-4.8199999999999996E-3</v>
      </c>
      <c r="F5" s="106"/>
    </row>
    <row r="6" spans="2:6" ht="23.25" x14ac:dyDescent="0.35">
      <c r="B6" s="87" t="s">
        <v>126</v>
      </c>
      <c r="C6" s="92">
        <v>-1.37</v>
      </c>
      <c r="D6" s="93">
        <v>-1.37</v>
      </c>
      <c r="E6" s="94">
        <v>-1.37</v>
      </c>
      <c r="F6" s="106"/>
    </row>
    <row r="7" spans="2:6" ht="23.25" x14ac:dyDescent="0.35">
      <c r="B7" s="111" t="s">
        <v>131</v>
      </c>
      <c r="C7" s="95">
        <v>500</v>
      </c>
      <c r="D7" s="82">
        <v>150</v>
      </c>
      <c r="E7" s="96">
        <v>200</v>
      </c>
      <c r="F7" s="106"/>
    </row>
    <row r="8" spans="2:6" ht="23.25" x14ac:dyDescent="0.35">
      <c r="B8" s="113" t="s">
        <v>123</v>
      </c>
      <c r="C8" s="97">
        <v>2.5</v>
      </c>
      <c r="D8" s="83">
        <v>2.5</v>
      </c>
      <c r="E8" s="98">
        <v>3</v>
      </c>
      <c r="F8" s="106"/>
    </row>
    <row r="9" spans="2:6" ht="23.25" x14ac:dyDescent="0.35">
      <c r="B9" s="112" t="s">
        <v>131</v>
      </c>
      <c r="C9" s="95">
        <v>500</v>
      </c>
      <c r="D9" s="82">
        <v>150</v>
      </c>
      <c r="E9" s="96">
        <v>200</v>
      </c>
      <c r="F9" s="106"/>
    </row>
    <row r="10" spans="2:6" ht="23.25" x14ac:dyDescent="0.35">
      <c r="B10" s="113" t="s">
        <v>123</v>
      </c>
      <c r="C10" s="97">
        <v>2.5</v>
      </c>
      <c r="D10" s="83">
        <v>2.5</v>
      </c>
      <c r="E10" s="98">
        <v>1.5</v>
      </c>
      <c r="F10" s="106"/>
    </row>
    <row r="11" spans="2:6" ht="23.25" x14ac:dyDescent="0.35">
      <c r="B11" s="112" t="s">
        <v>134</v>
      </c>
      <c r="C11" s="95">
        <f t="shared" ref="C11:E12" si="0">C9-C7</f>
        <v>0</v>
      </c>
      <c r="D11" s="82">
        <f t="shared" si="0"/>
        <v>0</v>
      </c>
      <c r="E11" s="96">
        <f t="shared" si="0"/>
        <v>0</v>
      </c>
      <c r="F11" s="106"/>
    </row>
    <row r="12" spans="2:6" ht="23.25" x14ac:dyDescent="0.35">
      <c r="B12" s="113" t="s">
        <v>135</v>
      </c>
      <c r="C12" s="97">
        <f t="shared" si="0"/>
        <v>0</v>
      </c>
      <c r="D12" s="83">
        <f t="shared" si="0"/>
        <v>0</v>
      </c>
      <c r="E12" s="98">
        <v>0</v>
      </c>
      <c r="F12" s="106"/>
    </row>
    <row r="13" spans="2:6" ht="23.25" x14ac:dyDescent="0.35">
      <c r="B13" s="114" t="s">
        <v>136</v>
      </c>
      <c r="C13" s="99">
        <f>C5*C11+C6*C12</f>
        <v>0</v>
      </c>
      <c r="D13" s="84">
        <f>D5*D11+D6*D12</f>
        <v>0</v>
      </c>
      <c r="E13" s="100">
        <f>E5*E11+E6*E12</f>
        <v>0</v>
      </c>
      <c r="F13" s="105"/>
    </row>
    <row r="14" spans="2:6" ht="23.25" x14ac:dyDescent="0.35">
      <c r="B14" s="112" t="s">
        <v>137</v>
      </c>
      <c r="C14" s="101">
        <f>EXP(C13)</f>
        <v>1</v>
      </c>
      <c r="D14" s="85">
        <f t="shared" ref="D14" si="1">EXP(D13)</f>
        <v>1</v>
      </c>
      <c r="E14" s="102">
        <f t="shared" ref="E14" si="2">EXP(E13)</f>
        <v>1</v>
      </c>
      <c r="F14" s="107"/>
    </row>
    <row r="15" spans="2:6" ht="24" thickBot="1" x14ac:dyDescent="0.4">
      <c r="B15" s="113" t="s">
        <v>138</v>
      </c>
      <c r="C15" s="103">
        <f>C4*C14</f>
        <v>0.68</v>
      </c>
      <c r="D15" s="88">
        <f>D4*D14</f>
        <v>0.15</v>
      </c>
      <c r="E15" s="104">
        <f>E4*E14</f>
        <v>0.17</v>
      </c>
      <c r="F15" s="107"/>
    </row>
    <row r="16" spans="2:6" ht="24" thickBot="1" x14ac:dyDescent="0.4">
      <c r="B16" s="115" t="s">
        <v>140</v>
      </c>
      <c r="C16" s="159">
        <f>C15/SUM($C$15:$E$15)</f>
        <v>0.68</v>
      </c>
      <c r="D16" s="153">
        <f t="shared" ref="D16:E16" si="3">D15/SUM($C$15:$E$15)</f>
        <v>0.15</v>
      </c>
      <c r="E16" s="160">
        <f t="shared" si="3"/>
        <v>0.17</v>
      </c>
      <c r="F16" s="155">
        <f>SUM(C16:E16)</f>
        <v>1</v>
      </c>
    </row>
    <row r="17" spans="1:7" ht="23.25" x14ac:dyDescent="0.35">
      <c r="B17" s="81"/>
      <c r="C17" s="167"/>
      <c r="D17" s="167"/>
      <c r="E17" s="167"/>
      <c r="F17" s="168"/>
    </row>
    <row r="18" spans="1:7" ht="27.75" customHeight="1" thickBot="1" x14ac:dyDescent="0.6">
      <c r="B18" s="169" t="s">
        <v>142</v>
      </c>
    </row>
    <row r="19" spans="1:7" ht="24" thickBot="1" x14ac:dyDescent="0.4">
      <c r="B19" s="146"/>
      <c r="C19" s="121" t="s">
        <v>78</v>
      </c>
      <c r="D19" s="122" t="s">
        <v>95</v>
      </c>
      <c r="E19" s="122" t="s">
        <v>79</v>
      </c>
      <c r="F19" s="136" t="s">
        <v>128</v>
      </c>
    </row>
    <row r="20" spans="1:7" ht="23.25" x14ac:dyDescent="0.35">
      <c r="B20" s="110" t="s">
        <v>130</v>
      </c>
      <c r="C20" s="147">
        <v>0.68</v>
      </c>
      <c r="D20" s="147">
        <v>0.15</v>
      </c>
      <c r="E20" s="147">
        <v>0.17</v>
      </c>
      <c r="F20" s="148"/>
      <c r="G20" s="134">
        <f>SUM(C20:F20)</f>
        <v>1</v>
      </c>
    </row>
    <row r="21" spans="1:7" ht="24" thickBot="1" x14ac:dyDescent="0.4">
      <c r="B21" s="111" t="s">
        <v>139</v>
      </c>
      <c r="C21" s="117">
        <f>C20/($C$20+$D$20+2*$E$20)</f>
        <v>0.58119658119658113</v>
      </c>
      <c r="D21" s="117">
        <f>D20/($C$20+$D$20+2*$E$20)</f>
        <v>0.12820512820512819</v>
      </c>
      <c r="E21" s="117">
        <f>E20/($C$20+$D$20+2*$E$20)</f>
        <v>0.14529914529914528</v>
      </c>
      <c r="F21" s="145">
        <f>E20/($C$20+$D$20+2*$E$20)</f>
        <v>0.14529914529914528</v>
      </c>
      <c r="G21" s="135">
        <f>SUM(C21:F21)</f>
        <v>0.99999999999999978</v>
      </c>
    </row>
    <row r="22" spans="1:7" ht="23.25" x14ac:dyDescent="0.35">
      <c r="B22" s="112" t="s">
        <v>132</v>
      </c>
      <c r="C22" s="93">
        <v>0</v>
      </c>
      <c r="D22" s="93" t="s">
        <v>133</v>
      </c>
      <c r="E22" s="93" t="s">
        <v>133</v>
      </c>
      <c r="F22" s="137">
        <v>0</v>
      </c>
      <c r="G22" s="106"/>
    </row>
    <row r="23" spans="1:7" ht="23.25" x14ac:dyDescent="0.35">
      <c r="B23" s="86" t="s">
        <v>125</v>
      </c>
      <c r="C23" s="93">
        <v>-4.8199999999999996E-3</v>
      </c>
      <c r="D23" s="93">
        <v>-4.8199999999999996E-3</v>
      </c>
      <c r="E23" s="93">
        <v>-4.8199999999999996E-3</v>
      </c>
      <c r="F23" s="137">
        <v>-4.8199999999999996E-3</v>
      </c>
      <c r="G23" s="106"/>
    </row>
    <row r="24" spans="1:7" ht="23.25" x14ac:dyDescent="0.35">
      <c r="B24" s="87" t="s">
        <v>126</v>
      </c>
      <c r="C24" s="93">
        <v>-1.37</v>
      </c>
      <c r="D24" s="93">
        <v>-1.37</v>
      </c>
      <c r="E24" s="93">
        <v>-1.37</v>
      </c>
      <c r="F24" s="137">
        <v>-1.37</v>
      </c>
      <c r="G24" s="106"/>
    </row>
    <row r="25" spans="1:7" ht="23.25" x14ac:dyDescent="0.35">
      <c r="A25" s="201"/>
      <c r="B25" s="111" t="s">
        <v>131</v>
      </c>
      <c r="C25" s="82">
        <v>500</v>
      </c>
      <c r="D25" s="82">
        <v>150</v>
      </c>
      <c r="E25" s="82">
        <v>200</v>
      </c>
      <c r="F25" s="138">
        <v>200</v>
      </c>
      <c r="G25" s="106"/>
    </row>
    <row r="26" spans="1:7" ht="23.25" x14ac:dyDescent="0.35">
      <c r="A26" s="201"/>
      <c r="B26" s="113" t="s">
        <v>123</v>
      </c>
      <c r="C26" s="83">
        <v>2.5</v>
      </c>
      <c r="D26" s="83">
        <v>2.5</v>
      </c>
      <c r="E26" s="83">
        <v>3</v>
      </c>
      <c r="F26" s="139">
        <v>3</v>
      </c>
      <c r="G26" s="106"/>
    </row>
    <row r="27" spans="1:7" ht="23.25" x14ac:dyDescent="0.35">
      <c r="B27" s="112" t="s">
        <v>131</v>
      </c>
      <c r="C27" s="82">
        <v>500</v>
      </c>
      <c r="D27" s="82">
        <v>150</v>
      </c>
      <c r="E27" s="82">
        <v>200</v>
      </c>
      <c r="F27" s="140">
        <v>250</v>
      </c>
      <c r="G27" s="106"/>
    </row>
    <row r="28" spans="1:7" ht="23.25" x14ac:dyDescent="0.35">
      <c r="B28" s="113" t="s">
        <v>123</v>
      </c>
      <c r="C28" s="83">
        <v>2.5</v>
      </c>
      <c r="D28" s="83">
        <v>2.5</v>
      </c>
      <c r="E28" s="83">
        <v>3</v>
      </c>
      <c r="F28" s="141">
        <v>1.5</v>
      </c>
      <c r="G28" s="106"/>
    </row>
    <row r="29" spans="1:7" ht="23.25" x14ac:dyDescent="0.35">
      <c r="B29" s="112" t="s">
        <v>134</v>
      </c>
      <c r="C29" s="82">
        <f t="shared" ref="C29:F30" si="4">C27-C25</f>
        <v>0</v>
      </c>
      <c r="D29" s="82">
        <f t="shared" si="4"/>
        <v>0</v>
      </c>
      <c r="E29" s="82">
        <f t="shared" si="4"/>
        <v>0</v>
      </c>
      <c r="F29" s="140">
        <f t="shared" si="4"/>
        <v>50</v>
      </c>
      <c r="G29" s="106"/>
    </row>
    <row r="30" spans="1:7" ht="23.25" x14ac:dyDescent="0.35">
      <c r="B30" s="113" t="s">
        <v>135</v>
      </c>
      <c r="C30" s="83">
        <f t="shared" si="4"/>
        <v>0</v>
      </c>
      <c r="D30" s="83">
        <f t="shared" si="4"/>
        <v>0</v>
      </c>
      <c r="E30" s="83">
        <f t="shared" si="4"/>
        <v>0</v>
      </c>
      <c r="F30" s="141">
        <f t="shared" si="4"/>
        <v>-1.5</v>
      </c>
      <c r="G30" s="106"/>
    </row>
    <row r="31" spans="1:7" ht="23.25" x14ac:dyDescent="0.35">
      <c r="B31" s="114" t="s">
        <v>136</v>
      </c>
      <c r="C31" s="84">
        <f>C23*C29+C24*C30</f>
        <v>0</v>
      </c>
      <c r="D31" s="84">
        <f>D23*D29+D24*D30</f>
        <v>0</v>
      </c>
      <c r="E31" s="84">
        <f>E23*E29+E24*E30</f>
        <v>0</v>
      </c>
      <c r="F31" s="142">
        <f>F23*F29+F24*F30</f>
        <v>1.8140000000000001</v>
      </c>
      <c r="G31" s="105"/>
    </row>
    <row r="32" spans="1:7" ht="23.25" x14ac:dyDescent="0.35">
      <c r="B32" s="112" t="s">
        <v>137</v>
      </c>
      <c r="C32" s="85">
        <f>EXP(C31)</f>
        <v>1</v>
      </c>
      <c r="D32" s="85">
        <f t="shared" ref="D32:F32" si="5">EXP(D31)</f>
        <v>1</v>
      </c>
      <c r="E32" s="85">
        <f t="shared" si="5"/>
        <v>1</v>
      </c>
      <c r="F32" s="143">
        <f t="shared" si="5"/>
        <v>6.1349381707823269</v>
      </c>
      <c r="G32" s="107"/>
    </row>
    <row r="33" spans="2:8" ht="24" thickBot="1" x14ac:dyDescent="0.4">
      <c r="B33" s="113" t="s">
        <v>138</v>
      </c>
      <c r="C33" s="88">
        <f>C21*C32</f>
        <v>0.58119658119658113</v>
      </c>
      <c r="D33" s="88">
        <f t="shared" ref="D33:E33" si="6">D21*D32</f>
        <v>0.12820512820512819</v>
      </c>
      <c r="E33" s="88">
        <f t="shared" si="6"/>
        <v>0.14529914529914528</v>
      </c>
      <c r="F33" s="144">
        <f>F21*F32</f>
        <v>0.89140127267777391</v>
      </c>
      <c r="G33" s="107"/>
    </row>
    <row r="34" spans="2:8" ht="24" thickBot="1" x14ac:dyDescent="0.4">
      <c r="B34" s="115" t="s">
        <v>140</v>
      </c>
      <c r="C34" s="153">
        <f>C33/SUM($C$33:$F$33)</f>
        <v>0.33285371576123923</v>
      </c>
      <c r="D34" s="153">
        <f>D33/SUM($C$33:$F$33)</f>
        <v>7.3423613770861595E-2</v>
      </c>
      <c r="E34" s="153">
        <f>E33/SUM($C$33:$F$33)</f>
        <v>8.3213428940309808E-2</v>
      </c>
      <c r="F34" s="154">
        <f>F33/SUM($C$33:$F$33)</f>
        <v>0.51050924152758936</v>
      </c>
      <c r="G34" s="155">
        <f>SUM(C34:F34)</f>
        <v>1</v>
      </c>
    </row>
    <row r="35" spans="2:8" ht="23.25" x14ac:dyDescent="0.35">
      <c r="B35" s="81"/>
      <c r="C35" s="167"/>
      <c r="D35" s="167"/>
      <c r="E35" s="167"/>
      <c r="F35" s="167"/>
      <c r="G35" s="168"/>
    </row>
    <row r="36" spans="2:8" ht="29.25" customHeight="1" thickBot="1" x14ac:dyDescent="0.6">
      <c r="B36" s="169" t="s">
        <v>143</v>
      </c>
    </row>
    <row r="37" spans="2:8" ht="24" thickBot="1" x14ac:dyDescent="0.4">
      <c r="B37" s="74"/>
      <c r="C37" s="121" t="s">
        <v>78</v>
      </c>
      <c r="D37" s="122" t="s">
        <v>95</v>
      </c>
      <c r="E37" s="122" t="s">
        <v>79</v>
      </c>
      <c r="F37" s="124" t="s">
        <v>128</v>
      </c>
      <c r="G37" s="123" t="s">
        <v>129</v>
      </c>
    </row>
    <row r="38" spans="2:8" ht="23.25" x14ac:dyDescent="0.35">
      <c r="B38" s="110" t="s">
        <v>130</v>
      </c>
      <c r="C38" s="89">
        <v>0.68</v>
      </c>
      <c r="D38" s="90">
        <v>0.15</v>
      </c>
      <c r="E38" s="90">
        <v>0.17</v>
      </c>
      <c r="F38" s="125"/>
      <c r="G38" s="91"/>
      <c r="H38" s="108">
        <f>SUM(C38:G38)</f>
        <v>1</v>
      </c>
    </row>
    <row r="39" spans="2:8" ht="24" thickBot="1" x14ac:dyDescent="0.4">
      <c r="B39" s="111" t="s">
        <v>139</v>
      </c>
      <c r="C39" s="116">
        <f>C38/($C$38+$D$38+3*$E$38)</f>
        <v>0.5074626865671642</v>
      </c>
      <c r="D39" s="117">
        <f>D38/($C$38+$D$38+3*$E$38)</f>
        <v>0.11194029850746268</v>
      </c>
      <c r="E39" s="117">
        <f>E38/($C$38+$D$38+3*$E$38)</f>
        <v>0.12686567164179105</v>
      </c>
      <c r="F39" s="126">
        <f>$E$38/($C$38+$D$38+3*$E$38)</f>
        <v>0.12686567164179105</v>
      </c>
      <c r="G39" s="118">
        <f>$E$38/($C$38+$D$38+3*$E$38)</f>
        <v>0.12686567164179105</v>
      </c>
      <c r="H39" s="109">
        <f>SUM(C39:G39)</f>
        <v>1</v>
      </c>
    </row>
    <row r="40" spans="2:8" ht="23.25" x14ac:dyDescent="0.35">
      <c r="B40" s="112" t="s">
        <v>132</v>
      </c>
      <c r="C40" s="92">
        <v>0</v>
      </c>
      <c r="D40" s="93" t="s">
        <v>133</v>
      </c>
      <c r="E40" s="93" t="s">
        <v>133</v>
      </c>
      <c r="F40" s="127">
        <v>0</v>
      </c>
      <c r="G40" s="94">
        <v>0</v>
      </c>
      <c r="H40" s="106"/>
    </row>
    <row r="41" spans="2:8" ht="23.25" x14ac:dyDescent="0.35">
      <c r="B41" s="86" t="s">
        <v>125</v>
      </c>
      <c r="C41" s="92">
        <v>-1E-3</v>
      </c>
      <c r="D41" s="93">
        <v>-1E-3</v>
      </c>
      <c r="E41" s="93">
        <v>-1E-3</v>
      </c>
      <c r="F41" s="127">
        <v>-1E-3</v>
      </c>
      <c r="G41" s="94">
        <v>-1E-3</v>
      </c>
      <c r="H41" s="106"/>
    </row>
    <row r="42" spans="2:8" ht="23.25" x14ac:dyDescent="0.35">
      <c r="B42" s="87" t="s">
        <v>126</v>
      </c>
      <c r="C42" s="92">
        <v>-0.154</v>
      </c>
      <c r="D42" s="93">
        <v>-0.154</v>
      </c>
      <c r="E42" s="93">
        <v>-0.154</v>
      </c>
      <c r="F42" s="127">
        <v>-0.154</v>
      </c>
      <c r="G42" s="94">
        <v>-0.154</v>
      </c>
      <c r="H42" s="106"/>
    </row>
    <row r="43" spans="2:8" ht="23.25" x14ac:dyDescent="0.35">
      <c r="B43" s="111" t="s">
        <v>131</v>
      </c>
      <c r="C43" s="95">
        <v>500</v>
      </c>
      <c r="D43" s="82">
        <v>150</v>
      </c>
      <c r="E43" s="82">
        <v>200</v>
      </c>
      <c r="F43" s="128">
        <v>200</v>
      </c>
      <c r="G43" s="119">
        <v>200</v>
      </c>
      <c r="H43" s="106"/>
    </row>
    <row r="44" spans="2:8" ht="23.25" x14ac:dyDescent="0.35">
      <c r="B44" s="113" t="s">
        <v>123</v>
      </c>
      <c r="C44" s="97">
        <v>2.5</v>
      </c>
      <c r="D44" s="83">
        <v>2.5</v>
      </c>
      <c r="E44" s="83">
        <v>3</v>
      </c>
      <c r="F44" s="129">
        <v>3</v>
      </c>
      <c r="G44" s="120">
        <v>3</v>
      </c>
      <c r="H44" s="106"/>
    </row>
    <row r="45" spans="2:8" ht="23.25" x14ac:dyDescent="0.35">
      <c r="B45" s="112" t="s">
        <v>131</v>
      </c>
      <c r="C45" s="95">
        <v>500</v>
      </c>
      <c r="D45" s="82">
        <v>150</v>
      </c>
      <c r="E45" s="82">
        <v>200</v>
      </c>
      <c r="F45" s="130">
        <v>250</v>
      </c>
      <c r="G45" s="96">
        <v>200</v>
      </c>
      <c r="H45" s="106"/>
    </row>
    <row r="46" spans="2:8" ht="23.25" x14ac:dyDescent="0.35">
      <c r="B46" s="113" t="s">
        <v>123</v>
      </c>
      <c r="C46" s="97">
        <v>2.5</v>
      </c>
      <c r="D46" s="83">
        <v>2.5</v>
      </c>
      <c r="E46" s="83">
        <v>3</v>
      </c>
      <c r="F46" s="131">
        <v>1.5</v>
      </c>
      <c r="G46" s="98">
        <v>0.5</v>
      </c>
      <c r="H46" s="106"/>
    </row>
    <row r="47" spans="2:8" ht="23.25" x14ac:dyDescent="0.35">
      <c r="B47" s="112" t="s">
        <v>134</v>
      </c>
      <c r="C47" s="95">
        <f t="shared" ref="C47:G48" si="7">C45-C43</f>
        <v>0</v>
      </c>
      <c r="D47" s="82">
        <f t="shared" si="7"/>
        <v>0</v>
      </c>
      <c r="E47" s="82">
        <f t="shared" si="7"/>
        <v>0</v>
      </c>
      <c r="F47" s="130">
        <f t="shared" si="7"/>
        <v>50</v>
      </c>
      <c r="G47" s="96">
        <f t="shared" si="7"/>
        <v>0</v>
      </c>
      <c r="H47" s="106"/>
    </row>
    <row r="48" spans="2:8" ht="23.25" x14ac:dyDescent="0.35">
      <c r="B48" s="113" t="s">
        <v>135</v>
      </c>
      <c r="C48" s="97">
        <f t="shared" si="7"/>
        <v>0</v>
      </c>
      <c r="D48" s="83">
        <f t="shared" si="7"/>
        <v>0</v>
      </c>
      <c r="E48" s="83">
        <f t="shared" si="7"/>
        <v>0</v>
      </c>
      <c r="F48" s="131">
        <f t="shared" si="7"/>
        <v>-1.5</v>
      </c>
      <c r="G48" s="98">
        <f t="shared" si="7"/>
        <v>-2.5</v>
      </c>
      <c r="H48" s="106"/>
    </row>
    <row r="49" spans="2:8" ht="23.25" x14ac:dyDescent="0.35">
      <c r="B49" s="114" t="s">
        <v>136</v>
      </c>
      <c r="C49" s="99">
        <f>C41*C47+C42*C48</f>
        <v>0</v>
      </c>
      <c r="D49" s="84">
        <f>D41*D47+D42*D48</f>
        <v>0</v>
      </c>
      <c r="E49" s="84">
        <f>E41*E47+E42*E48</f>
        <v>0</v>
      </c>
      <c r="F49" s="132">
        <f>F41*F47+F42*F48</f>
        <v>0.18099999999999999</v>
      </c>
      <c r="G49" s="100">
        <f>G41*G47+G42*G48</f>
        <v>0.38500000000000001</v>
      </c>
      <c r="H49" s="105"/>
    </row>
    <row r="50" spans="2:8" ht="23.25" x14ac:dyDescent="0.35">
      <c r="B50" s="112" t="s">
        <v>137</v>
      </c>
      <c r="C50" s="101">
        <f>EXP(C49)</f>
        <v>1</v>
      </c>
      <c r="D50" s="85">
        <f>EXP(D49)</f>
        <v>1</v>
      </c>
      <c r="E50" s="85">
        <f>EXP(E49)</f>
        <v>1</v>
      </c>
      <c r="F50" s="133">
        <f>EXP(F49)</f>
        <v>1.1984151792931996</v>
      </c>
      <c r="G50" s="102">
        <f>EXP(G49)</f>
        <v>1.4696143214411443</v>
      </c>
      <c r="H50" s="107"/>
    </row>
    <row r="51" spans="2:8" ht="24" thickBot="1" x14ac:dyDescent="0.4">
      <c r="B51" s="111" t="s">
        <v>138</v>
      </c>
      <c r="C51" s="149">
        <f>C39*C50</f>
        <v>0.5074626865671642</v>
      </c>
      <c r="D51" s="150">
        <f t="shared" ref="D51" si="8">D39*D50</f>
        <v>0.11194029850746268</v>
      </c>
      <c r="E51" s="150">
        <f t="shared" ref="E51" si="9">E39*E50</f>
        <v>0.12686567164179105</v>
      </c>
      <c r="F51" s="151">
        <f t="shared" ref="F51" si="10">F39*F50</f>
        <v>0.15203774662674921</v>
      </c>
      <c r="G51" s="152">
        <f t="shared" ref="G51" si="11">G39*G50</f>
        <v>0.18644360794402579</v>
      </c>
      <c r="H51" s="107"/>
    </row>
    <row r="52" spans="2:8" ht="24" thickBot="1" x14ac:dyDescent="0.4">
      <c r="B52" s="77" t="s">
        <v>140</v>
      </c>
      <c r="C52" s="156">
        <f t="shared" ref="C52:F52" si="12">C51/SUM($C$51:$G$51)</f>
        <v>0.4678153319076675</v>
      </c>
      <c r="D52" s="157">
        <f t="shared" si="12"/>
        <v>0.10319455850904428</v>
      </c>
      <c r="E52" s="157">
        <f t="shared" si="12"/>
        <v>0.11695383297691687</v>
      </c>
      <c r="F52" s="156">
        <f t="shared" si="12"/>
        <v>0.14015924871605875</v>
      </c>
      <c r="G52" s="158">
        <f>G51/SUM($C$51:$G$51)</f>
        <v>0.17187702789031264</v>
      </c>
      <c r="H52" s="155">
        <f>SUM(C52:G52)</f>
        <v>1</v>
      </c>
    </row>
  </sheetData>
  <mergeCells count="1">
    <mergeCell ref="A25:A2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DOTAZNÍK</vt:lpstr>
      <vt:lpstr>výpočty a data</vt:lpstr>
      <vt:lpstr>VoT</vt:lpstr>
      <vt:lpstr>Inkrementál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Šimeček</dc:creator>
  <cp:lastModifiedBy>Michal Šimeček</cp:lastModifiedBy>
  <dcterms:created xsi:type="dcterms:W3CDTF">2018-01-16T08:27:07Z</dcterms:created>
  <dcterms:modified xsi:type="dcterms:W3CDTF">2018-03-15T14:04:40Z</dcterms:modified>
</cp:coreProperties>
</file>