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ZEK\Dropbox\!Výuka\PSY117\semináře\04 - zskóry a seminárka\"/>
    </mc:Choice>
  </mc:AlternateContent>
  <xr:revisionPtr revIDLastSave="0" documentId="13_ncr:1_{50822778-A808-413A-8180-FD445EAFEC57}" xr6:coauthVersionLast="36" xr6:coauthVersionMax="36" xr10:uidLastSave="{00000000-0000-0000-0000-000000000000}"/>
  <bookViews>
    <workbookView xWindow="1170" yWindow="120" windowWidth="16160" windowHeight="12240" activeTab="1" xr2:uid="{00000000-000D-0000-FFFF-FFFF00000000}"/>
  </bookViews>
  <sheets>
    <sheet name="zpaměti" sheetId="2" r:id="rId1"/>
    <sheet name="normální rozložení" sheetId="1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9" i="2" l="1"/>
  <c r="C40" i="2"/>
  <c r="C42" i="1" l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B42" i="1"/>
  <c r="B40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B49" i="1"/>
  <c r="B48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B47" i="1"/>
  <c r="C40" i="1"/>
  <c r="C41" i="1" s="1"/>
  <c r="D40" i="1"/>
  <c r="E40" i="1"/>
  <c r="E41" i="1" s="1"/>
  <c r="F40" i="1"/>
  <c r="G40" i="1"/>
  <c r="G41" i="1" s="1"/>
  <c r="H40" i="1"/>
  <c r="I40" i="1"/>
  <c r="I41" i="1" s="1"/>
  <c r="J40" i="1"/>
  <c r="K40" i="1"/>
  <c r="K41" i="1" s="1"/>
  <c r="L40" i="1"/>
  <c r="M40" i="1"/>
  <c r="N40" i="1"/>
  <c r="O40" i="1"/>
  <c r="O41" i="1" s="1"/>
  <c r="P40" i="1"/>
  <c r="Q40" i="1"/>
  <c r="Q41" i="1" s="1"/>
  <c r="R40" i="1"/>
  <c r="R44" i="1"/>
  <c r="Q44" i="1"/>
  <c r="P44" i="1"/>
  <c r="O44" i="1"/>
  <c r="N44" i="1"/>
  <c r="M44" i="1"/>
  <c r="L44" i="1"/>
  <c r="K44" i="1"/>
  <c r="I44" i="1"/>
  <c r="H44" i="1"/>
  <c r="G44" i="1"/>
  <c r="F44" i="1"/>
  <c r="E44" i="1"/>
  <c r="D44" i="1"/>
  <c r="C44" i="1"/>
  <c r="B44" i="1"/>
  <c r="R43" i="1"/>
  <c r="Q43" i="1"/>
  <c r="P43" i="1"/>
  <c r="O43" i="1"/>
  <c r="N43" i="1"/>
  <c r="M43" i="1"/>
  <c r="L43" i="1"/>
  <c r="K43" i="1"/>
  <c r="I43" i="1"/>
  <c r="H43" i="1"/>
  <c r="G43" i="1"/>
  <c r="F43" i="1"/>
  <c r="E43" i="1"/>
  <c r="D43" i="1"/>
  <c r="C43" i="1"/>
  <c r="B43" i="1"/>
  <c r="R41" i="1"/>
  <c r="P41" i="1"/>
  <c r="N41" i="1"/>
  <c r="M41" i="1"/>
  <c r="L41" i="1"/>
  <c r="H41" i="1"/>
  <c r="F41" i="1"/>
  <c r="D41" i="1"/>
  <c r="B41" i="1"/>
</calcChain>
</file>

<file path=xl/sharedStrings.xml><?xml version="1.0" encoding="utf-8"?>
<sst xmlns="http://schemas.openxmlformats.org/spreadsheetml/2006/main" count="50" uniqueCount="17">
  <si>
    <t>z-skóry</t>
  </si>
  <si>
    <t>procenta populace od průměru</t>
  </si>
  <si>
    <t>hustota (četnosti) normálního rozložení</t>
  </si>
  <si>
    <t>T</t>
  </si>
  <si>
    <t>Percentil</t>
  </si>
  <si>
    <t>Hodnota percentilu (v z-skórech)</t>
  </si>
  <si>
    <t>Tabulka 2</t>
  </si>
  <si>
    <t>Hodnota percentilu (v IQ-skórech)</t>
  </si>
  <si>
    <t>Hodnota percentilu (v T-skórech)</t>
  </si>
  <si>
    <t>kumulativní relativní četnosti normálního rozložení - graf distribuční funkce</t>
  </si>
  <si>
    <r>
      <t>IQ</t>
    </r>
    <r>
      <rPr>
        <vertAlign val="subscript"/>
        <sz val="10"/>
        <rFont val="Arial"/>
        <family val="2"/>
        <charset val="238"/>
      </rPr>
      <t>Wechsler</t>
    </r>
  </si>
  <si>
    <t>Kritická je znalost převádění z percentilů na z-skóry a zpět, tj. vědět jaká část populace se nachází pod libovolně vymezenou částí křivky (area under the curve).</t>
  </si>
  <si>
    <t>Přibližně v tomto rozsahu je třeba znát normální rozložení  (vyjma bodů na škále "percentile equivalents")</t>
  </si>
  <si>
    <t>Dřív se na  přesné převádění používaly tabulky (např. Hendl, s. 555), ale dnes, kdy statistiku děláme na počítači, je lépe využít funkcí v tabulkových kalkulátorech.</t>
  </si>
  <si>
    <t xml:space="preserve">Podívejte se na následující list. </t>
  </si>
  <si>
    <t>Je třeba si zapamatovat funkci pro převod ze z-skórů na percentily: NORM.S.DIST(z;1)</t>
  </si>
  <si>
    <t>a funkci pro pro převod z percentilů na z-skór: NORM.S.INV (p/100)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</si>
</sst>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0"/>
      <name val="Arial"/>
      <charset val="238"/>
    </font>
    <font>
      <sz val="8"/>
      <name val="Arial"/>
      <family val="2"/>
    </font>
    <font>
      <vertAlign val="subscript"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Fill="1" applyBorder="1" applyAlignment="1" applyProtection="1"/>
    <xf numFmtId="164" fontId="1" fillId="0" borderId="0" xfId="0" applyNumberFormat="1" applyFont="1"/>
    <xf numFmtId="0" fontId="1" fillId="0" borderId="0" xfId="0" applyFont="1"/>
    <xf numFmtId="0" fontId="0" fillId="2" borderId="0" xfId="0" applyFill="1"/>
    <xf numFmtId="0" fontId="0" fillId="0" borderId="3" xfId="0" applyBorder="1"/>
    <xf numFmtId="2" fontId="0" fillId="0" borderId="0" xfId="0" applyNumberFormat="1" applyBorder="1"/>
    <xf numFmtId="1" fontId="0" fillId="0" borderId="0" xfId="0" applyNumberFormat="1" applyBorder="1"/>
    <xf numFmtId="0" fontId="3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083360883952721E-2"/>
          <c:y val="4.7846964474563387E-2"/>
          <c:w val="0.94479262775942763"/>
          <c:h val="0.87081475343705372"/>
        </c:manualLayout>
      </c:layout>
      <c:scatterChart>
        <c:scatterStyle val="smoothMarker"/>
        <c:varyColors val="0"/>
        <c:ser>
          <c:idx val="0"/>
          <c:order val="0"/>
          <c:tx>
            <c:v>kumulativní relativní četnosti normálního rozložení - graf distribuční funkce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Lit>
              <c:formatCode>General</c:formatCode>
              <c:ptCount val="17"/>
              <c:pt idx="0">
                <c:v>-4</c:v>
              </c:pt>
              <c:pt idx="1">
                <c:v>-3.5</c:v>
              </c:pt>
              <c:pt idx="2">
                <c:v>-3</c:v>
              </c:pt>
              <c:pt idx="3">
                <c:v>-2.5</c:v>
              </c:pt>
              <c:pt idx="4">
                <c:v>-2</c:v>
              </c:pt>
              <c:pt idx="5">
                <c:v>-1.5</c:v>
              </c:pt>
              <c:pt idx="6">
                <c:v>-1</c:v>
              </c:pt>
              <c:pt idx="7">
                <c:v>-0.5</c:v>
              </c:pt>
              <c:pt idx="8">
                <c:v>0</c:v>
              </c:pt>
              <c:pt idx="9">
                <c:v>0.5</c:v>
              </c:pt>
              <c:pt idx="10">
                <c:v>1</c:v>
              </c:pt>
              <c:pt idx="11">
                <c:v>1.5</c:v>
              </c:pt>
              <c:pt idx="12">
                <c:v>2</c:v>
              </c:pt>
              <c:pt idx="13">
                <c:v>2.5</c:v>
              </c:pt>
              <c:pt idx="14">
                <c:v>3</c:v>
              </c:pt>
              <c:pt idx="15">
                <c:v>3.5</c:v>
              </c:pt>
              <c:pt idx="16">
                <c:v>4</c:v>
              </c:pt>
            </c:numLit>
          </c:xVal>
          <c:yVal>
            <c:numLit>
              <c:formatCode>General</c:formatCode>
              <c:ptCount val="17"/>
              <c:pt idx="0">
                <c:v>3.1671241836783715E-5</c:v>
              </c:pt>
              <c:pt idx="1">
                <c:v>2.3262907903420782E-4</c:v>
              </c:pt>
              <c:pt idx="2">
                <c:v>1.3498980316301035E-3</c:v>
              </c:pt>
              <c:pt idx="3">
                <c:v>6.2096653257759371E-3</c:v>
              </c:pt>
              <c:pt idx="4">
                <c:v>2.275013194817932E-2</c:v>
              </c:pt>
              <c:pt idx="5">
                <c:v>6.6807201268858085E-2</c:v>
              </c:pt>
              <c:pt idx="6">
                <c:v>0.15865525393145707</c:v>
              </c:pt>
              <c:pt idx="7">
                <c:v>0.30853753872598688</c:v>
              </c:pt>
              <c:pt idx="8">
                <c:v>0.5</c:v>
              </c:pt>
              <c:pt idx="9">
                <c:v>0.69146246127401312</c:v>
              </c:pt>
              <c:pt idx="10">
                <c:v>0.84134474606854293</c:v>
              </c:pt>
              <c:pt idx="11">
                <c:v>0.93319279873114191</c:v>
              </c:pt>
              <c:pt idx="12">
                <c:v>0.97724986805182068</c:v>
              </c:pt>
              <c:pt idx="13">
                <c:v>0.99379033467422406</c:v>
              </c:pt>
              <c:pt idx="14">
                <c:v>0.9986501019683699</c:v>
              </c:pt>
              <c:pt idx="15">
                <c:v>0.99976737092096579</c:v>
              </c:pt>
              <c:pt idx="16">
                <c:v>0.99996832875816322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2C2-47B3-9459-9CF61E7145D0}"/>
            </c:ext>
          </c:extLst>
        </c:ser>
        <c:ser>
          <c:idx val="2"/>
          <c:order val="1"/>
          <c:tx>
            <c:v>hustota (četnosti) normálního rozložení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Lit>
              <c:formatCode>General</c:formatCode>
              <c:ptCount val="17"/>
              <c:pt idx="0">
                <c:v>-4</c:v>
              </c:pt>
              <c:pt idx="1">
                <c:v>-3.5</c:v>
              </c:pt>
              <c:pt idx="2">
                <c:v>-3</c:v>
              </c:pt>
              <c:pt idx="3">
                <c:v>-2.5</c:v>
              </c:pt>
              <c:pt idx="4">
                <c:v>-2</c:v>
              </c:pt>
              <c:pt idx="5">
                <c:v>-1.5</c:v>
              </c:pt>
              <c:pt idx="6">
                <c:v>-1</c:v>
              </c:pt>
              <c:pt idx="7">
                <c:v>-0.5</c:v>
              </c:pt>
              <c:pt idx="8">
                <c:v>0</c:v>
              </c:pt>
              <c:pt idx="9">
                <c:v>0.5</c:v>
              </c:pt>
              <c:pt idx="10">
                <c:v>1</c:v>
              </c:pt>
              <c:pt idx="11">
                <c:v>1.5</c:v>
              </c:pt>
              <c:pt idx="12">
                <c:v>2</c:v>
              </c:pt>
              <c:pt idx="13">
                <c:v>2.5</c:v>
              </c:pt>
              <c:pt idx="14">
                <c:v>3</c:v>
              </c:pt>
              <c:pt idx="15">
                <c:v>3.5</c:v>
              </c:pt>
              <c:pt idx="16">
                <c:v>4</c:v>
              </c:pt>
            </c:numLit>
          </c:xVal>
          <c:yVal>
            <c:numLit>
              <c:formatCode>General</c:formatCode>
              <c:ptCount val="17"/>
              <c:pt idx="0">
                <c:v>1.3383022576488537E-4</c:v>
              </c:pt>
              <c:pt idx="1">
                <c:v>8.7268269504576015E-4</c:v>
              </c:pt>
              <c:pt idx="2">
                <c:v>4.4318484119380075E-3</c:v>
              </c:pt>
              <c:pt idx="3">
                <c:v>1.752830049356854E-2</c:v>
              </c:pt>
              <c:pt idx="4">
                <c:v>5.3990966513188063E-2</c:v>
              </c:pt>
              <c:pt idx="5">
                <c:v>0.12951759566589174</c:v>
              </c:pt>
              <c:pt idx="6">
                <c:v>0.24197072451914337</c:v>
              </c:pt>
              <c:pt idx="7">
                <c:v>0.35206532676429952</c:v>
              </c:pt>
              <c:pt idx="8">
                <c:v>0.3989422804014327</c:v>
              </c:pt>
              <c:pt idx="9">
                <c:v>0.35206532676429952</c:v>
              </c:pt>
              <c:pt idx="10">
                <c:v>0.24197072451914337</c:v>
              </c:pt>
              <c:pt idx="11">
                <c:v>0.12951759566589174</c:v>
              </c:pt>
              <c:pt idx="12">
                <c:v>5.3990966513188063E-2</c:v>
              </c:pt>
              <c:pt idx="13">
                <c:v>1.752830049356854E-2</c:v>
              </c:pt>
              <c:pt idx="14">
                <c:v>4.4318484119380075E-3</c:v>
              </c:pt>
              <c:pt idx="15">
                <c:v>8.7268269504576015E-4</c:v>
              </c:pt>
              <c:pt idx="16">
                <c:v>1.3383022576488537E-4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32C2-47B3-9459-9CF61E714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564232"/>
        <c:axId val="182643960"/>
      </c:scatterChart>
      <c:valAx>
        <c:axId val="182564232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43960"/>
        <c:crosses val="autoZero"/>
        <c:crossBetween val="midCat"/>
        <c:majorUnit val="1"/>
        <c:minorUnit val="0.5"/>
      </c:valAx>
      <c:valAx>
        <c:axId val="1826439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564232"/>
        <c:crosses val="autoZero"/>
        <c:crossBetween val="midCat"/>
      </c:valAx>
      <c:spPr>
        <a:solidFill>
          <a:srgbClr val="FFFFCC"/>
        </a:solidFill>
        <a:ln w="12700">
          <a:solidFill>
            <a:srgbClr val="FFFFCC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1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5.208333333333333E-3"/>
          <c:y val="0.11164291066487501"/>
          <c:w val="0.30000032808398952"/>
          <c:h val="0.31419507968202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9525</xdr:rowOff>
    </xdr:from>
    <xdr:to>
      <xdr:col>12</xdr:col>
      <xdr:colOff>361950</xdr:colOff>
      <xdr:row>29</xdr:row>
      <xdr:rowOff>66675</xdr:rowOff>
    </xdr:to>
    <xdr:pic>
      <xdr:nvPicPr>
        <xdr:cNvPr id="2050" name="Picture 1" descr="normalcurveHQ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71450"/>
          <a:ext cx="7077075" cy="459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0</xdr:row>
      <xdr:rowOff>114300</xdr:rowOff>
    </xdr:from>
    <xdr:to>
      <xdr:col>17</xdr:col>
      <xdr:colOff>523875</xdr:colOff>
      <xdr:row>37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2:E40"/>
  <sheetViews>
    <sheetView topLeftCell="A11" workbookViewId="0">
      <selection activeCell="E37" sqref="E37"/>
    </sheetView>
  </sheetViews>
  <sheetFormatPr defaultRowHeight="12.5" x14ac:dyDescent="0.25"/>
  <sheetData>
    <row r="32" spans="2:2" x14ac:dyDescent="0.25">
      <c r="B32" t="s">
        <v>12</v>
      </c>
    </row>
    <row r="33" spans="2:5" x14ac:dyDescent="0.25">
      <c r="B33" t="s">
        <v>11</v>
      </c>
    </row>
    <row r="34" spans="2:5" x14ac:dyDescent="0.25">
      <c r="B34" t="s">
        <v>13</v>
      </c>
    </row>
    <row r="35" spans="2:5" x14ac:dyDescent="0.25">
      <c r="B35" t="s">
        <v>14</v>
      </c>
    </row>
    <row r="36" spans="2:5" x14ac:dyDescent="0.25">
      <c r="C36" t="s">
        <v>15</v>
      </c>
    </row>
    <row r="37" spans="2:5" x14ac:dyDescent="0.25">
      <c r="E37" s="8" t="s">
        <v>16</v>
      </c>
    </row>
    <row r="39" spans="2:5" x14ac:dyDescent="0.25">
      <c r="C39">
        <f>_xlfn.NORM.S.DIST(1.96,1)</f>
        <v>0.97500210485177952</v>
      </c>
    </row>
    <row r="40" spans="2:5" x14ac:dyDescent="0.25">
      <c r="C40">
        <f>_xlfn.NORM.S.INV(0.1)</f>
        <v>-1.2815515655446006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9:R49"/>
  <sheetViews>
    <sheetView tabSelected="1" topLeftCell="A21" workbookViewId="0">
      <selection activeCell="G51" sqref="G51"/>
    </sheetView>
  </sheetViews>
  <sheetFormatPr defaultRowHeight="12.5" x14ac:dyDescent="0.25"/>
  <cols>
    <col min="1" max="1" width="29.453125" customWidth="1"/>
    <col min="2" max="2" width="8.453125" customWidth="1"/>
    <col min="3" max="18" width="8" customWidth="1"/>
  </cols>
  <sheetData>
    <row r="39" spans="1:18" ht="13" x14ac:dyDescent="0.3">
      <c r="A39" s="9" t="s">
        <v>0</v>
      </c>
      <c r="B39" s="10">
        <v>-4</v>
      </c>
      <c r="C39" s="10">
        <v>-3.5</v>
      </c>
      <c r="D39" s="10">
        <v>-3</v>
      </c>
      <c r="E39" s="10">
        <v>-2.5</v>
      </c>
      <c r="F39" s="10">
        <v>-2</v>
      </c>
      <c r="G39" s="10">
        <v>-1.5</v>
      </c>
      <c r="H39" s="10">
        <v>-1</v>
      </c>
      <c r="I39" s="10">
        <v>-0.5</v>
      </c>
      <c r="J39" s="10">
        <v>0</v>
      </c>
      <c r="K39" s="10">
        <v>0.5</v>
      </c>
      <c r="L39" s="10">
        <v>1</v>
      </c>
      <c r="M39" s="10">
        <v>1.5</v>
      </c>
      <c r="N39" s="10">
        <v>2</v>
      </c>
      <c r="O39" s="10">
        <v>2.5</v>
      </c>
      <c r="P39" s="10">
        <v>3</v>
      </c>
      <c r="Q39" s="10">
        <v>3.5</v>
      </c>
      <c r="R39" s="10">
        <v>4</v>
      </c>
    </row>
    <row r="40" spans="1:18" x14ac:dyDescent="0.25">
      <c r="A40" t="s">
        <v>9</v>
      </c>
      <c r="B40" s="1">
        <f>_xlfn.NORM.S.DIST(B39,TRUE)</f>
        <v>3.1671241833119857E-5</v>
      </c>
      <c r="C40" s="1">
        <f t="shared" ref="C40:R40" si="0">_xlfn.NORM.S.DIST(C39,TRUE)</f>
        <v>2.3262907903552504E-4</v>
      </c>
      <c r="D40" s="1">
        <f t="shared" si="0"/>
        <v>1.3498980316300933E-3</v>
      </c>
      <c r="E40" s="1">
        <f t="shared" si="0"/>
        <v>6.2096653257761331E-3</v>
      </c>
      <c r="F40" s="1">
        <f t="shared" si="0"/>
        <v>2.2750131948179191E-2</v>
      </c>
      <c r="G40" s="1">
        <f t="shared" si="0"/>
        <v>6.6807201268858057E-2</v>
      </c>
      <c r="H40" s="1">
        <f t="shared" si="0"/>
        <v>0.15865525393145699</v>
      </c>
      <c r="I40" s="1">
        <f t="shared" si="0"/>
        <v>0.30853753872598688</v>
      </c>
      <c r="J40" s="1">
        <f t="shared" si="0"/>
        <v>0.5</v>
      </c>
      <c r="K40" s="1">
        <f t="shared" si="0"/>
        <v>0.69146246127401312</v>
      </c>
      <c r="L40" s="1">
        <f t="shared" si="0"/>
        <v>0.84134474606854304</v>
      </c>
      <c r="M40" s="1">
        <f t="shared" si="0"/>
        <v>0.93319279873114191</v>
      </c>
      <c r="N40" s="1">
        <f t="shared" si="0"/>
        <v>0.97724986805182079</v>
      </c>
      <c r="O40" s="1">
        <f t="shared" si="0"/>
        <v>0.99379033467422384</v>
      </c>
      <c r="P40" s="1">
        <f t="shared" si="0"/>
        <v>0.9986501019683699</v>
      </c>
      <c r="Q40" s="1">
        <f t="shared" si="0"/>
        <v>0.99976737092096446</v>
      </c>
      <c r="R40" s="1">
        <f t="shared" si="0"/>
        <v>0.99996832875816688</v>
      </c>
    </row>
    <row r="41" spans="1:18" x14ac:dyDescent="0.25">
      <c r="A41" t="s">
        <v>1</v>
      </c>
      <c r="B41" s="2">
        <f t="shared" ref="B41:I41" si="1">$J$40-B40</f>
        <v>0.49996832875816688</v>
      </c>
      <c r="C41" s="2">
        <f t="shared" si="1"/>
        <v>0.49976737092096446</v>
      </c>
      <c r="D41" s="2">
        <f t="shared" si="1"/>
        <v>0.4986501019683699</v>
      </c>
      <c r="E41" s="2">
        <f t="shared" si="1"/>
        <v>0.49379033467422384</v>
      </c>
      <c r="F41" s="2">
        <f t="shared" si="1"/>
        <v>0.47724986805182079</v>
      </c>
      <c r="G41" s="2">
        <f t="shared" si="1"/>
        <v>0.43319279873114191</v>
      </c>
      <c r="H41" s="2">
        <f t="shared" si="1"/>
        <v>0.34134474606854304</v>
      </c>
      <c r="I41" s="2">
        <f t="shared" si="1"/>
        <v>0.19146246127401312</v>
      </c>
      <c r="J41" s="2"/>
      <c r="K41" s="2">
        <f t="shared" ref="K41:R41" si="2">ABS($J$40-K40)</f>
        <v>0.19146246127401312</v>
      </c>
      <c r="L41" s="2">
        <f t="shared" si="2"/>
        <v>0.34134474606854304</v>
      </c>
      <c r="M41" s="2">
        <f t="shared" si="2"/>
        <v>0.43319279873114191</v>
      </c>
      <c r="N41" s="2">
        <f t="shared" si="2"/>
        <v>0.47724986805182079</v>
      </c>
      <c r="O41" s="2">
        <f t="shared" si="2"/>
        <v>0.49379033467422384</v>
      </c>
      <c r="P41" s="2">
        <f t="shared" si="2"/>
        <v>0.4986501019683699</v>
      </c>
      <c r="Q41" s="2">
        <f t="shared" si="2"/>
        <v>0.49976737092096446</v>
      </c>
      <c r="R41" s="2">
        <f t="shared" si="2"/>
        <v>0.49996832875816688</v>
      </c>
    </row>
    <row r="42" spans="1:18" x14ac:dyDescent="0.25">
      <c r="A42" t="s">
        <v>2</v>
      </c>
      <c r="B42" s="3">
        <f>_xlfn.NORM.S.DIST(B39,FALSE)</f>
        <v>1.3383022576488537E-4</v>
      </c>
      <c r="C42" s="3">
        <f t="shared" ref="C42:R42" si="3">_xlfn.NORM.S.DIST(C39,FALSE)</f>
        <v>8.7268269504576015E-4</v>
      </c>
      <c r="D42" s="3">
        <f t="shared" si="3"/>
        <v>4.4318484119380075E-3</v>
      </c>
      <c r="E42" s="3">
        <f t="shared" si="3"/>
        <v>1.752830049356854E-2</v>
      </c>
      <c r="F42" s="3">
        <f t="shared" si="3"/>
        <v>5.3990966513188063E-2</v>
      </c>
      <c r="G42" s="3">
        <f t="shared" si="3"/>
        <v>0.12951759566589174</v>
      </c>
      <c r="H42" s="3">
        <f t="shared" si="3"/>
        <v>0.24197072451914337</v>
      </c>
      <c r="I42" s="3">
        <f t="shared" si="3"/>
        <v>0.35206532676429952</v>
      </c>
      <c r="J42" s="3">
        <f t="shared" si="3"/>
        <v>0.3989422804014327</v>
      </c>
      <c r="K42" s="3">
        <f t="shared" si="3"/>
        <v>0.35206532676429952</v>
      </c>
      <c r="L42" s="3">
        <f t="shared" si="3"/>
        <v>0.24197072451914337</v>
      </c>
      <c r="M42" s="3">
        <f t="shared" si="3"/>
        <v>0.12951759566589174</v>
      </c>
      <c r="N42" s="3">
        <f t="shared" si="3"/>
        <v>5.3990966513188063E-2</v>
      </c>
      <c r="O42" s="3">
        <f t="shared" si="3"/>
        <v>1.752830049356854E-2</v>
      </c>
      <c r="P42" s="3">
        <f t="shared" si="3"/>
        <v>4.4318484119380075E-3</v>
      </c>
      <c r="Q42" s="3">
        <f t="shared" si="3"/>
        <v>8.7268269504576015E-4</v>
      </c>
      <c r="R42" s="3">
        <f t="shared" si="3"/>
        <v>1.3383022576488537E-4</v>
      </c>
    </row>
    <row r="43" spans="1:18" ht="15.5" x14ac:dyDescent="0.4">
      <c r="A43" t="s">
        <v>10</v>
      </c>
      <c r="B43">
        <f t="shared" ref="B43:H43" si="4">$J$43+B39*15</f>
        <v>40</v>
      </c>
      <c r="C43">
        <f t="shared" si="4"/>
        <v>47.5</v>
      </c>
      <c r="D43">
        <f t="shared" si="4"/>
        <v>55</v>
      </c>
      <c r="E43">
        <f t="shared" si="4"/>
        <v>62.5</v>
      </c>
      <c r="F43">
        <f t="shared" si="4"/>
        <v>70</v>
      </c>
      <c r="G43">
        <f t="shared" si="4"/>
        <v>77.5</v>
      </c>
      <c r="H43">
        <f t="shared" si="4"/>
        <v>85</v>
      </c>
      <c r="I43">
        <f>$J$43+I39*15</f>
        <v>92.5</v>
      </c>
      <c r="J43">
        <v>100</v>
      </c>
      <c r="K43">
        <f>$J$43+K39*15</f>
        <v>107.5</v>
      </c>
      <c r="L43">
        <f t="shared" ref="L43:R43" si="5">$J$43+L39*15</f>
        <v>115</v>
      </c>
      <c r="M43">
        <f t="shared" si="5"/>
        <v>122.5</v>
      </c>
      <c r="N43">
        <f t="shared" si="5"/>
        <v>130</v>
      </c>
      <c r="O43">
        <f t="shared" si="5"/>
        <v>137.5</v>
      </c>
      <c r="P43">
        <f t="shared" si="5"/>
        <v>145</v>
      </c>
      <c r="Q43">
        <f t="shared" si="5"/>
        <v>152.5</v>
      </c>
      <c r="R43">
        <f t="shared" si="5"/>
        <v>160</v>
      </c>
    </row>
    <row r="44" spans="1:18" x14ac:dyDescent="0.25">
      <c r="A44" t="s">
        <v>3</v>
      </c>
      <c r="B44">
        <f t="shared" ref="B44:H44" si="6">$J$44+B39*10</f>
        <v>10</v>
      </c>
      <c r="C44">
        <f t="shared" si="6"/>
        <v>15</v>
      </c>
      <c r="D44">
        <f t="shared" si="6"/>
        <v>20</v>
      </c>
      <c r="E44">
        <f t="shared" si="6"/>
        <v>25</v>
      </c>
      <c r="F44">
        <f t="shared" si="6"/>
        <v>30</v>
      </c>
      <c r="G44">
        <f t="shared" si="6"/>
        <v>35</v>
      </c>
      <c r="H44">
        <f t="shared" si="6"/>
        <v>40</v>
      </c>
      <c r="I44">
        <f>$J$44+I39*10</f>
        <v>45</v>
      </c>
      <c r="J44">
        <v>50</v>
      </c>
      <c r="K44">
        <f>$J$44+K39*10</f>
        <v>55</v>
      </c>
      <c r="L44">
        <f t="shared" ref="L44:R44" si="7">$J$44+L39*10</f>
        <v>60</v>
      </c>
      <c r="M44">
        <f t="shared" si="7"/>
        <v>65</v>
      </c>
      <c r="N44">
        <f t="shared" si="7"/>
        <v>70</v>
      </c>
      <c r="O44">
        <f t="shared" si="7"/>
        <v>75</v>
      </c>
      <c r="P44">
        <f t="shared" si="7"/>
        <v>80</v>
      </c>
      <c r="Q44">
        <f t="shared" si="7"/>
        <v>85</v>
      </c>
      <c r="R44">
        <f t="shared" si="7"/>
        <v>90</v>
      </c>
    </row>
    <row r="45" spans="1:18" ht="55.5" customHeight="1" x14ac:dyDescent="0.25">
      <c r="A45" s="4" t="s">
        <v>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3" x14ac:dyDescent="0.3">
      <c r="A46" s="11" t="s">
        <v>4</v>
      </c>
      <c r="B46" s="12">
        <v>1</v>
      </c>
      <c r="C46" s="12">
        <v>2.5</v>
      </c>
      <c r="D46" s="12">
        <v>5</v>
      </c>
      <c r="E46" s="12">
        <v>10</v>
      </c>
      <c r="F46" s="12">
        <v>20</v>
      </c>
      <c r="G46" s="12">
        <v>30</v>
      </c>
      <c r="H46" s="12">
        <v>40</v>
      </c>
      <c r="I46" s="12">
        <v>50</v>
      </c>
      <c r="J46" s="12">
        <v>60</v>
      </c>
      <c r="K46" s="12">
        <v>70</v>
      </c>
      <c r="L46" s="12">
        <v>80</v>
      </c>
      <c r="M46" s="12">
        <v>90</v>
      </c>
      <c r="N46" s="12">
        <v>95</v>
      </c>
      <c r="O46" s="12">
        <v>97.5</v>
      </c>
      <c r="P46" s="12">
        <v>99</v>
      </c>
    </row>
    <row r="47" spans="1:18" x14ac:dyDescent="0.25">
      <c r="A47" s="5" t="s">
        <v>5</v>
      </c>
      <c r="B47" s="6">
        <f>_xlfn.NORM.S.INV(B$46/100)</f>
        <v>-2.3263478740408408</v>
      </c>
      <c r="C47" s="6">
        <f t="shared" ref="C47:P47" si="8">_xlfn.NORM.S.INV(C$46/100)</f>
        <v>-1.9599639845400538</v>
      </c>
      <c r="D47" s="6">
        <f t="shared" si="8"/>
        <v>-1.6448536269514726</v>
      </c>
      <c r="E47" s="6">
        <f t="shared" si="8"/>
        <v>-1.2815515655446006</v>
      </c>
      <c r="F47" s="6">
        <f t="shared" si="8"/>
        <v>-0.84162123357291452</v>
      </c>
      <c r="G47" s="6">
        <f t="shared" si="8"/>
        <v>-0.52440051270804089</v>
      </c>
      <c r="H47" s="6">
        <f t="shared" si="8"/>
        <v>-0.25334710313579978</v>
      </c>
      <c r="I47" s="6">
        <f t="shared" si="8"/>
        <v>0</v>
      </c>
      <c r="J47" s="6">
        <f t="shared" si="8"/>
        <v>0.25334710313579978</v>
      </c>
      <c r="K47" s="6">
        <f t="shared" si="8"/>
        <v>0.52440051270804078</v>
      </c>
      <c r="L47" s="6">
        <f t="shared" si="8"/>
        <v>0.84162123357291474</v>
      </c>
      <c r="M47" s="6">
        <f t="shared" si="8"/>
        <v>1.2815515655446006</v>
      </c>
      <c r="N47" s="6">
        <f t="shared" si="8"/>
        <v>1.6448536269514715</v>
      </c>
      <c r="O47" s="6">
        <f t="shared" si="8"/>
        <v>1.9599639845400536</v>
      </c>
      <c r="P47" s="6">
        <f t="shared" si="8"/>
        <v>2.3263478740408408</v>
      </c>
    </row>
    <row r="48" spans="1:18" x14ac:dyDescent="0.25">
      <c r="A48" s="5" t="s">
        <v>7</v>
      </c>
      <c r="B48" s="7">
        <f>100+_xlfn.NORM.S.INV(B$46/100)*15</f>
        <v>65.104781889387397</v>
      </c>
      <c r="C48" s="7">
        <f t="shared" ref="C48:P48" si="9">100+_xlfn.NORM.S.INV(C$46/100)*15</f>
        <v>70.600540231899188</v>
      </c>
      <c r="D48" s="7">
        <f t="shared" si="9"/>
        <v>75.327195595727915</v>
      </c>
      <c r="E48" s="7">
        <f t="shared" si="9"/>
        <v>80.77672651683099</v>
      </c>
      <c r="F48" s="7">
        <f t="shared" si="9"/>
        <v>87.375681496406287</v>
      </c>
      <c r="G48" s="7">
        <f t="shared" si="9"/>
        <v>92.13399230937938</v>
      </c>
      <c r="H48" s="7">
        <f t="shared" si="9"/>
        <v>96.199793452963007</v>
      </c>
      <c r="I48" s="7">
        <f t="shared" si="9"/>
        <v>100</v>
      </c>
      <c r="J48" s="7">
        <f t="shared" si="9"/>
        <v>103.80020654703699</v>
      </c>
      <c r="K48" s="7">
        <f t="shared" si="9"/>
        <v>107.86600769062061</v>
      </c>
      <c r="L48" s="7">
        <f t="shared" si="9"/>
        <v>112.62431850359371</v>
      </c>
      <c r="M48" s="7">
        <f t="shared" si="9"/>
        <v>119.22327348316901</v>
      </c>
      <c r="N48" s="7">
        <f t="shared" si="9"/>
        <v>124.67280440427207</v>
      </c>
      <c r="O48" s="7">
        <f t="shared" si="9"/>
        <v>129.3994597681008</v>
      </c>
      <c r="P48" s="7">
        <f t="shared" si="9"/>
        <v>134.8952181106126</v>
      </c>
    </row>
    <row r="49" spans="1:16" x14ac:dyDescent="0.25">
      <c r="A49" s="5" t="s">
        <v>8</v>
      </c>
      <c r="B49" s="7">
        <f>50+_xlfn.NORM.S.INV(B$46/100)*10</f>
        <v>26.736521259591591</v>
      </c>
      <c r="C49" s="7">
        <f t="shared" ref="C49:P49" si="10">50+_xlfn.NORM.S.INV(C$46/100)*10</f>
        <v>30.400360154599461</v>
      </c>
      <c r="D49" s="7">
        <f t="shared" si="10"/>
        <v>33.551463730485274</v>
      </c>
      <c r="E49" s="7">
        <f t="shared" si="10"/>
        <v>37.184484344553994</v>
      </c>
      <c r="F49" s="7">
        <f t="shared" si="10"/>
        <v>41.583787664270858</v>
      </c>
      <c r="G49" s="7">
        <f t="shared" si="10"/>
        <v>44.755994872919594</v>
      </c>
      <c r="H49" s="7">
        <f t="shared" si="10"/>
        <v>47.466528968642002</v>
      </c>
      <c r="I49" s="7">
        <f t="shared" si="10"/>
        <v>50</v>
      </c>
      <c r="J49" s="7">
        <f t="shared" si="10"/>
        <v>52.533471031357998</v>
      </c>
      <c r="K49" s="7">
        <f t="shared" si="10"/>
        <v>55.244005127080406</v>
      </c>
      <c r="L49" s="7">
        <f t="shared" si="10"/>
        <v>58.416212335729149</v>
      </c>
      <c r="M49" s="7">
        <f t="shared" si="10"/>
        <v>62.815515655446006</v>
      </c>
      <c r="N49" s="7">
        <f t="shared" si="10"/>
        <v>66.448536269514719</v>
      </c>
      <c r="O49" s="7">
        <f t="shared" si="10"/>
        <v>69.599639845400532</v>
      </c>
      <c r="P49" s="7">
        <f t="shared" si="10"/>
        <v>73.263478740408402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zpaměti</vt:lpstr>
      <vt:lpstr>normální rozložení</vt:lpstr>
      <vt:lpstr>List3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Ježek</dc:creator>
  <cp:lastModifiedBy>Standa Ježek</cp:lastModifiedBy>
  <dcterms:created xsi:type="dcterms:W3CDTF">2007-03-11T14:52:54Z</dcterms:created>
  <dcterms:modified xsi:type="dcterms:W3CDTF">2019-03-13T06:56:28Z</dcterms:modified>
</cp:coreProperties>
</file>