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FSS\SOC6020\JS 2022\"/>
    </mc:Choice>
  </mc:AlternateContent>
  <bookViews>
    <workbookView xWindow="0" yWindow="0" windowWidth="19200" windowHeight="7050"/>
  </bookViews>
  <sheets>
    <sheet name="Deaths" sheetId="1" r:id="rId1"/>
    <sheet name="Population" sheetId="2" r:id="rId2"/>
    <sheet name="CDR_Standardization" sheetId="3" r:id="rId3"/>
  </sheets>
  <calcPr calcId="162913"/>
</workbook>
</file>

<file path=xl/calcChain.xml><?xml version="1.0" encoding="utf-8"?>
<calcChain xmlns="http://schemas.openxmlformats.org/spreadsheetml/2006/main">
  <c r="G24" i="2" l="1"/>
  <c r="F24" i="2"/>
  <c r="G23" i="2"/>
  <c r="F23" i="2"/>
  <c r="G22" i="2"/>
  <c r="F22" i="2"/>
  <c r="G21" i="2"/>
  <c r="F21" i="2"/>
  <c r="G20" i="2"/>
  <c r="F20" i="2"/>
  <c r="G19" i="2"/>
  <c r="F19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G25" i="2" s="1"/>
  <c r="F9" i="2"/>
  <c r="F25" i="2" s="1"/>
  <c r="G8" i="2"/>
  <c r="F8" i="2"/>
  <c r="C110" i="2"/>
  <c r="B110" i="2"/>
  <c r="C110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B110" i="1"/>
  <c r="F8" i="1" l="1"/>
  <c r="P10" i="3"/>
  <c r="P18" i="3"/>
  <c r="M7" i="3" l="1"/>
  <c r="Q7" i="3" s="1"/>
  <c r="L18" i="3"/>
  <c r="L14" i="3"/>
  <c r="M17" i="3"/>
  <c r="Q17" i="3" s="1"/>
  <c r="M9" i="3"/>
  <c r="Q9" i="3" s="1"/>
  <c r="G29" i="3"/>
  <c r="L10" i="3"/>
  <c r="G25" i="1"/>
  <c r="P11" i="3"/>
  <c r="P14" i="3"/>
  <c r="P6" i="3"/>
  <c r="P19" i="3"/>
  <c r="L6" i="3"/>
  <c r="M19" i="3"/>
  <c r="M15" i="3"/>
  <c r="M11" i="3"/>
  <c r="L15" i="3"/>
  <c r="L17" i="3"/>
  <c r="M6" i="3"/>
  <c r="P7" i="3"/>
  <c r="P13" i="3"/>
  <c r="P9" i="3"/>
  <c r="P5" i="3"/>
  <c r="L13" i="3"/>
  <c r="L5" i="3"/>
  <c r="M10" i="3"/>
  <c r="P16" i="3"/>
  <c r="P12" i="3"/>
  <c r="P8" i="3"/>
  <c r="P4" i="3"/>
  <c r="P15" i="3"/>
  <c r="P3" i="3"/>
  <c r="P17" i="3"/>
  <c r="L9" i="3"/>
  <c r="M18" i="3"/>
  <c r="M14" i="3"/>
  <c r="L16" i="3"/>
  <c r="L12" i="3"/>
  <c r="L8" i="3"/>
  <c r="L4" i="3"/>
  <c r="M13" i="3"/>
  <c r="M5" i="3"/>
  <c r="L19" i="3"/>
  <c r="L11" i="3"/>
  <c r="L7" i="3"/>
  <c r="L3" i="3"/>
  <c r="M16" i="3"/>
  <c r="M12" i="3"/>
  <c r="M8" i="3"/>
  <c r="M4" i="3"/>
  <c r="F36" i="3"/>
  <c r="F25" i="1"/>
  <c r="G25" i="3" l="1"/>
  <c r="G41" i="3"/>
  <c r="G26" i="3"/>
  <c r="G28" i="3"/>
  <c r="G30" i="3"/>
  <c r="G42" i="3"/>
  <c r="G34" i="3"/>
  <c r="G39" i="3"/>
  <c r="G36" i="3"/>
  <c r="H36" i="3" s="1"/>
  <c r="G31" i="3"/>
  <c r="G40" i="3"/>
  <c r="G35" i="3"/>
  <c r="G32" i="3"/>
  <c r="L21" i="3"/>
  <c r="R24" i="3" s="1"/>
  <c r="G27" i="3"/>
  <c r="G33" i="3"/>
  <c r="G38" i="3"/>
  <c r="G37" i="3"/>
  <c r="F39" i="3"/>
  <c r="F26" i="3"/>
  <c r="F25" i="3"/>
  <c r="F30" i="3"/>
  <c r="H30" i="3" s="1"/>
  <c r="F27" i="3"/>
  <c r="F37" i="3"/>
  <c r="F28" i="3"/>
  <c r="F38" i="3"/>
  <c r="F35" i="3"/>
  <c r="H35" i="3" s="1"/>
  <c r="F29" i="3"/>
  <c r="H29" i="3" s="1"/>
  <c r="F33" i="3"/>
  <c r="R17" i="3"/>
  <c r="Q5" i="3"/>
  <c r="R5" i="3" s="1"/>
  <c r="Q11" i="3"/>
  <c r="R11" i="3" s="1"/>
  <c r="Q4" i="3"/>
  <c r="R4" i="3" s="1"/>
  <c r="Q8" i="3"/>
  <c r="R8" i="3" s="1"/>
  <c r="Q10" i="3"/>
  <c r="R10" i="3" s="1"/>
  <c r="Q12" i="3"/>
  <c r="R12" i="3" s="1"/>
  <c r="Q16" i="3"/>
  <c r="R16" i="3" s="1"/>
  <c r="P20" i="3"/>
  <c r="R7" i="3"/>
  <c r="Q15" i="3"/>
  <c r="R15" i="3" s="1"/>
  <c r="Q13" i="3"/>
  <c r="R13" i="3" s="1"/>
  <c r="Q19" i="3"/>
  <c r="R19" i="3" s="1"/>
  <c r="Q14" i="3"/>
  <c r="R14" i="3" s="1"/>
  <c r="Q18" i="3"/>
  <c r="R18" i="3" s="1"/>
  <c r="F34" i="3"/>
  <c r="R9" i="3"/>
  <c r="L20" i="3"/>
  <c r="L29" i="3" s="1"/>
  <c r="M21" i="3"/>
  <c r="R27" i="3" s="1"/>
  <c r="M3" i="3"/>
  <c r="Q6" i="3"/>
  <c r="R6" i="3" s="1"/>
  <c r="F42" i="3"/>
  <c r="F32" i="3"/>
  <c r="F40" i="3"/>
  <c r="F31" i="3"/>
  <c r="F41" i="3"/>
  <c r="H32" i="3" l="1"/>
  <c r="H38" i="3"/>
  <c r="H25" i="3"/>
  <c r="H42" i="3"/>
  <c r="H28" i="3"/>
  <c r="H34" i="3"/>
  <c r="H31" i="3"/>
  <c r="H27" i="3"/>
  <c r="H41" i="3"/>
  <c r="H40" i="3"/>
  <c r="H26" i="3"/>
  <c r="H39" i="3"/>
  <c r="H33" i="3"/>
  <c r="H37" i="3"/>
  <c r="L25" i="3"/>
  <c r="L41" i="3"/>
  <c r="L32" i="3"/>
  <c r="L36" i="3"/>
  <c r="L40" i="3"/>
  <c r="L28" i="3"/>
  <c r="L37" i="3"/>
  <c r="L27" i="3"/>
  <c r="L34" i="3"/>
  <c r="L31" i="3"/>
  <c r="L35" i="3"/>
  <c r="L26" i="3"/>
  <c r="M20" i="3"/>
  <c r="Q3" i="3"/>
  <c r="R3" i="3" s="1"/>
  <c r="R20" i="3" s="1"/>
  <c r="L30" i="3"/>
  <c r="L39" i="3"/>
  <c r="L38" i="3"/>
  <c r="L33" i="3"/>
  <c r="L42" i="3" l="1"/>
  <c r="R30" i="3"/>
  <c r="R21" i="3"/>
  <c r="M39" i="3"/>
  <c r="M31" i="3"/>
  <c r="M29" i="3"/>
  <c r="M27" i="3"/>
  <c r="M32" i="3"/>
  <c r="M35" i="3"/>
  <c r="M26" i="3"/>
  <c r="M41" i="3"/>
  <c r="M40" i="3"/>
  <c r="M34" i="3"/>
  <c r="M28" i="3"/>
  <c r="M36" i="3"/>
  <c r="M33" i="3"/>
  <c r="M30" i="3"/>
  <c r="M38" i="3"/>
  <c r="M37" i="3"/>
  <c r="M25" i="3"/>
  <c r="M42" i="3" l="1"/>
</calcChain>
</file>

<file path=xl/sharedStrings.xml><?xml version="1.0" encoding="utf-8"?>
<sst xmlns="http://schemas.openxmlformats.org/spreadsheetml/2006/main" count="414" uniqueCount="148">
  <si>
    <t>Total</t>
  </si>
  <si>
    <t>80+</t>
  </si>
  <si>
    <t>Deaths</t>
  </si>
  <si>
    <t>Age group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</si>
  <si>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</si>
  <si>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</si>
  <si>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</si>
  <si>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</si>
  <si>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</si>
  <si>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</si>
  <si>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</si>
  <si>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</si>
  <si>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</si>
  <si>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</si>
  <si>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</si>
  <si>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</si>
  <si>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</si>
  <si>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</si>
  <si>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</si>
  <si>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</si>
  <si>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Population</t>
  </si>
  <si>
    <t>Standardization</t>
  </si>
  <si>
    <t>Population (%)</t>
  </si>
  <si>
    <t>Age-specific death rate (ASDR)</t>
  </si>
  <si>
    <t>Age-specific death rate (ASDR) (%)</t>
  </si>
  <si>
    <t>CDR per 1,000</t>
  </si>
  <si>
    <t>(standard population)</t>
  </si>
  <si>
    <t>(observed rates)</t>
  </si>
  <si>
    <t>(standardized deaths)</t>
  </si>
  <si>
    <t>Ratio</t>
  </si>
  <si>
    <t>Crude death rate (CDR) per 1,000</t>
  </si>
  <si>
    <t>Reference</t>
  </si>
  <si>
    <t>Deaths by age, Prague and South Moravia, 2020</t>
  </si>
  <si>
    <t>Age</t>
  </si>
  <si>
    <t>Prague</t>
  </si>
  <si>
    <t>South Moravia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</si>
  <si>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</si>
  <si>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</si>
  <si>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</si>
  <si>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</si>
  <si>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</si>
  <si>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</si>
  <si>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</si>
  <si>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</si>
  <si>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</si>
  <si>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</si>
  <si>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</si>
  <si>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</si>
  <si>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</si>
  <si>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</si>
  <si>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</si>
  <si>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</si>
  <si>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</si>
  <si>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</si>
  <si>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</si>
  <si>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</si>
  <si>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</si>
  <si>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</si>
  <si>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</si>
  <si>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</si>
  <si>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</si>
  <si>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</si>
  <si>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</si>
  <si>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</si>
  <si>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</si>
  <si>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</si>
  <si>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</si>
  <si>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</si>
  <si>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</si>
  <si>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</si>
  <si>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</si>
  <si>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</si>
  <si>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</si>
  <si>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</si>
  <si>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</si>
  <si>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</si>
  <si>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</si>
  <si>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</si>
  <si>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</si>
  <si>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</si>
  <si>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</si>
  <si>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</si>
  <si>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</si>
  <si>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</si>
  <si>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</si>
  <si>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</si>
  <si>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</si>
  <si>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</si>
  <si>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</si>
  <si>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</si>
  <si>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</si>
  <si>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</si>
  <si>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</si>
  <si>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</si>
  <si>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</si>
  <si>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</si>
  <si>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</si>
  <si>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</si>
  <si>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</si>
  <si>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</si>
  <si>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</si>
  <si>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</si>
  <si>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</si>
  <si>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</si>
  <si>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</si>
  <si>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</si>
  <si>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</si>
  <si>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</si>
  <si>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</si>
  <si>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</si>
  <si>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</si>
  <si>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</si>
  <si>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</si>
  <si>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</si>
  <si>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</si>
  <si>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</si>
  <si>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</si>
  <si>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</si>
  <si>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</si>
  <si>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</si>
  <si>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</si>
  <si>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</si>
  <si>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</si>
  <si>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</si>
  <si>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</si>
  <si>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</si>
  <si>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</si>
  <si>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</si>
  <si>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</si>
  <si>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</si>
  <si>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</si>
  <si>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</si>
  <si>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</si>
  <si>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</si>
  <si>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</si>
  <si>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</si>
  <si>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</si>
  <si>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</si>
  <si>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</si>
  <si>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</si>
  <si>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</si>
  <si>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</si>
  <si>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Men</t>
  </si>
  <si>
    <t>Population by age, Prague and South Moravia, 2020</t>
  </si>
  <si>
    <t>PG/SM</t>
  </si>
  <si>
    <t>Prague, original</t>
  </si>
  <si>
    <t>South Moravia, original</t>
  </si>
  <si>
    <t>South Moravia, standardized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</si>
</sst>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9" formatCode="#######0"/>
  </numFmts>
  <fonts count="7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" xfId="0" applyBorder="1"/>
    <xf numFmtId="0" fontId="2" fillId="0" borderId="2" xfId="0" applyFont="1" applyBorder="1" applyAlignment="1">
      <alignment horizontal="right"/>
    </xf>
    <xf numFmtId="0" fontId="0" fillId="0" borderId="3" xfId="0" applyBorder="1"/>
    <xf numFmtId="0" fontId="2" fillId="0" borderId="0" xfId="0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0" fillId="0" borderId="0" xfId="0" applyBorder="1"/>
    <xf numFmtId="4" fontId="2" fillId="0" borderId="4" xfId="0" applyNumberFormat="1" applyFont="1" applyBorder="1" applyAlignment="1">
      <alignment horizontal="left"/>
    </xf>
    <xf numFmtId="0" fontId="0" fillId="0" borderId="5" xfId="0" applyBorder="1"/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left"/>
    </xf>
    <xf numFmtId="4" fontId="2" fillId="0" borderId="8" xfId="0" applyNumberFormat="1" applyFont="1" applyBorder="1" applyAlignment="1">
      <alignment horizontal="left"/>
    </xf>
    <xf numFmtId="0" fontId="0" fillId="0" borderId="4" xfId="0" applyBorder="1"/>
    <xf numFmtId="2" fontId="2" fillId="0" borderId="4" xfId="0" applyNumberFormat="1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9" xfId="0" quotePrefix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2" fillId="0" borderId="0" xfId="0" applyNumberFormat="1" applyFont="1" applyAlignment="1">
      <alignment horizontal="center"/>
    </xf>
    <xf numFmtId="3" fontId="0" fillId="0" borderId="9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3" fontId="2" fillId="0" borderId="14" xfId="0" applyNumberFormat="1" applyFon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2" fillId="0" borderId="14" xfId="0" applyFont="1" applyBorder="1" applyAlignment="1">
      <alignment horizontal="right"/>
    </xf>
    <xf numFmtId="4" fontId="2" fillId="0" borderId="14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3" fillId="0" borderId="15" xfId="1" applyBorder="1" applyAlignment="1">
      <alignment horizontal="center" vertical="center" wrapText="1"/>
    </xf>
    <xf numFmtId="0" fontId="3" fillId="0" borderId="17" xfId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 wrapText="1"/>
    </xf>
    <xf numFmtId="169" fontId="5" fillId="0" borderId="0" xfId="0" applyNumberFormat="1" applyFont="1" applyAlignment="1">
      <alignment horizontal="center"/>
    </xf>
    <xf numFmtId="169" fontId="3" fillId="0" borderId="16" xfId="1" applyNumberFormat="1" applyBorder="1" applyAlignment="1">
      <alignment horizontal="center" vertical="center" wrapText="1"/>
    </xf>
    <xf numFmtId="0" fontId="3" fillId="0" borderId="16" xfId="1" applyBorder="1" applyAlignment="1">
      <alignment horizontal="center" vertical="center" wrapText="1"/>
    </xf>
    <xf numFmtId="0" fontId="3" fillId="0" borderId="18" xfId="1" applyBorder="1" applyAlignment="1">
      <alignment horizontal="center" vertical="center" wrapText="1"/>
    </xf>
    <xf numFmtId="0" fontId="3" fillId="0" borderId="15" xfId="1" applyBorder="1" applyAlignment="1">
      <alignment horizontal="center" vertical="center" wrapText="1"/>
    </xf>
    <xf numFmtId="0" fontId="3" fillId="0" borderId="17" xfId="1" applyBorder="1" applyAlignment="1">
      <alignment horizontal="center" vertical="center" wrapText="1"/>
    </xf>
    <xf numFmtId="169" fontId="3" fillId="0" borderId="18" xfId="1" applyNumberFormat="1" applyBorder="1" applyAlignment="1">
      <alignment horizontal="center" vertical="center" wrapText="1"/>
    </xf>
    <xf numFmtId="169" fontId="0" fillId="0" borderId="16" xfId="0" applyNumberFormat="1" applyBorder="1" applyAlignment="1">
      <alignment horizontal="center" vertical="center" wrapText="1"/>
    </xf>
    <xf numFmtId="169" fontId="0" fillId="0" borderId="18" xfId="0" applyNumberFormat="1" applyBorder="1" applyAlignment="1">
      <alignment horizontal="center" vertical="center" wrapText="1"/>
    </xf>
    <xf numFmtId="0" fontId="6" fillId="0" borderId="0" xfId="0" applyFont="1"/>
  </cellXfs>
  <cellStyles count="2">
    <cellStyle name="Normální" xfId="0" builtinId="0"/>
    <cellStyle name="Normální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094339622642"/>
          <c:y val="4.6153846153846101E-2"/>
          <c:w val="0.86226415094339603"/>
          <c:h val="0.69615384615384601"/>
        </c:manualLayout>
      </c:layout>
      <c:lineChart>
        <c:grouping val="standard"/>
        <c:varyColors val="0"/>
        <c:ser>
          <c:idx val="0"/>
          <c:order val="0"/>
          <c:tx>
            <c:strRef>
              <c:f>CDR_Standardization!$L$2</c:f>
              <c:strCache>
                <c:ptCount val="1"/>
                <c:pt idx="0">
                  <c:v>Prague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CDR_Standardization!$K$3:$K$19</c:f>
              <c:strCache>
                <c:ptCount val="17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80+</c:v>
                </c:pt>
              </c:strCache>
            </c:strRef>
          </c:cat>
          <c:val>
            <c:numRef>
              <c:f>CDR_Standardization!$L$3:$L$19</c:f>
              <c:numCache>
                <c:formatCode>#\ ##0.0000</c:formatCode>
                <c:ptCount val="17"/>
                <c:pt idx="0">
                  <c:v>4.2977703688268387E-4</c:v>
                </c:pt>
                <c:pt idx="1">
                  <c:v>4.1407867494824014E-5</c:v>
                </c:pt>
                <c:pt idx="2">
                  <c:v>9.076606559361007E-5</c:v>
                </c:pt>
                <c:pt idx="3">
                  <c:v>3.3313084203719307E-4</c:v>
                </c:pt>
                <c:pt idx="4">
                  <c:v>5.0813008130081306E-4</c:v>
                </c:pt>
                <c:pt idx="5">
                  <c:v>4.3536625185937669E-4</c:v>
                </c:pt>
                <c:pt idx="6">
                  <c:v>6.4820055873062246E-4</c:v>
                </c:pt>
                <c:pt idx="7">
                  <c:v>7.6095692470801483E-4</c:v>
                </c:pt>
                <c:pt idx="8">
                  <c:v>1.4117939091177064E-3</c:v>
                </c:pt>
                <c:pt idx="9">
                  <c:v>2.2055747803932007E-3</c:v>
                </c:pt>
                <c:pt idx="10">
                  <c:v>4.0707069461063073E-3</c:v>
                </c:pt>
                <c:pt idx="11">
                  <c:v>6.6410394191157218E-3</c:v>
                </c:pt>
                <c:pt idx="12">
                  <c:v>1.1636630889130467E-2</c:v>
                </c:pt>
                <c:pt idx="13">
                  <c:v>1.9268252763766758E-2</c:v>
                </c:pt>
                <c:pt idx="14">
                  <c:v>3.1442197007071203E-2</c:v>
                </c:pt>
                <c:pt idx="15">
                  <c:v>4.9812375836950924E-2</c:v>
                </c:pt>
                <c:pt idx="16">
                  <c:v>0.13217973330566077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15-4718-A63C-F6826C06D8C9}"/>
            </c:ext>
          </c:extLst>
        </c:ser>
        <c:ser>
          <c:idx val="1"/>
          <c:order val="1"/>
          <c:tx>
            <c:strRef>
              <c:f>CDR_Standardization!$M$2</c:f>
              <c:strCache>
                <c:ptCount val="1"/>
                <c:pt idx="0">
                  <c:v>South Moravia</c:v>
                </c:pt>
              </c:strCache>
            </c:strRef>
          </c:tx>
          <c:spPr>
            <a:ln w="38100">
              <a:solidFill>
                <a:srgbClr val="0000FF"/>
              </a:solidFill>
            </a:ln>
          </c:spPr>
          <c:marker>
            <c:symbol val="square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CDR_Standardization!$K$3:$K$19</c:f>
              <c:strCache>
                <c:ptCount val="17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80+</c:v>
                </c:pt>
              </c:strCache>
            </c:strRef>
          </c:cat>
          <c:val>
            <c:numRef>
              <c:f>CDR_Standardization!$M$3:$M$19</c:f>
              <c:numCache>
                <c:formatCode>#\ ##0.0000</c:formatCode>
                <c:ptCount val="17"/>
                <c:pt idx="0">
                  <c:v>8.0872838489589455E-4</c:v>
                </c:pt>
                <c:pt idx="1">
                  <c:v>4.6392948271862677E-5</c:v>
                </c:pt>
                <c:pt idx="2">
                  <c:v>6.3410535660499997E-5</c:v>
                </c:pt>
                <c:pt idx="3">
                  <c:v>2.844842300908453E-4</c:v>
                </c:pt>
                <c:pt idx="4">
                  <c:v>7.2725916533025021E-4</c:v>
                </c:pt>
                <c:pt idx="5">
                  <c:v>6.8096242689668067E-4</c:v>
                </c:pt>
                <c:pt idx="6">
                  <c:v>7.491601212702946E-4</c:v>
                </c:pt>
                <c:pt idx="7">
                  <c:v>1.2369657447293323E-3</c:v>
                </c:pt>
                <c:pt idx="8">
                  <c:v>1.770450608235451E-3</c:v>
                </c:pt>
                <c:pt idx="9">
                  <c:v>2.9272177441052078E-3</c:v>
                </c:pt>
                <c:pt idx="10">
                  <c:v>5.2381075558084796E-3</c:v>
                </c:pt>
                <c:pt idx="11">
                  <c:v>8.1936530383063672E-3</c:v>
                </c:pt>
                <c:pt idx="12">
                  <c:v>1.4656848139162021E-2</c:v>
                </c:pt>
                <c:pt idx="13">
                  <c:v>2.3192500699012554E-2</c:v>
                </c:pt>
                <c:pt idx="14">
                  <c:v>3.6054660126138754E-2</c:v>
                </c:pt>
                <c:pt idx="15">
                  <c:v>5.4162198917279074E-2</c:v>
                </c:pt>
                <c:pt idx="16">
                  <c:v>0.13560941707931543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15-4718-A63C-F6826C06D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877448"/>
        <c:axId val="-2144789704"/>
      </c:lineChart>
      <c:catAx>
        <c:axId val="2065877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/>
                </a:pPr>
                <a:r>
                  <a:rPr lang="en-US" sz="1200" b="1"/>
                  <a:t>Age group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144789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144789704"/>
        <c:scaling>
          <c:orientation val="minMax"/>
          <c:max val="0.16000000000000003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 b="1"/>
                </a:pPr>
                <a:r>
                  <a:rPr lang="en-US" sz="1200" b="1"/>
                  <a:t>Age-specific death rate</a:t>
                </a:r>
              </a:p>
            </c:rich>
          </c:tx>
          <c:layout>
            <c:manualLayout>
              <c:xMode val="edge"/>
              <c:yMode val="edge"/>
              <c:x val="5.5180508096865201E-3"/>
              <c:y val="0.14755663234403399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65877448"/>
        <c:crosses val="autoZero"/>
        <c:crossBetween val="between"/>
        <c:majorUnit val="0.02"/>
        <c:minorUnit val="4.0000000000000001E-3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7715049769722"/>
          <c:y val="6.2629012719563906E-2"/>
          <c:w val="0.49549249740008899"/>
          <c:h val="8.2434282253179905E-2"/>
        </c:manualLayout>
      </c:layout>
      <c:overlay val="1"/>
      <c:spPr>
        <a:ln>
          <a:solidFill>
            <a:schemeClr val="tx1"/>
          </a:solidFill>
        </a:ln>
      </c:spPr>
      <c:txPr>
        <a:bodyPr/>
        <a:lstStyle/>
        <a:p>
          <a:pPr>
            <a:defRPr sz="1200" b="1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/>
    <c:pageMargins b="1" l="0.75" r="0.75" t="1" header="0.5" footer="0.5"/>
    <c:pageSetup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64406779661001"/>
          <c:y val="4.59770545014054E-2"/>
          <c:w val="0.87005694203478801"/>
          <c:h val="0.71264428153377402"/>
        </c:manualLayout>
      </c:layout>
      <c:lineChart>
        <c:grouping val="standard"/>
        <c:varyColors val="0"/>
        <c:ser>
          <c:idx val="0"/>
          <c:order val="0"/>
          <c:tx>
            <c:strRef>
              <c:f>CDR_Standardization!$L$24</c:f>
              <c:strCache>
                <c:ptCount val="1"/>
                <c:pt idx="0">
                  <c:v>Prague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CDR_Standardization!$K$25:$K$41</c:f>
              <c:strCache>
                <c:ptCount val="17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80+</c:v>
                </c:pt>
              </c:strCache>
            </c:strRef>
          </c:cat>
          <c:val>
            <c:numRef>
              <c:f>CDR_Standardization!$L$25:$L$41</c:f>
              <c:numCache>
                <c:formatCode>0.00</c:formatCode>
                <c:ptCount val="17"/>
                <c:pt idx="0">
                  <c:v>0.16408962050790751</c:v>
                </c:pt>
                <c:pt idx="1">
                  <c:v>1.5809595860567377E-2</c:v>
                </c:pt>
                <c:pt idx="2">
                  <c:v>3.4654641779562699E-2</c:v>
                </c:pt>
                <c:pt idx="3">
                  <c:v>0.12718993514835958</c:v>
                </c:pt>
                <c:pt idx="4">
                  <c:v>0.19400494920360883</c:v>
                </c:pt>
                <c:pt idx="5">
                  <c:v>0.16622359251142566</c:v>
                </c:pt>
                <c:pt idx="6">
                  <c:v>0.24748410121352141</c:v>
                </c:pt>
                <c:pt idx="7">
                  <c:v>0.290534677943454</c:v>
                </c:pt>
                <c:pt idx="8">
                  <c:v>0.53902537106871085</c:v>
                </c:pt>
                <c:pt idx="9">
                  <c:v>0.842092288926369</c:v>
                </c:pt>
                <c:pt idx="10">
                  <c:v>1.5542029951865952</c:v>
                </c:pt>
                <c:pt idx="11">
                  <c:v>2.5355604058441483</c:v>
                </c:pt>
                <c:pt idx="12">
                  <c:v>4.4428859215883021</c:v>
                </c:pt>
                <c:pt idx="13">
                  <c:v>7.3566524325960714</c:v>
                </c:pt>
                <c:pt idx="14">
                  <c:v>12.004685527750805</c:v>
                </c:pt>
                <c:pt idx="15">
                  <c:v>19.018451769710794</c:v>
                </c:pt>
                <c:pt idx="16">
                  <c:v>50.466452173159794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8D-45D3-B058-38E5C2A3C21E}"/>
            </c:ext>
          </c:extLst>
        </c:ser>
        <c:ser>
          <c:idx val="1"/>
          <c:order val="1"/>
          <c:tx>
            <c:strRef>
              <c:f>CDR_Standardization!$M$24</c:f>
              <c:strCache>
                <c:ptCount val="1"/>
                <c:pt idx="0">
                  <c:v>South Moravia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CDR_Standardization!$K$25:$K$41</c:f>
              <c:strCache>
                <c:ptCount val="17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80+</c:v>
                </c:pt>
              </c:strCache>
            </c:strRef>
          </c:cat>
          <c:val>
            <c:numRef>
              <c:f>CDR_Standardization!$M$25:$M$41</c:f>
              <c:numCache>
                <c:formatCode>0.00</c:formatCode>
                <c:ptCount val="17"/>
                <c:pt idx="0">
                  <c:v>0.28237484587437611</c:v>
                </c:pt>
                <c:pt idx="1">
                  <c:v>1.6198518393306403E-2</c:v>
                </c:pt>
                <c:pt idx="2">
                  <c:v>2.2140363276911875E-2</c:v>
                </c:pt>
                <c:pt idx="3">
                  <c:v>9.9330247492096888E-2</c:v>
                </c:pt>
                <c:pt idx="4">
                  <c:v>0.25392912942865514</c:v>
                </c:pt>
                <c:pt idx="5">
                  <c:v>0.23776420357243164</c:v>
                </c:pt>
                <c:pt idx="6">
                  <c:v>0.26157604670467927</c:v>
                </c:pt>
                <c:pt idx="7">
                  <c:v>0.43189780158982671</c:v>
                </c:pt>
                <c:pt idx="8">
                  <c:v>0.61816887717256963</c:v>
                </c:pt>
                <c:pt idx="9">
                  <c:v>1.0220646075614739</c:v>
                </c:pt>
                <c:pt idx="10">
                  <c:v>1.8289327311483277</c:v>
                </c:pt>
                <c:pt idx="11">
                  <c:v>2.8608882253313119</c:v>
                </c:pt>
                <c:pt idx="12">
                  <c:v>5.1175713769868221</c:v>
                </c:pt>
                <c:pt idx="13">
                  <c:v>8.0978718351379033</c:v>
                </c:pt>
                <c:pt idx="14">
                  <c:v>12.588811381316866</c:v>
                </c:pt>
                <c:pt idx="15">
                  <c:v>18.91122267639059</c:v>
                </c:pt>
                <c:pt idx="16">
                  <c:v>47.349257132621844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8D-45D3-B058-38E5C2A3C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7178824"/>
        <c:axId val="-2073102952"/>
      </c:lineChart>
      <c:catAx>
        <c:axId val="-2077178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/>
                </a:pPr>
                <a:r>
                  <a:rPr lang="en-US" sz="1200" b="1"/>
                  <a:t>Age group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073102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73102952"/>
        <c:scaling>
          <c:orientation val="minMax"/>
          <c:max val="6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 b="1"/>
                </a:pPr>
                <a:r>
                  <a:rPr lang="en-US" sz="1200" b="1"/>
                  <a:t>Age-specific death rate (%)</a:t>
                </a:r>
              </a:p>
            </c:rich>
          </c:tx>
          <c:layout>
            <c:manualLayout>
              <c:xMode val="edge"/>
              <c:yMode val="edge"/>
              <c:x val="9.2741373430016098E-3"/>
              <c:y val="8.6842248167254901E-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077178824"/>
        <c:crosses val="autoZero"/>
        <c:crossBetween val="between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988715393626599"/>
          <c:y val="8.4291187739463605E-2"/>
          <c:w val="0.48022620949666101"/>
          <c:h val="7.27970029605586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8353556869201"/>
          <c:y val="4.2622950819672101E-2"/>
          <c:w val="0.86747401255694101"/>
          <c:h val="0.76060642829482406"/>
        </c:manualLayout>
      </c:layout>
      <c:lineChart>
        <c:grouping val="standard"/>
        <c:varyColors val="0"/>
        <c:ser>
          <c:idx val="0"/>
          <c:order val="0"/>
          <c:tx>
            <c:strRef>
              <c:f>CDR_Standardization!$H$24</c:f>
              <c:strCache>
                <c:ptCount val="1"/>
                <c:pt idx="0">
                  <c:v>PG/SM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CDR_Standardization!$E$25:$E$41</c:f>
              <c:strCache>
                <c:ptCount val="17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80+</c:v>
                </c:pt>
              </c:strCache>
            </c:strRef>
          </c:cat>
          <c:val>
            <c:numRef>
              <c:f>CDR_Standardization!$H$25:$H$41</c:f>
              <c:numCache>
                <c:formatCode>0.00</c:formatCode>
                <c:ptCount val="17"/>
                <c:pt idx="0">
                  <c:v>1.0234441901215183</c:v>
                </c:pt>
                <c:pt idx="1">
                  <c:v>1.0155996520789223</c:v>
                </c:pt>
                <c:pt idx="2">
                  <c:v>0.9499103197719766</c:v>
                </c:pt>
                <c:pt idx="3">
                  <c:v>0.87731277279545217</c:v>
                </c:pt>
                <c:pt idx="4">
                  <c:v>0.93145345319957584</c:v>
                </c:pt>
                <c:pt idx="5">
                  <c:v>1.0008157907432029</c:v>
                </c:pt>
                <c:pt idx="6">
                  <c:v>1.1622433246619441</c:v>
                </c:pt>
                <c:pt idx="7">
                  <c:v>1.1503664051249201</c:v>
                </c:pt>
                <c:pt idx="8">
                  <c:v>1.1123062839859466</c:v>
                </c:pt>
                <c:pt idx="9">
                  <c:v>1.0261379705604143</c:v>
                </c:pt>
                <c:pt idx="10">
                  <c:v>0.95042297384675944</c:v>
                </c:pt>
                <c:pt idx="11">
                  <c:v>0.91212530510178291</c:v>
                </c:pt>
                <c:pt idx="12">
                  <c:v>0.84000144967320234</c:v>
                </c:pt>
                <c:pt idx="13">
                  <c:v>0.8965452920630691</c:v>
                </c:pt>
                <c:pt idx="14">
                  <c:v>0.96570498776126545</c:v>
                </c:pt>
                <c:pt idx="15">
                  <c:v>0.96658998642538485</c:v>
                </c:pt>
                <c:pt idx="16">
                  <c:v>1.0118087806126226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ED-44D5-B2CA-FB0EE1292BE5}"/>
            </c:ext>
          </c:extLst>
        </c:ser>
        <c:ser>
          <c:idx val="1"/>
          <c:order val="1"/>
          <c:tx>
            <c:strRef>
              <c:f>CDR_Standardization!$I$24</c:f>
              <c:strCache>
                <c:ptCount val="1"/>
                <c:pt idx="0">
                  <c:v>Reference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CDR_Standardization!$E$25:$E$41</c:f>
              <c:strCache>
                <c:ptCount val="17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80+</c:v>
                </c:pt>
              </c:strCache>
            </c:strRef>
          </c:cat>
          <c:val>
            <c:numRef>
              <c:f>CDR_Standardization!$I$25:$I$41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ED-44D5-B2CA-FB0EE1292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24107880"/>
        <c:axId val="-2074244104"/>
      </c:lineChart>
      <c:catAx>
        <c:axId val="-2124107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Arial"/>
                    <a:cs typeface="Arial"/>
                  </a:defRPr>
                </a:pPr>
                <a:r>
                  <a:rPr lang="en-US" sz="1200">
                    <a:latin typeface="Arial"/>
                    <a:cs typeface="Arial"/>
                  </a:rPr>
                  <a:t>Age group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Arial"/>
                <a:cs typeface="Arial"/>
              </a:defRPr>
            </a:pPr>
            <a:endParaRPr lang="cs-CZ"/>
          </a:p>
        </c:txPr>
        <c:crossAx val="-2074244104"/>
        <c:crossesAt val="0.7"/>
        <c:auto val="1"/>
        <c:lblAlgn val="ctr"/>
        <c:lblOffset val="100"/>
        <c:noMultiLvlLbl val="0"/>
      </c:catAx>
      <c:valAx>
        <c:axId val="-2074244104"/>
        <c:scaling>
          <c:orientation val="minMax"/>
          <c:max val="1.3"/>
          <c:min val="0.7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>
                    <a:latin typeface="Arial"/>
                    <a:cs typeface="Arial"/>
                  </a:defRPr>
                </a:pPr>
                <a:r>
                  <a:rPr lang="en-US" sz="1200">
                    <a:latin typeface="Arial"/>
                    <a:cs typeface="Arial"/>
                  </a:rPr>
                  <a:t>Ratio P</a:t>
                </a:r>
                <a:r>
                  <a:rPr lang="cs-CZ" sz="1200">
                    <a:latin typeface="Arial"/>
                    <a:cs typeface="Arial"/>
                  </a:rPr>
                  <a:t>G</a:t>
                </a:r>
                <a:r>
                  <a:rPr lang="en-US" sz="1200">
                    <a:latin typeface="Arial"/>
                    <a:cs typeface="Arial"/>
                  </a:rPr>
                  <a:t>/S</a:t>
                </a:r>
                <a:r>
                  <a:rPr lang="cs-CZ" sz="1200">
                    <a:latin typeface="Arial"/>
                    <a:cs typeface="Arial"/>
                  </a:rPr>
                  <a:t>M</a:t>
                </a:r>
                <a:endParaRPr lang="en-US" sz="1200">
                  <a:latin typeface="Arial"/>
                  <a:cs typeface="Arial"/>
                </a:endParaRP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Arial"/>
                <a:cs typeface="Arial"/>
              </a:defRPr>
            </a:pPr>
            <a:endParaRPr lang="cs-CZ"/>
          </a:p>
        </c:txPr>
        <c:crossAx val="-2124107880"/>
        <c:crosses val="autoZero"/>
        <c:crossBetween val="between"/>
        <c:majorUnit val="0.1"/>
        <c:minorUnit val="0.02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228600</xdr:colOff>
      <xdr:row>1</xdr:row>
      <xdr:rowOff>12700</xdr:rowOff>
    </xdr:from>
    <xdr:to>
      <xdr:col>29</xdr:col>
      <xdr:colOff>228600</xdr:colOff>
      <xdr:row>22</xdr:row>
      <xdr:rowOff>114300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215900</xdr:colOff>
      <xdr:row>23</xdr:row>
      <xdr:rowOff>76200</xdr:rowOff>
    </xdr:from>
    <xdr:to>
      <xdr:col>29</xdr:col>
      <xdr:colOff>228600</xdr:colOff>
      <xdr:row>45</xdr:row>
      <xdr:rowOff>25400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19050</xdr:colOff>
      <xdr:row>43</xdr:row>
      <xdr:rowOff>25400</xdr:rowOff>
    </xdr:from>
    <xdr:to>
      <xdr:col>9</xdr:col>
      <xdr:colOff>711200</xdr:colOff>
      <xdr:row>68</xdr:row>
      <xdr:rowOff>88900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"/>
  <sheetViews>
    <sheetView tabSelected="1" workbookViewId="0"/>
  </sheetViews>
  <sheetFormatPr defaultColWidth="8.81640625" defaultRowHeight="12.5" x14ac:dyDescent="0.25"/>
  <cols>
    <col min="1" max="1" width="21.453125" customWidth="1"/>
    <col min="2" max="2" width="12.1796875" style="22" customWidth="1"/>
    <col min="3" max="3" width="16" style="22" bestFit="1" customWidth="1"/>
    <col min="4" max="6" width="12.1796875" style="22" customWidth="1"/>
    <col min="7" max="7" width="16" style="22" bestFit="1" customWidth="1"/>
  </cols>
  <sheetData>
    <row r="1" spans="1:7" ht="13" x14ac:dyDescent="0.3">
      <c r="A1" s="59" t="s">
        <v>142</v>
      </c>
    </row>
    <row r="2" spans="1:7" ht="13" x14ac:dyDescent="0.3">
      <c r="A2" s="1" t="s">
        <v>32</v>
      </c>
    </row>
    <row r="3" spans="1:7" ht="13" x14ac:dyDescent="0.3">
      <c r="A3" s="19" t="s">
        <v>33</v>
      </c>
      <c r="B3" s="19" t="s">
        <v>34</v>
      </c>
      <c r="C3" s="19" t="s">
        <v>35</v>
      </c>
      <c r="D3" s="19"/>
    </row>
    <row r="4" spans="1:7" x14ac:dyDescent="0.25">
      <c r="A4" s="47" t="s">
        <v>36</v>
      </c>
      <c r="B4" s="51">
        <v>28</v>
      </c>
      <c r="C4" s="51">
        <v>44</v>
      </c>
    </row>
    <row r="5" spans="1:7" x14ac:dyDescent="0.25">
      <c r="A5" s="47" t="s">
        <v>37</v>
      </c>
      <c r="B5" s="51">
        <v>1</v>
      </c>
      <c r="C5" s="51">
        <v>5</v>
      </c>
    </row>
    <row r="6" spans="1:7" x14ac:dyDescent="0.25">
      <c r="A6" s="47" t="s">
        <v>38</v>
      </c>
      <c r="B6" s="51">
        <v>1</v>
      </c>
      <c r="C6" s="51">
        <v>1</v>
      </c>
    </row>
    <row r="7" spans="1:7" ht="13" x14ac:dyDescent="0.3">
      <c r="A7" s="47" t="s">
        <v>39</v>
      </c>
      <c r="B7" s="51">
        <v>2</v>
      </c>
      <c r="C7" s="51">
        <v>5</v>
      </c>
      <c r="E7" s="21" t="s">
        <v>3</v>
      </c>
      <c r="F7" s="19" t="s">
        <v>34</v>
      </c>
      <c r="G7" s="19" t="s">
        <v>35</v>
      </c>
    </row>
    <row r="8" spans="1:7" x14ac:dyDescent="0.25">
      <c r="A8" s="47" t="s">
        <v>40</v>
      </c>
      <c r="B8" s="51">
        <v>1</v>
      </c>
      <c r="C8" s="52">
        <v>0</v>
      </c>
      <c r="E8" s="17" t="s">
        <v>4</v>
      </c>
      <c r="F8" s="23">
        <f>SUM(B4:B8)</f>
        <v>33</v>
      </c>
      <c r="G8" s="23">
        <f>SUM(C4:C8)</f>
        <v>55</v>
      </c>
    </row>
    <row r="9" spans="1:7" x14ac:dyDescent="0.25">
      <c r="A9" s="47" t="s">
        <v>41</v>
      </c>
      <c r="B9" s="52">
        <v>0</v>
      </c>
      <c r="C9" s="51">
        <v>1</v>
      </c>
      <c r="E9" s="17" t="s">
        <v>5</v>
      </c>
      <c r="F9" s="23">
        <f>SUM(B9:B13)</f>
        <v>3</v>
      </c>
      <c r="G9" s="23">
        <f>SUM(C9:C13)</f>
        <v>3</v>
      </c>
    </row>
    <row r="10" spans="1:7" x14ac:dyDescent="0.25">
      <c r="A10" s="47" t="s">
        <v>42</v>
      </c>
      <c r="B10" s="51">
        <v>1</v>
      </c>
      <c r="C10" s="51">
        <v>1</v>
      </c>
      <c r="E10" s="17" t="s">
        <v>6</v>
      </c>
      <c r="F10" s="23">
        <f>SUM(B14:B18)</f>
        <v>6</v>
      </c>
      <c r="G10" s="23">
        <f>SUM(C14:C18)</f>
        <v>4</v>
      </c>
    </row>
    <row r="11" spans="1:7" x14ac:dyDescent="0.25">
      <c r="A11" s="47" t="s">
        <v>43</v>
      </c>
      <c r="B11" s="52">
        <v>0</v>
      </c>
      <c r="C11" s="51">
        <v>1</v>
      </c>
      <c r="E11" s="17" t="s">
        <v>7</v>
      </c>
      <c r="F11" s="23">
        <f>SUM(B19:B23)</f>
        <v>17</v>
      </c>
      <c r="G11" s="23">
        <f>SUM(C19:C23)</f>
        <v>15</v>
      </c>
    </row>
    <row r="12" spans="1:7" x14ac:dyDescent="0.25">
      <c r="A12" s="47" t="s">
        <v>44</v>
      </c>
      <c r="B12" s="52">
        <v>0</v>
      </c>
      <c r="C12" s="52">
        <v>0</v>
      </c>
      <c r="E12" s="17" t="s">
        <v>8</v>
      </c>
      <c r="F12" s="23">
        <f>SUM(B24:B28)</f>
        <v>28</v>
      </c>
      <c r="G12" s="23">
        <f>SUM(C24:C28)</f>
        <v>39</v>
      </c>
    </row>
    <row r="13" spans="1:7" x14ac:dyDescent="0.25">
      <c r="A13" s="47" t="s">
        <v>45</v>
      </c>
      <c r="B13" s="51">
        <v>2</v>
      </c>
      <c r="C13" s="52">
        <v>0</v>
      </c>
      <c r="E13" s="17" t="s">
        <v>9</v>
      </c>
      <c r="F13" s="23">
        <f>SUM(B29:B33)</f>
        <v>36</v>
      </c>
      <c r="G13" s="23">
        <f>SUM(C29:C33)</f>
        <v>51</v>
      </c>
    </row>
    <row r="14" spans="1:7" x14ac:dyDescent="0.25">
      <c r="A14" s="47" t="s">
        <v>46</v>
      </c>
      <c r="B14" s="51">
        <v>1</v>
      </c>
      <c r="C14" s="52">
        <v>0</v>
      </c>
      <c r="E14" s="17" t="s">
        <v>10</v>
      </c>
      <c r="F14" s="23">
        <f>SUM(B34:B38)</f>
        <v>71</v>
      </c>
      <c r="G14" s="23">
        <f>SUM(C34:C38)</f>
        <v>64</v>
      </c>
    </row>
    <row r="15" spans="1:7" x14ac:dyDescent="0.25">
      <c r="A15" s="47" t="s">
        <v>47</v>
      </c>
      <c r="B15" s="51">
        <v>4</v>
      </c>
      <c r="C15" s="52">
        <v>0</v>
      </c>
      <c r="E15" s="17" t="s">
        <v>11</v>
      </c>
      <c r="F15" s="23">
        <f>SUM(B39:B43)</f>
        <v>89</v>
      </c>
      <c r="G15" s="23">
        <f>SUM(C39:C43)</f>
        <v>114</v>
      </c>
    </row>
    <row r="16" spans="1:7" x14ac:dyDescent="0.25">
      <c r="A16" s="47" t="s">
        <v>48</v>
      </c>
      <c r="B16" s="52">
        <v>0</v>
      </c>
      <c r="C16" s="51">
        <v>1</v>
      </c>
      <c r="E16" s="17" t="s">
        <v>12</v>
      </c>
      <c r="F16" s="23">
        <f>SUM(B44:B48)</f>
        <v>182</v>
      </c>
      <c r="G16" s="23">
        <f>SUM(C44:C48)</f>
        <v>186</v>
      </c>
    </row>
    <row r="17" spans="1:7" x14ac:dyDescent="0.25">
      <c r="A17" s="47" t="s">
        <v>49</v>
      </c>
      <c r="B17" s="52">
        <v>0</v>
      </c>
      <c r="C17" s="51">
        <v>2</v>
      </c>
      <c r="E17" s="17" t="s">
        <v>13</v>
      </c>
      <c r="F17" s="23">
        <f>SUM(B49:B53)</f>
        <v>232</v>
      </c>
      <c r="G17" s="23">
        <f>SUM(C49:C53)</f>
        <v>272</v>
      </c>
    </row>
    <row r="18" spans="1:7" x14ac:dyDescent="0.25">
      <c r="A18" s="47" t="s">
        <v>50</v>
      </c>
      <c r="B18" s="51">
        <v>1</v>
      </c>
      <c r="C18" s="51">
        <v>1</v>
      </c>
      <c r="E18" s="17" t="s">
        <v>14</v>
      </c>
      <c r="F18" s="23">
        <f>SUM(B54:B58)</f>
        <v>330</v>
      </c>
      <c r="G18" s="23">
        <f>SUM(C54:C58)</f>
        <v>405</v>
      </c>
    </row>
    <row r="19" spans="1:7" x14ac:dyDescent="0.25">
      <c r="A19" s="47" t="s">
        <v>51</v>
      </c>
      <c r="B19" s="51">
        <v>2</v>
      </c>
      <c r="C19" s="51">
        <v>2</v>
      </c>
      <c r="E19" s="17" t="s">
        <v>15</v>
      </c>
      <c r="F19" s="23">
        <f>SUM(B59:B63)</f>
        <v>482</v>
      </c>
      <c r="G19" s="23">
        <f>SUM(C59:C63)</f>
        <v>591</v>
      </c>
    </row>
    <row r="20" spans="1:7" x14ac:dyDescent="0.25">
      <c r="A20" s="47" t="s">
        <v>52</v>
      </c>
      <c r="B20" s="51">
        <v>1</v>
      </c>
      <c r="C20" s="51">
        <v>1</v>
      </c>
      <c r="E20" s="17" t="s">
        <v>16</v>
      </c>
      <c r="F20" s="23">
        <f>SUM(B64:B68)</f>
        <v>760</v>
      </c>
      <c r="G20" s="23">
        <f>SUM(C64:C68)</f>
        <v>1033</v>
      </c>
    </row>
    <row r="21" spans="1:7" x14ac:dyDescent="0.25">
      <c r="A21" s="47" t="s">
        <v>53</v>
      </c>
      <c r="B21" s="51">
        <v>3</v>
      </c>
      <c r="C21" s="51">
        <v>3</v>
      </c>
      <c r="E21" s="17" t="s">
        <v>17</v>
      </c>
      <c r="F21" s="23">
        <f>SUM(B69:B73)</f>
        <v>1295</v>
      </c>
      <c r="G21" s="23">
        <f>SUM(C69:C73)</f>
        <v>1576</v>
      </c>
    </row>
    <row r="22" spans="1:7" x14ac:dyDescent="0.25">
      <c r="A22" s="47" t="s">
        <v>54</v>
      </c>
      <c r="B22" s="51">
        <v>5</v>
      </c>
      <c r="C22" s="51">
        <v>6</v>
      </c>
      <c r="E22" s="17" t="s">
        <v>18</v>
      </c>
      <c r="F22" s="23">
        <f>SUM(B74:B78)</f>
        <v>1912</v>
      </c>
      <c r="G22" s="23">
        <f>SUM(C74:C78)</f>
        <v>2058</v>
      </c>
    </row>
    <row r="23" spans="1:7" x14ac:dyDescent="0.25">
      <c r="A23" s="47" t="s">
        <v>55</v>
      </c>
      <c r="B23" s="51">
        <v>6</v>
      </c>
      <c r="C23" s="51">
        <v>3</v>
      </c>
      <c r="E23" s="17" t="s">
        <v>19</v>
      </c>
      <c r="F23" s="23">
        <f>SUM(B79:B83)</f>
        <v>2031</v>
      </c>
      <c r="G23" s="23">
        <f>SUM(C79:C83)</f>
        <v>2071</v>
      </c>
    </row>
    <row r="24" spans="1:7" x14ac:dyDescent="0.25">
      <c r="A24" s="47" t="s">
        <v>56</v>
      </c>
      <c r="B24" s="51">
        <v>6</v>
      </c>
      <c r="C24" s="51">
        <v>12</v>
      </c>
      <c r="E24" s="17" t="s">
        <v>1</v>
      </c>
      <c r="F24" s="23">
        <f>SUM(B84:B109)</f>
        <v>5095</v>
      </c>
      <c r="G24" s="23">
        <f>SUM(C84:C109)</f>
        <v>4683</v>
      </c>
    </row>
    <row r="25" spans="1:7" ht="13" x14ac:dyDescent="0.3">
      <c r="A25" s="47" t="s">
        <v>57</v>
      </c>
      <c r="B25" s="51">
        <v>7</v>
      </c>
      <c r="C25" s="51">
        <v>10</v>
      </c>
      <c r="E25" s="19" t="s">
        <v>0</v>
      </c>
      <c r="F25" s="24">
        <f>SUM(F8:F24)</f>
        <v>12602</v>
      </c>
      <c r="G25" s="24">
        <f>SUM(G8:G24)</f>
        <v>13220</v>
      </c>
    </row>
    <row r="26" spans="1:7" ht="13" x14ac:dyDescent="0.3">
      <c r="A26" s="47" t="s">
        <v>58</v>
      </c>
      <c r="B26" s="51">
        <v>8</v>
      </c>
      <c r="C26" s="51">
        <v>5</v>
      </c>
      <c r="D26" s="19"/>
      <c r="E26" s="21"/>
      <c r="F26" s="24"/>
      <c r="G26" s="24"/>
    </row>
    <row r="27" spans="1:7" x14ac:dyDescent="0.25">
      <c r="A27" s="47" t="s">
        <v>59</v>
      </c>
      <c r="B27" s="51">
        <v>2</v>
      </c>
      <c r="C27" s="51">
        <v>5</v>
      </c>
    </row>
    <row r="28" spans="1:7" x14ac:dyDescent="0.25">
      <c r="A28" s="47" t="s">
        <v>60</v>
      </c>
      <c r="B28" s="51">
        <v>5</v>
      </c>
      <c r="C28" s="51">
        <v>7</v>
      </c>
    </row>
    <row r="29" spans="1:7" x14ac:dyDescent="0.25">
      <c r="A29" s="47" t="s">
        <v>61</v>
      </c>
      <c r="B29" s="51">
        <v>5</v>
      </c>
      <c r="C29" s="51">
        <v>6</v>
      </c>
    </row>
    <row r="30" spans="1:7" x14ac:dyDescent="0.25">
      <c r="A30" s="47" t="s">
        <v>62</v>
      </c>
      <c r="B30" s="51">
        <v>5</v>
      </c>
      <c r="C30" s="51">
        <v>12</v>
      </c>
    </row>
    <row r="31" spans="1:7" x14ac:dyDescent="0.25">
      <c r="A31" s="47" t="s">
        <v>63</v>
      </c>
      <c r="B31" s="51">
        <v>7</v>
      </c>
      <c r="C31" s="51">
        <v>9</v>
      </c>
    </row>
    <row r="32" spans="1:7" x14ac:dyDescent="0.25">
      <c r="A32" s="47" t="s">
        <v>64</v>
      </c>
      <c r="B32" s="51">
        <v>10</v>
      </c>
      <c r="C32" s="51">
        <v>10</v>
      </c>
    </row>
    <row r="33" spans="1:3" x14ac:dyDescent="0.25">
      <c r="A33" s="47" t="s">
        <v>65</v>
      </c>
      <c r="B33" s="51">
        <v>9</v>
      </c>
      <c r="C33" s="51">
        <v>14</v>
      </c>
    </row>
    <row r="34" spans="1:3" x14ac:dyDescent="0.25">
      <c r="A34" s="47" t="s">
        <v>66</v>
      </c>
      <c r="B34" s="51">
        <v>12</v>
      </c>
      <c r="C34" s="51">
        <v>10</v>
      </c>
    </row>
    <row r="35" spans="1:3" x14ac:dyDescent="0.25">
      <c r="A35" s="47" t="s">
        <v>67</v>
      </c>
      <c r="B35" s="51">
        <v>14</v>
      </c>
      <c r="C35" s="51">
        <v>17</v>
      </c>
    </row>
    <row r="36" spans="1:3" x14ac:dyDescent="0.25">
      <c r="A36" s="47" t="s">
        <v>68</v>
      </c>
      <c r="B36" s="51">
        <v>13</v>
      </c>
      <c r="C36" s="51">
        <v>8</v>
      </c>
    </row>
    <row r="37" spans="1:3" x14ac:dyDescent="0.25">
      <c r="A37" s="47" t="s">
        <v>69</v>
      </c>
      <c r="B37" s="51">
        <v>15</v>
      </c>
      <c r="C37" s="51">
        <v>14</v>
      </c>
    </row>
    <row r="38" spans="1:3" x14ac:dyDescent="0.25">
      <c r="A38" s="47" t="s">
        <v>70</v>
      </c>
      <c r="B38" s="51">
        <v>17</v>
      </c>
      <c r="C38" s="51">
        <v>15</v>
      </c>
    </row>
    <row r="39" spans="1:3" x14ac:dyDescent="0.25">
      <c r="A39" s="47" t="s">
        <v>71</v>
      </c>
      <c r="B39" s="51">
        <v>20</v>
      </c>
      <c r="C39" s="51">
        <v>17</v>
      </c>
    </row>
    <row r="40" spans="1:3" x14ac:dyDescent="0.25">
      <c r="A40" s="47" t="s">
        <v>72</v>
      </c>
      <c r="B40" s="51">
        <v>12</v>
      </c>
      <c r="C40" s="51">
        <v>19</v>
      </c>
    </row>
    <row r="41" spans="1:3" x14ac:dyDescent="0.25">
      <c r="A41" s="47" t="s">
        <v>73</v>
      </c>
      <c r="B41" s="51">
        <v>20</v>
      </c>
      <c r="C41" s="51">
        <v>25</v>
      </c>
    </row>
    <row r="42" spans="1:3" x14ac:dyDescent="0.25">
      <c r="A42" s="47" t="s">
        <v>74</v>
      </c>
      <c r="B42" s="51">
        <v>18</v>
      </c>
      <c r="C42" s="51">
        <v>23</v>
      </c>
    </row>
    <row r="43" spans="1:3" x14ac:dyDescent="0.25">
      <c r="A43" s="47" t="s">
        <v>75</v>
      </c>
      <c r="B43" s="51">
        <v>19</v>
      </c>
      <c r="C43" s="51">
        <v>30</v>
      </c>
    </row>
    <row r="44" spans="1:3" x14ac:dyDescent="0.25">
      <c r="A44" s="47" t="s">
        <v>76</v>
      </c>
      <c r="B44" s="51">
        <v>33</v>
      </c>
      <c r="C44" s="51">
        <v>32</v>
      </c>
    </row>
    <row r="45" spans="1:3" x14ac:dyDescent="0.25">
      <c r="A45" s="47" t="s">
        <v>77</v>
      </c>
      <c r="B45" s="51">
        <v>35</v>
      </c>
      <c r="C45" s="51">
        <v>39</v>
      </c>
    </row>
    <row r="46" spans="1:3" x14ac:dyDescent="0.25">
      <c r="A46" s="47" t="s">
        <v>78</v>
      </c>
      <c r="B46" s="51">
        <v>28</v>
      </c>
      <c r="C46" s="51">
        <v>35</v>
      </c>
    </row>
    <row r="47" spans="1:3" x14ac:dyDescent="0.25">
      <c r="A47" s="47" t="s">
        <v>79</v>
      </c>
      <c r="B47" s="51">
        <v>37</v>
      </c>
      <c r="C47" s="51">
        <v>38</v>
      </c>
    </row>
    <row r="48" spans="1:3" x14ac:dyDescent="0.25">
      <c r="A48" s="47" t="s">
        <v>80</v>
      </c>
      <c r="B48" s="51">
        <v>49</v>
      </c>
      <c r="C48" s="51">
        <v>42</v>
      </c>
    </row>
    <row r="49" spans="1:3" x14ac:dyDescent="0.25">
      <c r="A49" s="47" t="s">
        <v>81</v>
      </c>
      <c r="B49" s="51">
        <v>45</v>
      </c>
      <c r="C49" s="51">
        <v>48</v>
      </c>
    </row>
    <row r="50" spans="1:3" x14ac:dyDescent="0.25">
      <c r="A50" s="47" t="s">
        <v>82</v>
      </c>
      <c r="B50" s="51">
        <v>40</v>
      </c>
      <c r="C50" s="51">
        <v>57</v>
      </c>
    </row>
    <row r="51" spans="1:3" x14ac:dyDescent="0.25">
      <c r="A51" s="47" t="s">
        <v>83</v>
      </c>
      <c r="B51" s="51">
        <v>55</v>
      </c>
      <c r="C51" s="51">
        <v>49</v>
      </c>
    </row>
    <row r="52" spans="1:3" x14ac:dyDescent="0.25">
      <c r="A52" s="47" t="s">
        <v>84</v>
      </c>
      <c r="B52" s="51">
        <v>46</v>
      </c>
      <c r="C52" s="51">
        <v>55</v>
      </c>
    </row>
    <row r="53" spans="1:3" x14ac:dyDescent="0.25">
      <c r="A53" s="47" t="s">
        <v>85</v>
      </c>
      <c r="B53" s="51">
        <v>46</v>
      </c>
      <c r="C53" s="51">
        <v>63</v>
      </c>
    </row>
    <row r="54" spans="1:3" x14ac:dyDescent="0.25">
      <c r="A54" s="47" t="s">
        <v>86</v>
      </c>
      <c r="B54" s="51">
        <v>50</v>
      </c>
      <c r="C54" s="51">
        <v>83</v>
      </c>
    </row>
    <row r="55" spans="1:3" x14ac:dyDescent="0.25">
      <c r="A55" s="47" t="s">
        <v>87</v>
      </c>
      <c r="B55" s="51">
        <v>55</v>
      </c>
      <c r="C55" s="51">
        <v>72</v>
      </c>
    </row>
    <row r="56" spans="1:3" x14ac:dyDescent="0.25">
      <c r="A56" s="47" t="s">
        <v>88</v>
      </c>
      <c r="B56" s="51">
        <v>73</v>
      </c>
      <c r="C56" s="51">
        <v>88</v>
      </c>
    </row>
    <row r="57" spans="1:3" x14ac:dyDescent="0.25">
      <c r="A57" s="47" t="s">
        <v>89</v>
      </c>
      <c r="B57" s="51">
        <v>70</v>
      </c>
      <c r="C57" s="51">
        <v>87</v>
      </c>
    </row>
    <row r="58" spans="1:3" x14ac:dyDescent="0.25">
      <c r="A58" s="47" t="s">
        <v>90</v>
      </c>
      <c r="B58" s="51">
        <v>82</v>
      </c>
      <c r="C58" s="51">
        <v>75</v>
      </c>
    </row>
    <row r="59" spans="1:3" x14ac:dyDescent="0.25">
      <c r="A59" s="47" t="s">
        <v>91</v>
      </c>
      <c r="B59" s="51">
        <v>87</v>
      </c>
      <c r="C59" s="51">
        <v>101</v>
      </c>
    </row>
    <row r="60" spans="1:3" x14ac:dyDescent="0.25">
      <c r="A60" s="47" t="s">
        <v>92</v>
      </c>
      <c r="B60" s="51">
        <v>81</v>
      </c>
      <c r="C60" s="51">
        <v>123</v>
      </c>
    </row>
    <row r="61" spans="1:3" x14ac:dyDescent="0.25">
      <c r="A61" s="47" t="s">
        <v>93</v>
      </c>
      <c r="B61" s="51">
        <v>101</v>
      </c>
      <c r="C61" s="51">
        <v>104</v>
      </c>
    </row>
    <row r="62" spans="1:3" x14ac:dyDescent="0.25">
      <c r="A62" s="47" t="s">
        <v>94</v>
      </c>
      <c r="B62" s="51">
        <v>93</v>
      </c>
      <c r="C62" s="51">
        <v>117</v>
      </c>
    </row>
    <row r="63" spans="1:3" x14ac:dyDescent="0.25">
      <c r="A63" s="47" t="s">
        <v>95</v>
      </c>
      <c r="B63" s="51">
        <v>120</v>
      </c>
      <c r="C63" s="51">
        <v>146</v>
      </c>
    </row>
    <row r="64" spans="1:3" x14ac:dyDescent="0.25">
      <c r="A64" s="47" t="s">
        <v>96</v>
      </c>
      <c r="B64" s="51">
        <v>122</v>
      </c>
      <c r="C64" s="51">
        <v>156</v>
      </c>
    </row>
    <row r="65" spans="1:3" x14ac:dyDescent="0.25">
      <c r="A65" s="47" t="s">
        <v>97</v>
      </c>
      <c r="B65" s="51">
        <v>99</v>
      </c>
      <c r="C65" s="51">
        <v>145</v>
      </c>
    </row>
    <row r="66" spans="1:3" x14ac:dyDescent="0.25">
      <c r="A66" s="47" t="s">
        <v>98</v>
      </c>
      <c r="B66" s="51">
        <v>184</v>
      </c>
      <c r="C66" s="51">
        <v>211</v>
      </c>
    </row>
    <row r="67" spans="1:3" x14ac:dyDescent="0.25">
      <c r="A67" s="47" t="s">
        <v>99</v>
      </c>
      <c r="B67" s="51">
        <v>150</v>
      </c>
      <c r="C67" s="51">
        <v>256</v>
      </c>
    </row>
    <row r="68" spans="1:3" x14ac:dyDescent="0.25">
      <c r="A68" s="47" t="s">
        <v>100</v>
      </c>
      <c r="B68" s="51">
        <v>205</v>
      </c>
      <c r="C68" s="51">
        <v>265</v>
      </c>
    </row>
    <row r="69" spans="1:3" x14ac:dyDescent="0.25">
      <c r="A69" s="47" t="s">
        <v>101</v>
      </c>
      <c r="B69" s="51">
        <v>206</v>
      </c>
      <c r="C69" s="51">
        <v>268</v>
      </c>
    </row>
    <row r="70" spans="1:3" x14ac:dyDescent="0.25">
      <c r="A70" s="47" t="s">
        <v>102</v>
      </c>
      <c r="B70" s="51">
        <v>220</v>
      </c>
      <c r="C70" s="51">
        <v>286</v>
      </c>
    </row>
    <row r="71" spans="1:3" x14ac:dyDescent="0.25">
      <c r="A71" s="47" t="s">
        <v>103</v>
      </c>
      <c r="B71" s="51">
        <v>286</v>
      </c>
      <c r="C71" s="51">
        <v>313</v>
      </c>
    </row>
    <row r="72" spans="1:3" x14ac:dyDescent="0.25">
      <c r="A72" s="47" t="s">
        <v>104</v>
      </c>
      <c r="B72" s="51">
        <v>286</v>
      </c>
      <c r="C72" s="51">
        <v>369</v>
      </c>
    </row>
    <row r="73" spans="1:3" x14ac:dyDescent="0.25">
      <c r="A73" s="47" t="s">
        <v>105</v>
      </c>
      <c r="B73" s="51">
        <v>297</v>
      </c>
      <c r="C73" s="51">
        <v>340</v>
      </c>
    </row>
    <row r="74" spans="1:3" x14ac:dyDescent="0.25">
      <c r="A74" s="47" t="s">
        <v>106</v>
      </c>
      <c r="B74" s="51">
        <v>296</v>
      </c>
      <c r="C74" s="51">
        <v>360</v>
      </c>
    </row>
    <row r="75" spans="1:3" x14ac:dyDescent="0.25">
      <c r="A75" s="47" t="s">
        <v>107</v>
      </c>
      <c r="B75" s="51">
        <v>359</v>
      </c>
      <c r="C75" s="51">
        <v>398</v>
      </c>
    </row>
    <row r="76" spans="1:3" x14ac:dyDescent="0.25">
      <c r="A76" s="47" t="s">
        <v>108</v>
      </c>
      <c r="B76" s="51">
        <v>391</v>
      </c>
      <c r="C76" s="51">
        <v>431</v>
      </c>
    </row>
    <row r="77" spans="1:3" x14ac:dyDescent="0.25">
      <c r="A77" s="47" t="s">
        <v>109</v>
      </c>
      <c r="B77" s="51">
        <v>439</v>
      </c>
      <c r="C77" s="51">
        <v>435</v>
      </c>
    </row>
    <row r="78" spans="1:3" x14ac:dyDescent="0.25">
      <c r="A78" s="47" t="s">
        <v>110</v>
      </c>
      <c r="B78" s="51">
        <v>427</v>
      </c>
      <c r="C78" s="51">
        <v>434</v>
      </c>
    </row>
    <row r="79" spans="1:3" x14ac:dyDescent="0.25">
      <c r="A79" s="47" t="s">
        <v>111</v>
      </c>
      <c r="B79" s="51">
        <v>444</v>
      </c>
      <c r="C79" s="51">
        <v>407</v>
      </c>
    </row>
    <row r="80" spans="1:3" x14ac:dyDescent="0.25">
      <c r="A80" s="47" t="s">
        <v>112</v>
      </c>
      <c r="B80" s="51">
        <v>461</v>
      </c>
      <c r="C80" s="51">
        <v>422</v>
      </c>
    </row>
    <row r="81" spans="1:3" x14ac:dyDescent="0.25">
      <c r="A81" s="47" t="s">
        <v>113</v>
      </c>
      <c r="B81" s="51">
        <v>420</v>
      </c>
      <c r="C81" s="51">
        <v>415</v>
      </c>
    </row>
    <row r="82" spans="1:3" x14ac:dyDescent="0.25">
      <c r="A82" s="47" t="s">
        <v>114</v>
      </c>
      <c r="B82" s="51">
        <v>367</v>
      </c>
      <c r="C82" s="51">
        <v>430</v>
      </c>
    </row>
    <row r="83" spans="1:3" x14ac:dyDescent="0.25">
      <c r="A83" s="47" t="s">
        <v>115</v>
      </c>
      <c r="B83" s="51">
        <v>339</v>
      </c>
      <c r="C83" s="51">
        <v>397</v>
      </c>
    </row>
    <row r="84" spans="1:3" x14ac:dyDescent="0.25">
      <c r="A84" s="47" t="s">
        <v>116</v>
      </c>
      <c r="B84" s="51">
        <v>335</v>
      </c>
      <c r="C84" s="51">
        <v>385</v>
      </c>
    </row>
    <row r="85" spans="1:3" x14ac:dyDescent="0.25">
      <c r="A85" s="47" t="s">
        <v>117</v>
      </c>
      <c r="B85" s="51">
        <v>334</v>
      </c>
      <c r="C85" s="51">
        <v>361</v>
      </c>
    </row>
    <row r="86" spans="1:3" x14ac:dyDescent="0.25">
      <c r="A86" s="47" t="s">
        <v>118</v>
      </c>
      <c r="B86" s="51">
        <v>350</v>
      </c>
      <c r="C86" s="51">
        <v>350</v>
      </c>
    </row>
    <row r="87" spans="1:3" x14ac:dyDescent="0.25">
      <c r="A87" s="47" t="s">
        <v>119</v>
      </c>
      <c r="B87" s="51">
        <v>341</v>
      </c>
      <c r="C87" s="51">
        <v>336</v>
      </c>
    </row>
    <row r="88" spans="1:3" x14ac:dyDescent="0.25">
      <c r="A88" s="47" t="s">
        <v>120</v>
      </c>
      <c r="B88" s="51">
        <v>369</v>
      </c>
      <c r="C88" s="51">
        <v>368</v>
      </c>
    </row>
    <row r="89" spans="1:3" x14ac:dyDescent="0.25">
      <c r="A89" s="47" t="s">
        <v>121</v>
      </c>
      <c r="B89" s="51">
        <v>340</v>
      </c>
      <c r="C89" s="51">
        <v>371</v>
      </c>
    </row>
    <row r="90" spans="1:3" x14ac:dyDescent="0.25">
      <c r="A90" s="47" t="s">
        <v>122</v>
      </c>
      <c r="B90" s="51">
        <v>390</v>
      </c>
      <c r="C90" s="51">
        <v>367</v>
      </c>
    </row>
    <row r="91" spans="1:3" x14ac:dyDescent="0.25">
      <c r="A91" s="47" t="s">
        <v>123</v>
      </c>
      <c r="B91" s="51">
        <v>354</v>
      </c>
      <c r="C91" s="51">
        <v>363</v>
      </c>
    </row>
    <row r="92" spans="1:3" x14ac:dyDescent="0.25">
      <c r="A92" s="47" t="s">
        <v>124</v>
      </c>
      <c r="B92" s="51">
        <v>369</v>
      </c>
      <c r="C92" s="51">
        <v>326</v>
      </c>
    </row>
    <row r="93" spans="1:3" x14ac:dyDescent="0.25">
      <c r="A93" s="47" t="s">
        <v>125</v>
      </c>
      <c r="B93" s="51">
        <v>362</v>
      </c>
      <c r="C93" s="51">
        <v>310</v>
      </c>
    </row>
    <row r="94" spans="1:3" x14ac:dyDescent="0.25">
      <c r="A94" s="47" t="s">
        <v>126</v>
      </c>
      <c r="B94" s="51">
        <v>325</v>
      </c>
      <c r="C94" s="51">
        <v>251</v>
      </c>
    </row>
    <row r="95" spans="1:3" x14ac:dyDescent="0.25">
      <c r="A95" s="47" t="s">
        <v>127</v>
      </c>
      <c r="B95" s="51">
        <v>255</v>
      </c>
      <c r="C95" s="51">
        <v>212</v>
      </c>
    </row>
    <row r="96" spans="1:3" x14ac:dyDescent="0.25">
      <c r="A96" s="47" t="s">
        <v>128</v>
      </c>
      <c r="B96" s="51">
        <v>274</v>
      </c>
      <c r="C96" s="51">
        <v>188</v>
      </c>
    </row>
    <row r="97" spans="1:3" x14ac:dyDescent="0.25">
      <c r="A97" s="47" t="s">
        <v>129</v>
      </c>
      <c r="B97" s="51">
        <v>197</v>
      </c>
      <c r="C97" s="51">
        <v>153</v>
      </c>
    </row>
    <row r="98" spans="1:3" x14ac:dyDescent="0.25">
      <c r="A98" s="47" t="s">
        <v>130</v>
      </c>
      <c r="B98" s="51">
        <v>158</v>
      </c>
      <c r="C98" s="51">
        <v>108</v>
      </c>
    </row>
    <row r="99" spans="1:3" x14ac:dyDescent="0.25">
      <c r="A99" s="47" t="s">
        <v>131</v>
      </c>
      <c r="B99" s="51">
        <v>122</v>
      </c>
      <c r="C99" s="51">
        <v>75</v>
      </c>
    </row>
    <row r="100" spans="1:3" x14ac:dyDescent="0.25">
      <c r="A100" s="47" t="s">
        <v>132</v>
      </c>
      <c r="B100" s="51">
        <v>88</v>
      </c>
      <c r="C100" s="51">
        <v>64</v>
      </c>
    </row>
    <row r="101" spans="1:3" x14ac:dyDescent="0.25">
      <c r="A101" s="47" t="s">
        <v>133</v>
      </c>
      <c r="B101" s="51">
        <v>68</v>
      </c>
      <c r="C101" s="51">
        <v>35</v>
      </c>
    </row>
    <row r="102" spans="1:3" x14ac:dyDescent="0.25">
      <c r="A102" s="47" t="s">
        <v>134</v>
      </c>
      <c r="B102" s="51">
        <v>38</v>
      </c>
      <c r="C102" s="51">
        <v>30</v>
      </c>
    </row>
    <row r="103" spans="1:3" x14ac:dyDescent="0.25">
      <c r="A103" s="47" t="s">
        <v>135</v>
      </c>
      <c r="B103" s="51">
        <v>13</v>
      </c>
      <c r="C103" s="51">
        <v>14</v>
      </c>
    </row>
    <row r="104" spans="1:3" x14ac:dyDescent="0.25">
      <c r="A104" s="47" t="s">
        <v>136</v>
      </c>
      <c r="B104" s="51">
        <v>9</v>
      </c>
      <c r="C104" s="51">
        <v>10</v>
      </c>
    </row>
    <row r="105" spans="1:3" x14ac:dyDescent="0.25">
      <c r="A105" s="47" t="s">
        <v>137</v>
      </c>
      <c r="B105" s="51">
        <v>2</v>
      </c>
      <c r="C105" s="51">
        <v>2</v>
      </c>
    </row>
    <row r="106" spans="1:3" x14ac:dyDescent="0.25">
      <c r="A106" s="47" t="s">
        <v>138</v>
      </c>
      <c r="B106" s="51">
        <v>1</v>
      </c>
      <c r="C106" s="51">
        <v>3</v>
      </c>
    </row>
    <row r="107" spans="1:3" x14ac:dyDescent="0.25">
      <c r="A107" s="47" t="s">
        <v>139</v>
      </c>
      <c r="B107" s="51">
        <v>1</v>
      </c>
      <c r="C107" s="52">
        <v>0</v>
      </c>
    </row>
    <row r="108" spans="1:3" x14ac:dyDescent="0.25">
      <c r="A108" s="47" t="s">
        <v>140</v>
      </c>
      <c r="B108" s="52">
        <v>0</v>
      </c>
      <c r="C108" s="52">
        <v>0</v>
      </c>
    </row>
    <row r="109" spans="1:3" ht="13" thickBot="1" x14ac:dyDescent="0.3">
      <c r="A109" s="48" t="s">
        <v>141</v>
      </c>
      <c r="B109" s="53">
        <v>0</v>
      </c>
      <c r="C109" s="56">
        <v>1</v>
      </c>
    </row>
    <row r="110" spans="1:3" ht="13" x14ac:dyDescent="0.3">
      <c r="A110" s="49" t="s">
        <v>0</v>
      </c>
      <c r="B110" s="50">
        <f>SUM(B4:B109)</f>
        <v>12602</v>
      </c>
      <c r="C110" s="50">
        <f>SUM(C4:C109)</f>
        <v>13220</v>
      </c>
    </row>
  </sheetData>
  <phoneticPr fontId="1" type="noConversion"/>
  <pageMargins left="0.75" right="0.75" top="1" bottom="1" header="0.5" footer="0.5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"/>
  <sheetViews>
    <sheetView workbookViewId="0"/>
  </sheetViews>
  <sheetFormatPr defaultColWidth="8.81640625" defaultRowHeight="12.5" x14ac:dyDescent="0.25"/>
  <cols>
    <col min="1" max="1" width="18.81640625" customWidth="1"/>
    <col min="2" max="2" width="11.453125" style="22" bestFit="1" customWidth="1"/>
    <col min="3" max="3" width="16" style="22" bestFit="1" customWidth="1"/>
    <col min="4" max="4" width="8.81640625" style="22"/>
    <col min="5" max="5" width="10.6328125" style="22" bestFit="1" customWidth="1"/>
    <col min="6" max="6" width="11.453125" style="22" bestFit="1" customWidth="1"/>
    <col min="7" max="7" width="16" style="22" bestFit="1" customWidth="1"/>
  </cols>
  <sheetData>
    <row r="1" spans="1:7" ht="13" x14ac:dyDescent="0.3">
      <c r="A1" s="59" t="s">
        <v>142</v>
      </c>
    </row>
    <row r="2" spans="1:7" ht="13" x14ac:dyDescent="0.3">
      <c r="A2" s="1" t="s">
        <v>143</v>
      </c>
    </row>
    <row r="3" spans="1:7" ht="13" x14ac:dyDescent="0.3">
      <c r="A3" s="19" t="s">
        <v>33</v>
      </c>
      <c r="B3" s="19" t="s">
        <v>34</v>
      </c>
      <c r="C3" s="19" t="s">
        <v>35</v>
      </c>
      <c r="E3" s="21"/>
      <c r="F3" s="19"/>
      <c r="G3" s="19"/>
    </row>
    <row r="4" spans="1:7" x14ac:dyDescent="0.25">
      <c r="A4" s="54" t="s">
        <v>36</v>
      </c>
      <c r="B4" s="57">
        <v>15215</v>
      </c>
      <c r="C4" s="57">
        <v>13554</v>
      </c>
      <c r="E4" s="17"/>
      <c r="F4" s="23"/>
      <c r="G4" s="23"/>
    </row>
    <row r="5" spans="1:7" x14ac:dyDescent="0.25">
      <c r="A5" s="54" t="s">
        <v>37</v>
      </c>
      <c r="B5" s="57">
        <v>15596</v>
      </c>
      <c r="C5" s="57">
        <v>13811</v>
      </c>
      <c r="E5" s="17"/>
      <c r="F5" s="23"/>
      <c r="G5" s="23"/>
    </row>
    <row r="6" spans="1:7" x14ac:dyDescent="0.25">
      <c r="A6" s="54" t="s">
        <v>38</v>
      </c>
      <c r="B6" s="57">
        <v>15517</v>
      </c>
      <c r="C6" s="57">
        <v>13787</v>
      </c>
      <c r="E6" s="17"/>
      <c r="F6" s="23"/>
      <c r="G6" s="23"/>
    </row>
    <row r="7" spans="1:7" ht="13" x14ac:dyDescent="0.3">
      <c r="A7" s="54" t="s">
        <v>39</v>
      </c>
      <c r="B7" s="57">
        <v>15327</v>
      </c>
      <c r="C7" s="57">
        <v>13549</v>
      </c>
      <c r="E7" s="21" t="s">
        <v>3</v>
      </c>
      <c r="F7" s="19" t="s">
        <v>34</v>
      </c>
      <c r="G7" s="19" t="s">
        <v>35</v>
      </c>
    </row>
    <row r="8" spans="1:7" x14ac:dyDescent="0.25">
      <c r="A8" s="54" t="s">
        <v>40</v>
      </c>
      <c r="B8" s="57">
        <v>15129</v>
      </c>
      <c r="C8" s="57">
        <v>13307</v>
      </c>
      <c r="E8" s="17" t="s">
        <v>4</v>
      </c>
      <c r="F8" s="23">
        <f>SUM(B4:B8)</f>
        <v>76784</v>
      </c>
      <c r="G8" s="23">
        <f>SUM(C4:C8)</f>
        <v>68008</v>
      </c>
    </row>
    <row r="9" spans="1:7" x14ac:dyDescent="0.25">
      <c r="A9" s="54" t="s">
        <v>41</v>
      </c>
      <c r="B9" s="57">
        <v>14772</v>
      </c>
      <c r="C9" s="57">
        <v>13176</v>
      </c>
      <c r="E9" s="17" t="s">
        <v>5</v>
      </c>
      <c r="F9" s="23">
        <f>SUM(B9:B13)</f>
        <v>72450</v>
      </c>
      <c r="G9" s="23">
        <f>SUM(C9:C13)</f>
        <v>64665</v>
      </c>
    </row>
    <row r="10" spans="1:7" x14ac:dyDescent="0.25">
      <c r="A10" s="54" t="s">
        <v>42</v>
      </c>
      <c r="B10" s="57">
        <v>14469</v>
      </c>
      <c r="C10" s="57">
        <v>12871</v>
      </c>
      <c r="E10" s="17" t="s">
        <v>6</v>
      </c>
      <c r="F10" s="23">
        <f>SUM(B14:B18)</f>
        <v>66104</v>
      </c>
      <c r="G10" s="23">
        <f>SUM(C14:C18)</f>
        <v>63081</v>
      </c>
    </row>
    <row r="11" spans="1:7" x14ac:dyDescent="0.25">
      <c r="A11" s="54" t="s">
        <v>43</v>
      </c>
      <c r="B11" s="57">
        <v>14289</v>
      </c>
      <c r="C11" s="57">
        <v>12615</v>
      </c>
      <c r="E11" s="17" t="s">
        <v>7</v>
      </c>
      <c r="F11" s="23">
        <f>SUM(B19:B23)</f>
        <v>51031</v>
      </c>
      <c r="G11" s="23">
        <f>SUM(C19:C23)</f>
        <v>52727</v>
      </c>
    </row>
    <row r="12" spans="1:7" x14ac:dyDescent="0.25">
      <c r="A12" s="54" t="s">
        <v>44</v>
      </c>
      <c r="B12" s="57">
        <v>14306</v>
      </c>
      <c r="C12" s="57">
        <v>12809</v>
      </c>
      <c r="E12" s="17" t="s">
        <v>8</v>
      </c>
      <c r="F12" s="23">
        <f>SUM(B24:B28)</f>
        <v>55104</v>
      </c>
      <c r="G12" s="23">
        <f>SUM(C24:C28)</f>
        <v>53626</v>
      </c>
    </row>
    <row r="13" spans="1:7" x14ac:dyDescent="0.25">
      <c r="A13" s="54" t="s">
        <v>45</v>
      </c>
      <c r="B13" s="57">
        <v>14614</v>
      </c>
      <c r="C13" s="57">
        <v>13194</v>
      </c>
      <c r="E13" s="17" t="s">
        <v>9</v>
      </c>
      <c r="F13" s="23">
        <f>SUM(B29:B33)</f>
        <v>82689</v>
      </c>
      <c r="G13" s="23">
        <f>SUM(C29:C33)</f>
        <v>74894</v>
      </c>
    </row>
    <row r="14" spans="1:7" x14ac:dyDescent="0.25">
      <c r="A14" s="54" t="s">
        <v>46</v>
      </c>
      <c r="B14" s="57">
        <v>14673</v>
      </c>
      <c r="C14" s="57">
        <v>13406</v>
      </c>
      <c r="E14" s="17" t="s">
        <v>10</v>
      </c>
      <c r="F14" s="23">
        <f>SUM(B34:B38)</f>
        <v>109534</v>
      </c>
      <c r="G14" s="23">
        <f>SUM(C34:C38)</f>
        <v>85429</v>
      </c>
    </row>
    <row r="15" spans="1:7" x14ac:dyDescent="0.25">
      <c r="A15" s="54" t="s">
        <v>47</v>
      </c>
      <c r="B15" s="57">
        <v>14309</v>
      </c>
      <c r="C15" s="57">
        <v>13326</v>
      </c>
      <c r="E15" s="17" t="s">
        <v>11</v>
      </c>
      <c r="F15" s="23">
        <f>SUM(B39:B43)</f>
        <v>116958</v>
      </c>
      <c r="G15" s="23">
        <f>SUM(C39:C43)</f>
        <v>92161</v>
      </c>
    </row>
    <row r="16" spans="1:7" x14ac:dyDescent="0.25">
      <c r="A16" s="54" t="s">
        <v>48</v>
      </c>
      <c r="B16" s="57">
        <v>13529</v>
      </c>
      <c r="C16" s="57">
        <v>12826</v>
      </c>
      <c r="E16" s="17" t="s">
        <v>12</v>
      </c>
      <c r="F16" s="23">
        <f>SUM(B44:B48)</f>
        <v>128914</v>
      </c>
      <c r="G16" s="23">
        <f>SUM(C44:C48)</f>
        <v>105058</v>
      </c>
    </row>
    <row r="17" spans="1:7" x14ac:dyDescent="0.25">
      <c r="A17" s="54" t="s">
        <v>49</v>
      </c>
      <c r="B17" s="57">
        <v>12372</v>
      </c>
      <c r="C17" s="57">
        <v>12089</v>
      </c>
      <c r="E17" s="17" t="s">
        <v>13</v>
      </c>
      <c r="F17" s="23">
        <f>SUM(B49:B53)</f>
        <v>105188</v>
      </c>
      <c r="G17" s="23">
        <f>SUM(C49:C53)</f>
        <v>92921</v>
      </c>
    </row>
    <row r="18" spans="1:7" x14ac:dyDescent="0.25">
      <c r="A18" s="54" t="s">
        <v>50</v>
      </c>
      <c r="B18" s="57">
        <v>11221</v>
      </c>
      <c r="C18" s="57">
        <v>11434</v>
      </c>
      <c r="E18" s="17" t="s">
        <v>14</v>
      </c>
      <c r="F18" s="23">
        <f>SUM(B54:B58)</f>
        <v>81067</v>
      </c>
      <c r="G18" s="23">
        <f>SUM(C54:C58)</f>
        <v>77318</v>
      </c>
    </row>
    <row r="19" spans="1:7" x14ac:dyDescent="0.25">
      <c r="A19" s="54" t="s">
        <v>51</v>
      </c>
      <c r="B19" s="57">
        <v>10458</v>
      </c>
      <c r="C19" s="57">
        <v>10949</v>
      </c>
      <c r="E19" s="17" t="s">
        <v>15</v>
      </c>
      <c r="F19" s="23">
        <f>SUM(B59:B63)</f>
        <v>72579</v>
      </c>
      <c r="G19" s="23">
        <f>SUM(C59:C63)</f>
        <v>72129</v>
      </c>
    </row>
    <row r="20" spans="1:7" x14ac:dyDescent="0.25">
      <c r="A20" s="54" t="s">
        <v>52</v>
      </c>
      <c r="B20" s="57">
        <v>9892</v>
      </c>
      <c r="C20" s="57">
        <v>10592</v>
      </c>
      <c r="E20" s="17" t="s">
        <v>16</v>
      </c>
      <c r="F20" s="23">
        <f>SUM(B64:B68)</f>
        <v>65311</v>
      </c>
      <c r="G20" s="23">
        <f>SUM(C64:C68)</f>
        <v>70479</v>
      </c>
    </row>
    <row r="21" spans="1:7" x14ac:dyDescent="0.25">
      <c r="A21" s="54" t="s">
        <v>53</v>
      </c>
      <c r="B21" s="57">
        <v>9730</v>
      </c>
      <c r="C21" s="57">
        <v>10437</v>
      </c>
      <c r="E21" s="17" t="s">
        <v>17</v>
      </c>
      <c r="F21" s="23">
        <f>SUM(B69:B73)</f>
        <v>67209</v>
      </c>
      <c r="G21" s="23">
        <f>SUM(C69:C73)</f>
        <v>67953</v>
      </c>
    </row>
    <row r="22" spans="1:7" x14ac:dyDescent="0.25">
      <c r="A22" s="54" t="s">
        <v>54</v>
      </c>
      <c r="B22" s="57">
        <v>10259</v>
      </c>
      <c r="C22" s="57">
        <v>10424</v>
      </c>
      <c r="E22" s="17" t="s">
        <v>18</v>
      </c>
      <c r="F22" s="23">
        <f>SUM(B74:B78)</f>
        <v>60810</v>
      </c>
      <c r="G22" s="23">
        <f>SUM(C74:C78)</f>
        <v>57080</v>
      </c>
    </row>
    <row r="23" spans="1:7" x14ac:dyDescent="0.25">
      <c r="A23" s="54" t="s">
        <v>55</v>
      </c>
      <c r="B23" s="57">
        <v>10692</v>
      </c>
      <c r="C23" s="57">
        <v>10325</v>
      </c>
      <c r="E23" s="17" t="s">
        <v>19</v>
      </c>
      <c r="F23" s="23">
        <f>SUM(B79:B83)</f>
        <v>40773</v>
      </c>
      <c r="G23" s="23">
        <f>SUM(C79:C83)</f>
        <v>38237</v>
      </c>
    </row>
    <row r="24" spans="1:7" x14ac:dyDescent="0.25">
      <c r="A24" s="54" t="s">
        <v>56</v>
      </c>
      <c r="B24" s="57">
        <v>10482</v>
      </c>
      <c r="C24" s="57">
        <v>10353</v>
      </c>
      <c r="E24" s="17" t="s">
        <v>1</v>
      </c>
      <c r="F24" s="23">
        <f>SUM(B84:B109)</f>
        <v>38546</v>
      </c>
      <c r="G24" s="23">
        <f>SUM(C84:C109)</f>
        <v>34533</v>
      </c>
    </row>
    <row r="25" spans="1:7" ht="13" x14ac:dyDescent="0.3">
      <c r="A25" s="54" t="s">
        <v>57</v>
      </c>
      <c r="B25" s="57">
        <v>10528</v>
      </c>
      <c r="C25" s="57">
        <v>10401</v>
      </c>
      <c r="E25" s="19" t="s">
        <v>0</v>
      </c>
      <c r="F25" s="24">
        <f>SUM(F8:F24)</f>
        <v>1291051</v>
      </c>
      <c r="G25" s="24">
        <f>SUM(G8:G24)</f>
        <v>1170299</v>
      </c>
    </row>
    <row r="26" spans="1:7" x14ac:dyDescent="0.25">
      <c r="A26" s="54" t="s">
        <v>58</v>
      </c>
      <c r="B26" s="57">
        <v>10710</v>
      </c>
      <c r="C26" s="57">
        <v>10511</v>
      </c>
    </row>
    <row r="27" spans="1:7" x14ac:dyDescent="0.25">
      <c r="A27" s="54" t="s">
        <v>59</v>
      </c>
      <c r="B27" s="57">
        <v>11264</v>
      </c>
      <c r="C27" s="57">
        <v>10788</v>
      </c>
    </row>
    <row r="28" spans="1:7" x14ac:dyDescent="0.25">
      <c r="A28" s="54" t="s">
        <v>60</v>
      </c>
      <c r="B28" s="57">
        <v>12120</v>
      </c>
      <c r="C28" s="57">
        <v>11573</v>
      </c>
    </row>
    <row r="29" spans="1:7" x14ac:dyDescent="0.25">
      <c r="A29" s="54" t="s">
        <v>61</v>
      </c>
      <c r="B29" s="57">
        <v>13453</v>
      </c>
      <c r="C29" s="57">
        <v>13031</v>
      </c>
    </row>
    <row r="30" spans="1:7" x14ac:dyDescent="0.25">
      <c r="A30" s="54" t="s">
        <v>62</v>
      </c>
      <c r="B30" s="57">
        <v>15006</v>
      </c>
      <c r="C30" s="57">
        <v>14481</v>
      </c>
    </row>
    <row r="31" spans="1:7" x14ac:dyDescent="0.25">
      <c r="A31" s="54" t="s">
        <v>63</v>
      </c>
      <c r="B31" s="57">
        <v>16620</v>
      </c>
      <c r="C31" s="57">
        <v>15350</v>
      </c>
    </row>
    <row r="32" spans="1:7" x14ac:dyDescent="0.25">
      <c r="A32" s="54" t="s">
        <v>64</v>
      </c>
      <c r="B32" s="57">
        <v>18136</v>
      </c>
      <c r="C32" s="57">
        <v>15914</v>
      </c>
    </row>
    <row r="33" spans="1:3" x14ac:dyDescent="0.25">
      <c r="A33" s="54" t="s">
        <v>65</v>
      </c>
      <c r="B33" s="57">
        <v>19474</v>
      </c>
      <c r="C33" s="57">
        <v>16118</v>
      </c>
    </row>
    <row r="34" spans="1:3" x14ac:dyDescent="0.25">
      <c r="A34" s="54" t="s">
        <v>66</v>
      </c>
      <c r="B34" s="57">
        <v>20503</v>
      </c>
      <c r="C34" s="57">
        <v>16282</v>
      </c>
    </row>
    <row r="35" spans="1:3" x14ac:dyDescent="0.25">
      <c r="A35" s="54" t="s">
        <v>67</v>
      </c>
      <c r="B35" s="57">
        <v>21417</v>
      </c>
      <c r="C35" s="57">
        <v>16680</v>
      </c>
    </row>
    <row r="36" spans="1:3" x14ac:dyDescent="0.25">
      <c r="A36" s="54" t="s">
        <v>68</v>
      </c>
      <c r="B36" s="57">
        <v>22101</v>
      </c>
      <c r="C36" s="57">
        <v>17012</v>
      </c>
    </row>
    <row r="37" spans="1:3" x14ac:dyDescent="0.25">
      <c r="A37" s="54" t="s">
        <v>69</v>
      </c>
      <c r="B37" s="57">
        <v>22612</v>
      </c>
      <c r="C37" s="57">
        <v>17413</v>
      </c>
    </row>
    <row r="38" spans="1:3" x14ac:dyDescent="0.25">
      <c r="A38" s="54" t="s">
        <v>70</v>
      </c>
      <c r="B38" s="57">
        <v>22901</v>
      </c>
      <c r="C38" s="57">
        <v>18042</v>
      </c>
    </row>
    <row r="39" spans="1:3" x14ac:dyDescent="0.25">
      <c r="A39" s="54" t="s">
        <v>71</v>
      </c>
      <c r="B39" s="57">
        <v>22914</v>
      </c>
      <c r="C39" s="57">
        <v>18294</v>
      </c>
    </row>
    <row r="40" spans="1:3" x14ac:dyDescent="0.25">
      <c r="A40" s="54" t="s">
        <v>72</v>
      </c>
      <c r="B40" s="57">
        <v>22825</v>
      </c>
      <c r="C40" s="57">
        <v>18204</v>
      </c>
    </row>
    <row r="41" spans="1:3" x14ac:dyDescent="0.25">
      <c r="A41" s="54" t="s">
        <v>73</v>
      </c>
      <c r="B41" s="57">
        <v>23086</v>
      </c>
      <c r="C41" s="57">
        <v>18197</v>
      </c>
    </row>
    <row r="42" spans="1:3" x14ac:dyDescent="0.25">
      <c r="A42" s="54" t="s">
        <v>74</v>
      </c>
      <c r="B42" s="57">
        <v>23566</v>
      </c>
      <c r="C42" s="57">
        <v>18347</v>
      </c>
    </row>
    <row r="43" spans="1:3" x14ac:dyDescent="0.25">
      <c r="A43" s="54" t="s">
        <v>75</v>
      </c>
      <c r="B43" s="57">
        <v>24567</v>
      </c>
      <c r="C43" s="57">
        <v>19119</v>
      </c>
    </row>
    <row r="44" spans="1:3" x14ac:dyDescent="0.25">
      <c r="A44" s="54" t="s">
        <v>76</v>
      </c>
      <c r="B44" s="57">
        <v>25747</v>
      </c>
      <c r="C44" s="57">
        <v>20232</v>
      </c>
    </row>
    <row r="45" spans="1:3" x14ac:dyDescent="0.25">
      <c r="A45" s="54" t="s">
        <v>77</v>
      </c>
      <c r="B45" s="57">
        <v>26208</v>
      </c>
      <c r="C45" s="57">
        <v>20850</v>
      </c>
    </row>
    <row r="46" spans="1:3" x14ac:dyDescent="0.25">
      <c r="A46" s="54" t="s">
        <v>78</v>
      </c>
      <c r="B46" s="57">
        <v>26032</v>
      </c>
      <c r="C46" s="57">
        <v>21111</v>
      </c>
    </row>
    <row r="47" spans="1:3" x14ac:dyDescent="0.25">
      <c r="A47" s="54" t="s">
        <v>79</v>
      </c>
      <c r="B47" s="57">
        <v>25688</v>
      </c>
      <c r="C47" s="57">
        <v>21369</v>
      </c>
    </row>
    <row r="48" spans="1:3" x14ac:dyDescent="0.25">
      <c r="A48" s="54" t="s">
        <v>80</v>
      </c>
      <c r="B48" s="57">
        <v>25239</v>
      </c>
      <c r="C48" s="57">
        <v>21496</v>
      </c>
    </row>
    <row r="49" spans="1:3" x14ac:dyDescent="0.25">
      <c r="A49" s="54" t="s">
        <v>81</v>
      </c>
      <c r="B49" s="57">
        <v>24383</v>
      </c>
      <c r="C49" s="57">
        <v>21143</v>
      </c>
    </row>
    <row r="50" spans="1:3" x14ac:dyDescent="0.25">
      <c r="A50" s="54" t="s">
        <v>82</v>
      </c>
      <c r="B50" s="57">
        <v>22783</v>
      </c>
      <c r="C50" s="57">
        <v>19915</v>
      </c>
    </row>
    <row r="51" spans="1:3" x14ac:dyDescent="0.25">
      <c r="A51" s="54" t="s">
        <v>83</v>
      </c>
      <c r="B51" s="57">
        <v>20785</v>
      </c>
      <c r="C51" s="57">
        <v>18358</v>
      </c>
    </row>
    <row r="52" spans="1:3" x14ac:dyDescent="0.25">
      <c r="A52" s="54" t="s">
        <v>84</v>
      </c>
      <c r="B52" s="57">
        <v>19200</v>
      </c>
      <c r="C52" s="57">
        <v>17139</v>
      </c>
    </row>
    <row r="53" spans="1:3" x14ac:dyDescent="0.25">
      <c r="A53" s="54" t="s">
        <v>85</v>
      </c>
      <c r="B53" s="57">
        <v>18037</v>
      </c>
      <c r="C53" s="57">
        <v>16366</v>
      </c>
    </row>
    <row r="54" spans="1:3" x14ac:dyDescent="0.25">
      <c r="A54" s="54" t="s">
        <v>86</v>
      </c>
      <c r="B54" s="57">
        <v>16892</v>
      </c>
      <c r="C54" s="57">
        <v>15850</v>
      </c>
    </row>
    <row r="55" spans="1:3" x14ac:dyDescent="0.25">
      <c r="A55" s="54" t="s">
        <v>87</v>
      </c>
      <c r="B55" s="57">
        <v>16211</v>
      </c>
      <c r="C55" s="57">
        <v>15409</v>
      </c>
    </row>
    <row r="56" spans="1:3" x14ac:dyDescent="0.25">
      <c r="A56" s="54" t="s">
        <v>88</v>
      </c>
      <c r="B56" s="57">
        <v>15924</v>
      </c>
      <c r="C56" s="57">
        <v>15121</v>
      </c>
    </row>
    <row r="57" spans="1:3" x14ac:dyDescent="0.25">
      <c r="A57" s="54" t="s">
        <v>89</v>
      </c>
      <c r="B57" s="57">
        <v>15813</v>
      </c>
      <c r="C57" s="57">
        <v>15224</v>
      </c>
    </row>
    <row r="58" spans="1:3" x14ac:dyDescent="0.25">
      <c r="A58" s="54" t="s">
        <v>90</v>
      </c>
      <c r="B58" s="57">
        <v>16227</v>
      </c>
      <c r="C58" s="57">
        <v>15714</v>
      </c>
    </row>
    <row r="59" spans="1:3" x14ac:dyDescent="0.25">
      <c r="A59" s="54" t="s">
        <v>91</v>
      </c>
      <c r="B59" s="57">
        <v>16534</v>
      </c>
      <c r="C59" s="57">
        <v>15907</v>
      </c>
    </row>
    <row r="60" spans="1:3" x14ac:dyDescent="0.25">
      <c r="A60" s="54" t="s">
        <v>92</v>
      </c>
      <c r="B60" s="57">
        <v>15732</v>
      </c>
      <c r="C60" s="57">
        <v>15195</v>
      </c>
    </row>
    <row r="61" spans="1:3" x14ac:dyDescent="0.25">
      <c r="A61" s="54" t="s">
        <v>93</v>
      </c>
      <c r="B61" s="57">
        <v>14292</v>
      </c>
      <c r="C61" s="57">
        <v>14157</v>
      </c>
    </row>
    <row r="62" spans="1:3" x14ac:dyDescent="0.25">
      <c r="A62" s="54" t="s">
        <v>94</v>
      </c>
      <c r="B62" s="57">
        <v>13270</v>
      </c>
      <c r="C62" s="57">
        <v>13543</v>
      </c>
    </row>
    <row r="63" spans="1:3" x14ac:dyDescent="0.25">
      <c r="A63" s="54" t="s">
        <v>95</v>
      </c>
      <c r="B63" s="57">
        <v>12751</v>
      </c>
      <c r="C63" s="57">
        <v>13327</v>
      </c>
    </row>
    <row r="64" spans="1:3" x14ac:dyDescent="0.25">
      <c r="A64" s="54" t="s">
        <v>96</v>
      </c>
      <c r="B64" s="57">
        <v>12410</v>
      </c>
      <c r="C64" s="57">
        <v>13342</v>
      </c>
    </row>
    <row r="65" spans="1:3" x14ac:dyDescent="0.25">
      <c r="A65" s="54" t="s">
        <v>97</v>
      </c>
      <c r="B65" s="57">
        <v>12625</v>
      </c>
      <c r="C65" s="57">
        <v>13751</v>
      </c>
    </row>
    <row r="66" spans="1:3" x14ac:dyDescent="0.25">
      <c r="A66" s="54" t="s">
        <v>98</v>
      </c>
      <c r="B66" s="57">
        <v>13124</v>
      </c>
      <c r="C66" s="57">
        <v>14337</v>
      </c>
    </row>
    <row r="67" spans="1:3" x14ac:dyDescent="0.25">
      <c r="A67" s="54" t="s">
        <v>99</v>
      </c>
      <c r="B67" s="57">
        <v>13447</v>
      </c>
      <c r="C67" s="57">
        <v>14603</v>
      </c>
    </row>
    <row r="68" spans="1:3" x14ac:dyDescent="0.25">
      <c r="A68" s="54" t="s">
        <v>100</v>
      </c>
      <c r="B68" s="57">
        <v>13705</v>
      </c>
      <c r="C68" s="57">
        <v>14446</v>
      </c>
    </row>
    <row r="69" spans="1:3" x14ac:dyDescent="0.25">
      <c r="A69" s="54" t="s">
        <v>101</v>
      </c>
      <c r="B69" s="57">
        <v>13818</v>
      </c>
      <c r="C69" s="57">
        <v>14134</v>
      </c>
    </row>
    <row r="70" spans="1:3" x14ac:dyDescent="0.25">
      <c r="A70" s="54" t="s">
        <v>102</v>
      </c>
      <c r="B70" s="57">
        <v>13814</v>
      </c>
      <c r="C70" s="57">
        <v>13989</v>
      </c>
    </row>
    <row r="71" spans="1:3" x14ac:dyDescent="0.25">
      <c r="A71" s="54" t="s">
        <v>103</v>
      </c>
      <c r="B71" s="57">
        <v>13636</v>
      </c>
      <c r="C71" s="57">
        <v>13790</v>
      </c>
    </row>
    <row r="72" spans="1:3" x14ac:dyDescent="0.25">
      <c r="A72" s="54" t="s">
        <v>104</v>
      </c>
      <c r="B72" s="57">
        <v>13259</v>
      </c>
      <c r="C72" s="57">
        <v>13321</v>
      </c>
    </row>
    <row r="73" spans="1:3" x14ac:dyDescent="0.25">
      <c r="A73" s="54" t="s">
        <v>105</v>
      </c>
      <c r="B73" s="57">
        <v>12682</v>
      </c>
      <c r="C73" s="57">
        <v>12719</v>
      </c>
    </row>
    <row r="74" spans="1:3" x14ac:dyDescent="0.25">
      <c r="A74" s="54" t="s">
        <v>106</v>
      </c>
      <c r="B74" s="57">
        <v>12343</v>
      </c>
      <c r="C74" s="57">
        <v>12235</v>
      </c>
    </row>
    <row r="75" spans="1:3" x14ac:dyDescent="0.25">
      <c r="A75" s="54" t="s">
        <v>107</v>
      </c>
      <c r="B75" s="57">
        <v>12483</v>
      </c>
      <c r="C75" s="57">
        <v>12035</v>
      </c>
    </row>
    <row r="76" spans="1:3" x14ac:dyDescent="0.25">
      <c r="A76" s="54" t="s">
        <v>108</v>
      </c>
      <c r="B76" s="57">
        <v>12771</v>
      </c>
      <c r="C76" s="57">
        <v>11908</v>
      </c>
    </row>
    <row r="77" spans="1:3" x14ac:dyDescent="0.25">
      <c r="A77" s="54" t="s">
        <v>109</v>
      </c>
      <c r="B77" s="57">
        <v>12202</v>
      </c>
      <c r="C77" s="57">
        <v>11147</v>
      </c>
    </row>
    <row r="78" spans="1:3" x14ac:dyDescent="0.25">
      <c r="A78" s="54" t="s">
        <v>110</v>
      </c>
      <c r="B78" s="57">
        <v>11011</v>
      </c>
      <c r="C78" s="57">
        <v>9755</v>
      </c>
    </row>
    <row r="79" spans="1:3" x14ac:dyDescent="0.25">
      <c r="A79" s="54" t="s">
        <v>111</v>
      </c>
      <c r="B79" s="57">
        <v>10381</v>
      </c>
      <c r="C79" s="57">
        <v>9042</v>
      </c>
    </row>
    <row r="80" spans="1:3" x14ac:dyDescent="0.25">
      <c r="A80" s="54" t="s">
        <v>112</v>
      </c>
      <c r="B80" s="57">
        <v>9520</v>
      </c>
      <c r="C80" s="57">
        <v>8617</v>
      </c>
    </row>
    <row r="81" spans="1:3" x14ac:dyDescent="0.25">
      <c r="A81" s="54" t="s">
        <v>113</v>
      </c>
      <c r="B81" s="57">
        <v>8015</v>
      </c>
      <c r="C81" s="57">
        <v>7691</v>
      </c>
    </row>
    <row r="82" spans="1:3" x14ac:dyDescent="0.25">
      <c r="A82" s="54" t="s">
        <v>114</v>
      </c>
      <c r="B82" s="57">
        <v>6884</v>
      </c>
      <c r="C82" s="57">
        <v>6850</v>
      </c>
    </row>
    <row r="83" spans="1:3" x14ac:dyDescent="0.25">
      <c r="A83" s="54" t="s">
        <v>115</v>
      </c>
      <c r="B83" s="57">
        <v>5973</v>
      </c>
      <c r="C83" s="57">
        <v>6037</v>
      </c>
    </row>
    <row r="84" spans="1:3" x14ac:dyDescent="0.25">
      <c r="A84" s="54" t="s">
        <v>116</v>
      </c>
      <c r="B84" s="57">
        <v>5138</v>
      </c>
      <c r="C84" s="57">
        <v>5098</v>
      </c>
    </row>
    <row r="85" spans="1:3" x14ac:dyDescent="0.25">
      <c r="A85" s="54" t="s">
        <v>117</v>
      </c>
      <c r="B85" s="57">
        <v>4521</v>
      </c>
      <c r="C85" s="57">
        <v>4398</v>
      </c>
    </row>
    <row r="86" spans="1:3" x14ac:dyDescent="0.25">
      <c r="A86" s="54" t="s">
        <v>118</v>
      </c>
      <c r="B86" s="57">
        <v>3987</v>
      </c>
      <c r="C86" s="57">
        <v>3851</v>
      </c>
    </row>
    <row r="87" spans="1:3" x14ac:dyDescent="0.25">
      <c r="A87" s="54" t="s">
        <v>119</v>
      </c>
      <c r="B87" s="57">
        <v>3598</v>
      </c>
      <c r="C87" s="57">
        <v>3382</v>
      </c>
    </row>
    <row r="88" spans="1:3" x14ac:dyDescent="0.25">
      <c r="A88" s="54" t="s">
        <v>120</v>
      </c>
      <c r="B88" s="57">
        <v>3288</v>
      </c>
      <c r="C88" s="57">
        <v>3114</v>
      </c>
    </row>
    <row r="89" spans="1:3" x14ac:dyDescent="0.25">
      <c r="A89" s="54" t="s">
        <v>121</v>
      </c>
      <c r="B89" s="57">
        <v>3024</v>
      </c>
      <c r="C89" s="57">
        <v>2798</v>
      </c>
    </row>
    <row r="90" spans="1:3" x14ac:dyDescent="0.25">
      <c r="A90" s="54" t="s">
        <v>122</v>
      </c>
      <c r="B90" s="57">
        <v>2765</v>
      </c>
      <c r="C90" s="57">
        <v>2459</v>
      </c>
    </row>
    <row r="91" spans="1:3" x14ac:dyDescent="0.25">
      <c r="A91" s="54" t="s">
        <v>123</v>
      </c>
      <c r="B91" s="57">
        <v>2500</v>
      </c>
      <c r="C91" s="57">
        <v>2092</v>
      </c>
    </row>
    <row r="92" spans="1:3" x14ac:dyDescent="0.25">
      <c r="A92" s="54" t="s">
        <v>124</v>
      </c>
      <c r="B92" s="57">
        <v>2232</v>
      </c>
      <c r="C92" s="57">
        <v>1755</v>
      </c>
    </row>
    <row r="93" spans="1:3" x14ac:dyDescent="0.25">
      <c r="A93" s="54" t="s">
        <v>125</v>
      </c>
      <c r="B93" s="57">
        <v>1929</v>
      </c>
      <c r="C93" s="57">
        <v>1467</v>
      </c>
    </row>
    <row r="94" spans="1:3" x14ac:dyDescent="0.25">
      <c r="A94" s="54" t="s">
        <v>126</v>
      </c>
      <c r="B94" s="57">
        <v>1515</v>
      </c>
      <c r="C94" s="57">
        <v>1160</v>
      </c>
    </row>
    <row r="95" spans="1:3" x14ac:dyDescent="0.25">
      <c r="A95" s="54" t="s">
        <v>127</v>
      </c>
      <c r="B95" s="57">
        <v>1193</v>
      </c>
      <c r="C95" s="57">
        <v>877</v>
      </c>
    </row>
    <row r="96" spans="1:3" x14ac:dyDescent="0.25">
      <c r="A96" s="54" t="s">
        <v>128</v>
      </c>
      <c r="B96" s="57">
        <v>914</v>
      </c>
      <c r="C96" s="57">
        <v>651</v>
      </c>
    </row>
    <row r="97" spans="1:3" x14ac:dyDescent="0.25">
      <c r="A97" s="54" t="s">
        <v>129</v>
      </c>
      <c r="B97" s="57">
        <v>640</v>
      </c>
      <c r="C97" s="57">
        <v>479</v>
      </c>
    </row>
    <row r="98" spans="1:3" x14ac:dyDescent="0.25">
      <c r="A98" s="54" t="s">
        <v>130</v>
      </c>
      <c r="B98" s="57">
        <v>460</v>
      </c>
      <c r="C98" s="57">
        <v>319</v>
      </c>
    </row>
    <row r="99" spans="1:3" x14ac:dyDescent="0.25">
      <c r="A99" s="54" t="s">
        <v>131</v>
      </c>
      <c r="B99" s="57">
        <v>319</v>
      </c>
      <c r="C99" s="57">
        <v>220</v>
      </c>
    </row>
    <row r="100" spans="1:3" x14ac:dyDescent="0.25">
      <c r="A100" s="54" t="s">
        <v>132</v>
      </c>
      <c r="B100" s="57">
        <v>220</v>
      </c>
      <c r="C100" s="57">
        <v>154</v>
      </c>
    </row>
    <row r="101" spans="1:3" x14ac:dyDescent="0.25">
      <c r="A101" s="54" t="s">
        <v>133</v>
      </c>
      <c r="B101" s="57">
        <v>125</v>
      </c>
      <c r="C101" s="57">
        <v>105</v>
      </c>
    </row>
    <row r="102" spans="1:3" x14ac:dyDescent="0.25">
      <c r="A102" s="54" t="s">
        <v>134</v>
      </c>
      <c r="B102" s="57">
        <v>72</v>
      </c>
      <c r="C102" s="57">
        <v>64</v>
      </c>
    </row>
    <row r="103" spans="1:3" x14ac:dyDescent="0.25">
      <c r="A103" s="54" t="s">
        <v>135</v>
      </c>
      <c r="B103" s="57">
        <v>38</v>
      </c>
      <c r="C103" s="57">
        <v>37</v>
      </c>
    </row>
    <row r="104" spans="1:3" x14ac:dyDescent="0.25">
      <c r="A104" s="54" t="s">
        <v>136</v>
      </c>
      <c r="B104" s="57">
        <v>20</v>
      </c>
      <c r="C104" s="57">
        <v>15</v>
      </c>
    </row>
    <row r="105" spans="1:3" x14ac:dyDescent="0.25">
      <c r="A105" s="54" t="s">
        <v>137</v>
      </c>
      <c r="B105" s="57">
        <v>13</v>
      </c>
      <c r="C105" s="57">
        <v>12</v>
      </c>
    </row>
    <row r="106" spans="1:3" x14ac:dyDescent="0.25">
      <c r="A106" s="54" t="s">
        <v>138</v>
      </c>
      <c r="B106" s="57">
        <v>12</v>
      </c>
      <c r="C106" s="57">
        <v>9</v>
      </c>
    </row>
    <row r="107" spans="1:3" x14ac:dyDescent="0.25">
      <c r="A107" s="54" t="s">
        <v>139</v>
      </c>
      <c r="B107" s="57">
        <v>10</v>
      </c>
      <c r="C107" s="57">
        <v>7</v>
      </c>
    </row>
    <row r="108" spans="1:3" x14ac:dyDescent="0.25">
      <c r="A108" s="54" t="s">
        <v>140</v>
      </c>
      <c r="B108" s="57">
        <v>10</v>
      </c>
      <c r="C108" s="57">
        <v>7</v>
      </c>
    </row>
    <row r="109" spans="1:3" ht="13" thickBot="1" x14ac:dyDescent="0.3">
      <c r="A109" s="55" t="s">
        <v>141</v>
      </c>
      <c r="B109" s="58">
        <v>3</v>
      </c>
      <c r="C109" s="58">
        <v>3</v>
      </c>
    </row>
    <row r="110" spans="1:3" ht="13" x14ac:dyDescent="0.3">
      <c r="A110" s="49" t="s">
        <v>0</v>
      </c>
      <c r="B110" s="50">
        <f>SUM(B4:B109)</f>
        <v>1291051</v>
      </c>
      <c r="C110" s="50">
        <f>SUM(C4:C109)</f>
        <v>1170299</v>
      </c>
    </row>
  </sheetData>
  <phoneticPr fontId="0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opLeftCell="J13" workbookViewId="0">
      <selection activeCell="J1" sqref="J1"/>
    </sheetView>
  </sheetViews>
  <sheetFormatPr defaultColWidth="8.81640625" defaultRowHeight="12.5" x14ac:dyDescent="0.25"/>
  <cols>
    <col min="1" max="1" width="12.453125" bestFit="1" customWidth="1"/>
    <col min="2" max="2" width="12.453125" style="22" bestFit="1" customWidth="1"/>
    <col min="3" max="3" width="18" style="22" bestFit="1" customWidth="1"/>
    <col min="5" max="5" width="12.453125" customWidth="1"/>
    <col min="6" max="6" width="12.453125" style="22" bestFit="1" customWidth="1"/>
    <col min="7" max="7" width="18" style="22" bestFit="1" customWidth="1"/>
    <col min="8" max="8" width="8.81640625" style="22"/>
    <col min="9" max="11" width="12.453125" customWidth="1"/>
    <col min="12" max="12" width="17.453125" customWidth="1"/>
    <col min="13" max="13" width="18" bestFit="1" customWidth="1"/>
    <col min="14" max="14" width="8.36328125" style="8" customWidth="1"/>
    <col min="15" max="15" width="13.81640625" bestFit="1" customWidth="1"/>
    <col min="16" max="16" width="22.36328125" bestFit="1" customWidth="1"/>
    <col min="17" max="17" width="21.453125" customWidth="1"/>
    <col min="18" max="18" width="21.1796875" bestFit="1" customWidth="1"/>
  </cols>
  <sheetData>
    <row r="1" spans="1:19" ht="13" x14ac:dyDescent="0.3">
      <c r="A1" s="19" t="s">
        <v>2</v>
      </c>
      <c r="E1" s="19" t="s">
        <v>20</v>
      </c>
      <c r="J1" s="59" t="s">
        <v>142</v>
      </c>
      <c r="K1" s="1" t="s">
        <v>23</v>
      </c>
      <c r="L1" s="22"/>
      <c r="M1" s="22"/>
      <c r="N1" s="35"/>
      <c r="O1" s="19" t="s">
        <v>21</v>
      </c>
      <c r="P1" s="16" t="s">
        <v>34</v>
      </c>
      <c r="Q1" s="16" t="s">
        <v>35</v>
      </c>
      <c r="R1" s="16" t="s">
        <v>35</v>
      </c>
      <c r="S1" s="16"/>
    </row>
    <row r="2" spans="1:19" ht="13" x14ac:dyDescent="0.3">
      <c r="A2" s="21" t="s">
        <v>3</v>
      </c>
      <c r="B2" s="19" t="s">
        <v>34</v>
      </c>
      <c r="C2" s="19" t="s">
        <v>35</v>
      </c>
      <c r="D2" s="1"/>
      <c r="E2" s="16" t="s">
        <v>3</v>
      </c>
      <c r="F2" s="16" t="s">
        <v>34</v>
      </c>
      <c r="G2" s="16" t="s">
        <v>35</v>
      </c>
      <c r="H2" s="19"/>
      <c r="K2" s="16" t="s">
        <v>3</v>
      </c>
      <c r="L2" s="16" t="s">
        <v>34</v>
      </c>
      <c r="M2" s="16" t="s">
        <v>35</v>
      </c>
      <c r="N2" s="21"/>
      <c r="O2" s="16" t="s">
        <v>3</v>
      </c>
      <c r="P2" s="16" t="s">
        <v>26</v>
      </c>
      <c r="Q2" s="16" t="s">
        <v>27</v>
      </c>
      <c r="R2" s="16" t="s">
        <v>28</v>
      </c>
    </row>
    <row r="3" spans="1:19" x14ac:dyDescent="0.25">
      <c r="A3" s="17" t="s">
        <v>4</v>
      </c>
      <c r="B3" s="23">
        <v>33</v>
      </c>
      <c r="C3" s="23">
        <v>55</v>
      </c>
      <c r="E3" s="17" t="s">
        <v>4</v>
      </c>
      <c r="F3" s="23">
        <v>76784</v>
      </c>
      <c r="G3" s="23">
        <v>68008</v>
      </c>
      <c r="K3" s="17" t="s">
        <v>4</v>
      </c>
      <c r="L3" s="29">
        <f t="shared" ref="L3:L19" si="0">B3/F3</f>
        <v>4.2977703688268387E-4</v>
      </c>
      <c r="M3" s="29">
        <f t="shared" ref="M3:M19" si="1">C3/G3</f>
        <v>8.0872838489589455E-4</v>
      </c>
      <c r="N3" s="36"/>
      <c r="O3" s="17" t="s">
        <v>4</v>
      </c>
      <c r="P3" s="23">
        <f>F3</f>
        <v>76784</v>
      </c>
      <c r="Q3" s="29">
        <f t="shared" ref="Q3:Q19" si="2">M3</f>
        <v>8.0872838489589455E-4</v>
      </c>
      <c r="R3" s="23">
        <f>P3*Q3</f>
        <v>62.097400305846364</v>
      </c>
    </row>
    <row r="4" spans="1:19" x14ac:dyDescent="0.25">
      <c r="A4" s="17" t="s">
        <v>5</v>
      </c>
      <c r="B4" s="23">
        <v>3</v>
      </c>
      <c r="C4" s="23">
        <v>3</v>
      </c>
      <c r="E4" s="17" t="s">
        <v>5</v>
      </c>
      <c r="F4" s="23">
        <v>72450</v>
      </c>
      <c r="G4" s="23">
        <v>64665</v>
      </c>
      <c r="K4" s="17" t="s">
        <v>5</v>
      </c>
      <c r="L4" s="29">
        <f t="shared" si="0"/>
        <v>4.1407867494824014E-5</v>
      </c>
      <c r="M4" s="29">
        <f t="shared" si="1"/>
        <v>4.6392948271862677E-5</v>
      </c>
      <c r="N4" s="36"/>
      <c r="O4" s="17" t="s">
        <v>5</v>
      </c>
      <c r="P4" s="23">
        <f t="shared" ref="P4:P19" si="3">F4</f>
        <v>72450</v>
      </c>
      <c r="Q4" s="29">
        <f t="shared" si="2"/>
        <v>4.6392948271862677E-5</v>
      </c>
      <c r="R4" s="23">
        <f t="shared" ref="R4:R19" si="4">P4*Q4</f>
        <v>3.3611691022964512</v>
      </c>
    </row>
    <row r="5" spans="1:19" x14ac:dyDescent="0.25">
      <c r="A5" s="17" t="s">
        <v>6</v>
      </c>
      <c r="B5" s="23">
        <v>6</v>
      </c>
      <c r="C5" s="23">
        <v>4</v>
      </c>
      <c r="E5" s="17" t="s">
        <v>6</v>
      </c>
      <c r="F5" s="23">
        <v>66104</v>
      </c>
      <c r="G5" s="23">
        <v>63081</v>
      </c>
      <c r="K5" s="17" t="s">
        <v>6</v>
      </c>
      <c r="L5" s="29">
        <f t="shared" si="0"/>
        <v>9.076606559361007E-5</v>
      </c>
      <c r="M5" s="29">
        <f t="shared" si="1"/>
        <v>6.3410535660499997E-5</v>
      </c>
      <c r="N5" s="36"/>
      <c r="O5" s="17" t="s">
        <v>6</v>
      </c>
      <c r="P5" s="23">
        <f t="shared" si="3"/>
        <v>66104</v>
      </c>
      <c r="Q5" s="29">
        <f t="shared" si="2"/>
        <v>6.3410535660499997E-5</v>
      </c>
      <c r="R5" s="23">
        <f t="shared" si="4"/>
        <v>4.191690049301692</v>
      </c>
    </row>
    <row r="6" spans="1:19" x14ac:dyDescent="0.25">
      <c r="A6" s="17" t="s">
        <v>7</v>
      </c>
      <c r="B6" s="23">
        <v>17</v>
      </c>
      <c r="C6" s="23">
        <v>15</v>
      </c>
      <c r="E6" s="17" t="s">
        <v>7</v>
      </c>
      <c r="F6" s="23">
        <v>51031</v>
      </c>
      <c r="G6" s="23">
        <v>52727</v>
      </c>
      <c r="K6" s="17" t="s">
        <v>7</v>
      </c>
      <c r="L6" s="29">
        <f t="shared" si="0"/>
        <v>3.3313084203719307E-4</v>
      </c>
      <c r="M6" s="29">
        <f t="shared" si="1"/>
        <v>2.844842300908453E-4</v>
      </c>
      <c r="N6" s="36"/>
      <c r="O6" s="17" t="s">
        <v>7</v>
      </c>
      <c r="P6" s="23">
        <f t="shared" si="3"/>
        <v>51031</v>
      </c>
      <c r="Q6" s="29">
        <f t="shared" si="2"/>
        <v>2.844842300908453E-4</v>
      </c>
      <c r="R6" s="23">
        <f t="shared" si="4"/>
        <v>14.517514745765926</v>
      </c>
    </row>
    <row r="7" spans="1:19" x14ac:dyDescent="0.25">
      <c r="A7" s="17" t="s">
        <v>8</v>
      </c>
      <c r="B7" s="23">
        <v>28</v>
      </c>
      <c r="C7" s="23">
        <v>39</v>
      </c>
      <c r="E7" s="17" t="s">
        <v>8</v>
      </c>
      <c r="F7" s="23">
        <v>55104</v>
      </c>
      <c r="G7" s="23">
        <v>53626</v>
      </c>
      <c r="K7" s="17" t="s">
        <v>8</v>
      </c>
      <c r="L7" s="29">
        <f t="shared" si="0"/>
        <v>5.0813008130081306E-4</v>
      </c>
      <c r="M7" s="29">
        <f t="shared" si="1"/>
        <v>7.2725916533025021E-4</v>
      </c>
      <c r="N7" s="36"/>
      <c r="O7" s="17" t="s">
        <v>8</v>
      </c>
      <c r="P7" s="23">
        <f t="shared" si="3"/>
        <v>55104</v>
      </c>
      <c r="Q7" s="29">
        <f t="shared" si="2"/>
        <v>7.2725916533025021E-4</v>
      </c>
      <c r="R7" s="23">
        <f t="shared" si="4"/>
        <v>40.074889046358109</v>
      </c>
    </row>
    <row r="8" spans="1:19" x14ac:dyDescent="0.25">
      <c r="A8" s="17" t="s">
        <v>9</v>
      </c>
      <c r="B8" s="23">
        <v>36</v>
      </c>
      <c r="C8" s="23">
        <v>51</v>
      </c>
      <c r="E8" s="17" t="s">
        <v>9</v>
      </c>
      <c r="F8" s="23">
        <v>82689</v>
      </c>
      <c r="G8" s="23">
        <v>74894</v>
      </c>
      <c r="K8" s="17" t="s">
        <v>9</v>
      </c>
      <c r="L8" s="29">
        <f t="shared" si="0"/>
        <v>4.3536625185937669E-4</v>
      </c>
      <c r="M8" s="29">
        <f t="shared" si="1"/>
        <v>6.8096242689668067E-4</v>
      </c>
      <c r="N8" s="36"/>
      <c r="O8" s="17" t="s">
        <v>9</v>
      </c>
      <c r="P8" s="23">
        <f t="shared" si="3"/>
        <v>82689</v>
      </c>
      <c r="Q8" s="29">
        <f t="shared" si="2"/>
        <v>6.8096242689668067E-4</v>
      </c>
      <c r="R8" s="23">
        <f t="shared" si="4"/>
        <v>56.308102117659629</v>
      </c>
    </row>
    <row r="9" spans="1:19" x14ac:dyDescent="0.25">
      <c r="A9" s="17" t="s">
        <v>10</v>
      </c>
      <c r="B9" s="23">
        <v>71</v>
      </c>
      <c r="C9" s="23">
        <v>64</v>
      </c>
      <c r="E9" s="17" t="s">
        <v>10</v>
      </c>
      <c r="F9" s="23">
        <v>109534</v>
      </c>
      <c r="G9" s="23">
        <v>85429</v>
      </c>
      <c r="K9" s="17" t="s">
        <v>10</v>
      </c>
      <c r="L9" s="29">
        <f t="shared" si="0"/>
        <v>6.4820055873062246E-4</v>
      </c>
      <c r="M9" s="29">
        <f t="shared" si="1"/>
        <v>7.491601212702946E-4</v>
      </c>
      <c r="N9" s="36"/>
      <c r="O9" s="17" t="s">
        <v>10</v>
      </c>
      <c r="P9" s="23">
        <f t="shared" si="3"/>
        <v>109534</v>
      </c>
      <c r="Q9" s="29">
        <f t="shared" si="2"/>
        <v>7.491601212702946E-4</v>
      </c>
      <c r="R9" s="23">
        <f t="shared" si="4"/>
        <v>82.058504723220452</v>
      </c>
    </row>
    <row r="10" spans="1:19" x14ac:dyDescent="0.25">
      <c r="A10" s="17" t="s">
        <v>11</v>
      </c>
      <c r="B10" s="23">
        <v>89</v>
      </c>
      <c r="C10" s="23">
        <v>114</v>
      </c>
      <c r="E10" s="17" t="s">
        <v>11</v>
      </c>
      <c r="F10" s="23">
        <v>116958</v>
      </c>
      <c r="G10" s="23">
        <v>92161</v>
      </c>
      <c r="K10" s="17" t="s">
        <v>11</v>
      </c>
      <c r="L10" s="29">
        <f t="shared" si="0"/>
        <v>7.6095692470801483E-4</v>
      </c>
      <c r="M10" s="29">
        <f t="shared" si="1"/>
        <v>1.2369657447293323E-3</v>
      </c>
      <c r="N10" s="36"/>
      <c r="O10" s="17" t="s">
        <v>11</v>
      </c>
      <c r="P10" s="23">
        <f t="shared" si="3"/>
        <v>116958</v>
      </c>
      <c r="Q10" s="29">
        <f t="shared" si="2"/>
        <v>1.2369657447293323E-3</v>
      </c>
      <c r="R10" s="23">
        <f t="shared" si="4"/>
        <v>144.67303957205326</v>
      </c>
    </row>
    <row r="11" spans="1:19" x14ac:dyDescent="0.25">
      <c r="A11" s="17" t="s">
        <v>12</v>
      </c>
      <c r="B11" s="23">
        <v>182</v>
      </c>
      <c r="C11" s="23">
        <v>186</v>
      </c>
      <c r="E11" s="17" t="s">
        <v>12</v>
      </c>
      <c r="F11" s="23">
        <v>128914</v>
      </c>
      <c r="G11" s="23">
        <v>105058</v>
      </c>
      <c r="K11" s="17" t="s">
        <v>12</v>
      </c>
      <c r="L11" s="29">
        <f t="shared" si="0"/>
        <v>1.4117939091177064E-3</v>
      </c>
      <c r="M11" s="29">
        <f t="shared" si="1"/>
        <v>1.770450608235451E-3</v>
      </c>
      <c r="N11" s="36"/>
      <c r="O11" s="17" t="s">
        <v>12</v>
      </c>
      <c r="P11" s="23">
        <f t="shared" si="3"/>
        <v>128914</v>
      </c>
      <c r="Q11" s="29">
        <f t="shared" si="2"/>
        <v>1.770450608235451E-3</v>
      </c>
      <c r="R11" s="23">
        <f t="shared" si="4"/>
        <v>228.23586971006492</v>
      </c>
    </row>
    <row r="12" spans="1:19" x14ac:dyDescent="0.25">
      <c r="A12" s="17" t="s">
        <v>13</v>
      </c>
      <c r="B12" s="23">
        <v>232</v>
      </c>
      <c r="C12" s="23">
        <v>272</v>
      </c>
      <c r="E12" s="17" t="s">
        <v>13</v>
      </c>
      <c r="F12" s="23">
        <v>105188</v>
      </c>
      <c r="G12" s="23">
        <v>92921</v>
      </c>
      <c r="K12" s="17" t="s">
        <v>13</v>
      </c>
      <c r="L12" s="29">
        <f t="shared" si="0"/>
        <v>2.2055747803932007E-3</v>
      </c>
      <c r="M12" s="29">
        <f t="shared" si="1"/>
        <v>2.9272177441052078E-3</v>
      </c>
      <c r="N12" s="36"/>
      <c r="O12" s="17" t="s">
        <v>13</v>
      </c>
      <c r="P12" s="23">
        <f t="shared" si="3"/>
        <v>105188</v>
      </c>
      <c r="Q12" s="29">
        <f t="shared" si="2"/>
        <v>2.9272177441052078E-3</v>
      </c>
      <c r="R12" s="23">
        <f t="shared" si="4"/>
        <v>307.9081800669386</v>
      </c>
    </row>
    <row r="13" spans="1:19" x14ac:dyDescent="0.25">
      <c r="A13" s="17" t="s">
        <v>14</v>
      </c>
      <c r="B13" s="23">
        <v>330</v>
      </c>
      <c r="C13" s="23">
        <v>405</v>
      </c>
      <c r="E13" s="17" t="s">
        <v>14</v>
      </c>
      <c r="F13" s="23">
        <v>81067</v>
      </c>
      <c r="G13" s="23">
        <v>77318</v>
      </c>
      <c r="K13" s="17" t="s">
        <v>14</v>
      </c>
      <c r="L13" s="29">
        <f t="shared" si="0"/>
        <v>4.0707069461063073E-3</v>
      </c>
      <c r="M13" s="29">
        <f t="shared" si="1"/>
        <v>5.2381075558084796E-3</v>
      </c>
      <c r="N13" s="36"/>
      <c r="O13" s="17" t="s">
        <v>14</v>
      </c>
      <c r="P13" s="23">
        <f t="shared" si="3"/>
        <v>81067</v>
      </c>
      <c r="Q13" s="29">
        <f t="shared" si="2"/>
        <v>5.2381075558084796E-3</v>
      </c>
      <c r="R13" s="23">
        <f t="shared" si="4"/>
        <v>424.63766522672603</v>
      </c>
    </row>
    <row r="14" spans="1:19" x14ac:dyDescent="0.25">
      <c r="A14" s="17" t="s">
        <v>15</v>
      </c>
      <c r="B14" s="23">
        <v>482</v>
      </c>
      <c r="C14" s="23">
        <v>591</v>
      </c>
      <c r="E14" s="17" t="s">
        <v>15</v>
      </c>
      <c r="F14" s="23">
        <v>72579</v>
      </c>
      <c r="G14" s="23">
        <v>72129</v>
      </c>
      <c r="K14" s="17" t="s">
        <v>15</v>
      </c>
      <c r="L14" s="29">
        <f t="shared" si="0"/>
        <v>6.6410394191157218E-3</v>
      </c>
      <c r="M14" s="29">
        <f t="shared" si="1"/>
        <v>8.1936530383063672E-3</v>
      </c>
      <c r="N14" s="36"/>
      <c r="O14" s="17" t="s">
        <v>15</v>
      </c>
      <c r="P14" s="23">
        <f t="shared" si="3"/>
        <v>72579</v>
      </c>
      <c r="Q14" s="29">
        <f t="shared" si="2"/>
        <v>8.1936530383063672E-3</v>
      </c>
      <c r="R14" s="23">
        <f t="shared" si="4"/>
        <v>594.68714386723786</v>
      </c>
    </row>
    <row r="15" spans="1:19" x14ac:dyDescent="0.25">
      <c r="A15" s="17" t="s">
        <v>16</v>
      </c>
      <c r="B15" s="23">
        <v>760</v>
      </c>
      <c r="C15" s="23">
        <v>1033</v>
      </c>
      <c r="E15" s="17" t="s">
        <v>16</v>
      </c>
      <c r="F15" s="23">
        <v>65311</v>
      </c>
      <c r="G15" s="23">
        <v>70479</v>
      </c>
      <c r="K15" s="17" t="s">
        <v>16</v>
      </c>
      <c r="L15" s="29">
        <f t="shared" si="0"/>
        <v>1.1636630889130467E-2</v>
      </c>
      <c r="M15" s="29">
        <f t="shared" si="1"/>
        <v>1.4656848139162021E-2</v>
      </c>
      <c r="N15" s="36"/>
      <c r="O15" s="17" t="s">
        <v>16</v>
      </c>
      <c r="P15" s="23">
        <f t="shared" si="3"/>
        <v>65311</v>
      </c>
      <c r="Q15" s="29">
        <f t="shared" si="2"/>
        <v>1.4656848139162021E-2</v>
      </c>
      <c r="R15" s="23">
        <f t="shared" si="4"/>
        <v>957.25340881681075</v>
      </c>
    </row>
    <row r="16" spans="1:19" x14ac:dyDescent="0.25">
      <c r="A16" s="17" t="s">
        <v>17</v>
      </c>
      <c r="B16" s="23">
        <v>1295</v>
      </c>
      <c r="C16" s="23">
        <v>1576</v>
      </c>
      <c r="E16" s="17" t="s">
        <v>17</v>
      </c>
      <c r="F16" s="23">
        <v>67209</v>
      </c>
      <c r="G16" s="23">
        <v>67953</v>
      </c>
      <c r="K16" s="17" t="s">
        <v>17</v>
      </c>
      <c r="L16" s="29">
        <f t="shared" si="0"/>
        <v>1.9268252763766758E-2</v>
      </c>
      <c r="M16" s="29">
        <f t="shared" si="1"/>
        <v>2.3192500699012554E-2</v>
      </c>
      <c r="N16" s="36"/>
      <c r="O16" s="17" t="s">
        <v>17</v>
      </c>
      <c r="P16" s="23">
        <f t="shared" si="3"/>
        <v>67209</v>
      </c>
      <c r="Q16" s="29">
        <f t="shared" si="2"/>
        <v>2.3192500699012554E-2</v>
      </c>
      <c r="R16" s="23">
        <f t="shared" si="4"/>
        <v>1558.7447794799348</v>
      </c>
    </row>
    <row r="17" spans="1:18" x14ac:dyDescent="0.25">
      <c r="A17" s="17" t="s">
        <v>18</v>
      </c>
      <c r="B17" s="23">
        <v>1912</v>
      </c>
      <c r="C17" s="23">
        <v>2058</v>
      </c>
      <c r="E17" s="17" t="s">
        <v>18</v>
      </c>
      <c r="F17" s="23">
        <v>60810</v>
      </c>
      <c r="G17" s="23">
        <v>57080</v>
      </c>
      <c r="K17" s="17" t="s">
        <v>18</v>
      </c>
      <c r="L17" s="29">
        <f t="shared" si="0"/>
        <v>3.1442197007071203E-2</v>
      </c>
      <c r="M17" s="29">
        <f t="shared" si="1"/>
        <v>3.6054660126138754E-2</v>
      </c>
      <c r="N17" s="36"/>
      <c r="O17" s="17" t="s">
        <v>18</v>
      </c>
      <c r="P17" s="23">
        <f t="shared" si="3"/>
        <v>60810</v>
      </c>
      <c r="Q17" s="29">
        <f t="shared" si="2"/>
        <v>3.6054660126138754E-2</v>
      </c>
      <c r="R17" s="23">
        <f t="shared" si="4"/>
        <v>2192.4838822704978</v>
      </c>
    </row>
    <row r="18" spans="1:18" x14ac:dyDescent="0.25">
      <c r="A18" s="17" t="s">
        <v>19</v>
      </c>
      <c r="B18" s="23">
        <v>2031</v>
      </c>
      <c r="C18" s="23">
        <v>2071</v>
      </c>
      <c r="E18" s="17" t="s">
        <v>19</v>
      </c>
      <c r="F18" s="23">
        <v>40773</v>
      </c>
      <c r="G18" s="23">
        <v>38237</v>
      </c>
      <c r="K18" s="17" t="s">
        <v>19</v>
      </c>
      <c r="L18" s="29">
        <f t="shared" si="0"/>
        <v>4.9812375836950924E-2</v>
      </c>
      <c r="M18" s="29">
        <f t="shared" si="1"/>
        <v>5.4162198917279074E-2</v>
      </c>
      <c r="N18" s="36"/>
      <c r="O18" s="17" t="s">
        <v>19</v>
      </c>
      <c r="P18" s="23">
        <f t="shared" si="3"/>
        <v>40773</v>
      </c>
      <c r="Q18" s="29">
        <f t="shared" si="2"/>
        <v>5.4162198917279074E-2</v>
      </c>
      <c r="R18" s="23">
        <f t="shared" si="4"/>
        <v>2208.3553364542195</v>
      </c>
    </row>
    <row r="19" spans="1:18" x14ac:dyDescent="0.25">
      <c r="A19" s="17" t="s">
        <v>1</v>
      </c>
      <c r="B19" s="23">
        <v>5095</v>
      </c>
      <c r="C19" s="23">
        <v>4683</v>
      </c>
      <c r="E19" s="20" t="s">
        <v>1</v>
      </c>
      <c r="F19" s="25">
        <v>38546</v>
      </c>
      <c r="G19" s="25">
        <v>34533</v>
      </c>
      <c r="K19" s="20" t="s">
        <v>1</v>
      </c>
      <c r="L19" s="30">
        <f t="shared" si="0"/>
        <v>0.13217973330566077</v>
      </c>
      <c r="M19" s="30">
        <f t="shared" si="1"/>
        <v>0.13560941707931543</v>
      </c>
      <c r="N19" s="36"/>
      <c r="O19" s="20" t="s">
        <v>1</v>
      </c>
      <c r="P19" s="25">
        <f t="shared" si="3"/>
        <v>38546</v>
      </c>
      <c r="Q19" s="30">
        <f t="shared" si="2"/>
        <v>0.13560941707931543</v>
      </c>
      <c r="R19" s="25">
        <f t="shared" si="4"/>
        <v>5227.2005907392922</v>
      </c>
    </row>
    <row r="20" spans="1:18" ht="13" x14ac:dyDescent="0.3">
      <c r="A20" s="19" t="s">
        <v>0</v>
      </c>
      <c r="B20" s="24">
        <v>12602</v>
      </c>
      <c r="C20" s="24">
        <v>13220</v>
      </c>
      <c r="D20" s="1"/>
      <c r="E20" s="19" t="s">
        <v>0</v>
      </c>
      <c r="F20" s="24">
        <v>1291051</v>
      </c>
      <c r="G20" s="24">
        <v>1170299</v>
      </c>
      <c r="H20" s="19"/>
      <c r="K20" s="39" t="s">
        <v>0</v>
      </c>
      <c r="L20" s="40">
        <f>SUM(L3:L19)</f>
        <v>0.26191604048592021</v>
      </c>
      <c r="M20" s="40">
        <f>SUM(M3:M19)</f>
        <v>0.28640241746450901</v>
      </c>
      <c r="N20" s="37"/>
      <c r="O20" s="39" t="s">
        <v>0</v>
      </c>
      <c r="P20" s="41">
        <f>SUM(P3:P19)</f>
        <v>1291051</v>
      </c>
      <c r="Q20" s="42"/>
      <c r="R20" s="41">
        <f>SUM(R3:R19)</f>
        <v>14106.789166294224</v>
      </c>
    </row>
    <row r="21" spans="1:18" ht="13" x14ac:dyDescent="0.3">
      <c r="K21" s="43" t="s">
        <v>25</v>
      </c>
      <c r="L21" s="44">
        <f>B20/F20*1000</f>
        <v>9.7610396490920976</v>
      </c>
      <c r="M21" s="44">
        <f>C20/G20*1000</f>
        <v>11.296258477534373</v>
      </c>
      <c r="N21" s="36"/>
      <c r="Q21" s="39" t="s">
        <v>25</v>
      </c>
      <c r="R21" s="44">
        <f>R20/P20*1000</f>
        <v>10.926593268812947</v>
      </c>
    </row>
    <row r="23" spans="1:18" ht="13.5" thickBot="1" x14ac:dyDescent="0.35">
      <c r="E23" s="1" t="s">
        <v>22</v>
      </c>
      <c r="F23" s="19"/>
      <c r="G23" s="19"/>
      <c r="H23" s="19" t="s">
        <v>29</v>
      </c>
      <c r="K23" s="1" t="s">
        <v>24</v>
      </c>
    </row>
    <row r="24" spans="1:18" ht="13" x14ac:dyDescent="0.3">
      <c r="E24" s="16" t="s">
        <v>3</v>
      </c>
      <c r="F24" s="16" t="s">
        <v>34</v>
      </c>
      <c r="G24" s="16" t="s">
        <v>35</v>
      </c>
      <c r="H24" s="16" t="s">
        <v>144</v>
      </c>
      <c r="I24" s="46" t="s">
        <v>31</v>
      </c>
      <c r="J24" s="45"/>
      <c r="K24" s="16" t="s">
        <v>3</v>
      </c>
      <c r="L24" s="16" t="s">
        <v>34</v>
      </c>
      <c r="M24" s="16" t="s">
        <v>35</v>
      </c>
      <c r="N24" s="21"/>
      <c r="P24" s="3"/>
      <c r="Q24" s="4" t="s">
        <v>30</v>
      </c>
      <c r="R24" s="13">
        <f>L21</f>
        <v>9.7610396490920976</v>
      </c>
    </row>
    <row r="25" spans="1:18" ht="13" x14ac:dyDescent="0.3">
      <c r="E25" s="17" t="s">
        <v>4</v>
      </c>
      <c r="F25" s="26">
        <f>F3/F$20*100</f>
        <v>5.94740254257965</v>
      </c>
      <c r="G25" s="26">
        <f>G3/G$20*100</f>
        <v>5.8111644972780461</v>
      </c>
      <c r="H25" s="26">
        <f>F25/G25</f>
        <v>1.0234441901215183</v>
      </c>
      <c r="I25" s="22">
        <v>1</v>
      </c>
      <c r="K25" s="17" t="s">
        <v>4</v>
      </c>
      <c r="L25" s="31">
        <f t="shared" ref="L25:M41" si="5">L3/L$20*100</f>
        <v>0.16408962050790751</v>
      </c>
      <c r="M25" s="32">
        <f t="shared" si="5"/>
        <v>0.28237484587437611</v>
      </c>
      <c r="N25" s="26"/>
      <c r="P25" s="5"/>
      <c r="Q25" s="6" t="s">
        <v>145</v>
      </c>
      <c r="R25" s="7"/>
    </row>
    <row r="26" spans="1:18" x14ac:dyDescent="0.25">
      <c r="E26" s="17" t="s">
        <v>5</v>
      </c>
      <c r="F26" s="26">
        <f t="shared" ref="F26:G42" si="6">F4/F$20*100</f>
        <v>5.6117070510769906</v>
      </c>
      <c r="G26" s="26">
        <f t="shared" si="6"/>
        <v>5.5255110018892601</v>
      </c>
      <c r="H26" s="26">
        <f t="shared" ref="H26:H42" si="7">F26/G26</f>
        <v>1.0155996520789223</v>
      </c>
      <c r="I26" s="22">
        <v>1</v>
      </c>
      <c r="K26" s="17" t="s">
        <v>5</v>
      </c>
      <c r="L26" s="33">
        <f t="shared" si="5"/>
        <v>1.5809595860567377E-2</v>
      </c>
      <c r="M26" s="26">
        <f t="shared" si="5"/>
        <v>1.6198518393306403E-2</v>
      </c>
      <c r="N26" s="26"/>
      <c r="P26" s="5"/>
      <c r="Q26" s="8"/>
      <c r="R26" s="14"/>
    </row>
    <row r="27" spans="1:18" ht="13" x14ac:dyDescent="0.3">
      <c r="E27" s="17" t="s">
        <v>6</v>
      </c>
      <c r="F27" s="26">
        <f t="shared" si="6"/>
        <v>5.1201695362925248</v>
      </c>
      <c r="G27" s="26">
        <f t="shared" si="6"/>
        <v>5.390160975955717</v>
      </c>
      <c r="H27" s="26">
        <f t="shared" si="7"/>
        <v>0.9499103197719766</v>
      </c>
      <c r="I27" s="22">
        <v>1</v>
      </c>
      <c r="K27" s="17" t="s">
        <v>6</v>
      </c>
      <c r="L27" s="33">
        <f t="shared" si="5"/>
        <v>3.4654641779562699E-2</v>
      </c>
      <c r="M27" s="26">
        <f t="shared" si="5"/>
        <v>2.2140363276911875E-2</v>
      </c>
      <c r="N27" s="26"/>
      <c r="P27" s="5"/>
      <c r="Q27" s="6" t="s">
        <v>30</v>
      </c>
      <c r="R27" s="9">
        <f>M21</f>
        <v>11.296258477534373</v>
      </c>
    </row>
    <row r="28" spans="1:18" ht="13" x14ac:dyDescent="0.3">
      <c r="E28" s="17" t="s">
        <v>7</v>
      </c>
      <c r="F28" s="26">
        <f t="shared" si="6"/>
        <v>3.9526711183369208</v>
      </c>
      <c r="G28" s="26">
        <f t="shared" si="6"/>
        <v>4.50542980896335</v>
      </c>
      <c r="H28" s="26">
        <f t="shared" si="7"/>
        <v>0.87731277279545217</v>
      </c>
      <c r="I28" s="22">
        <v>1</v>
      </c>
      <c r="K28" s="17" t="s">
        <v>7</v>
      </c>
      <c r="L28" s="33">
        <f t="shared" si="5"/>
        <v>0.12718993514835958</v>
      </c>
      <c r="M28" s="26">
        <f t="shared" si="5"/>
        <v>9.9330247492096888E-2</v>
      </c>
      <c r="N28" s="26"/>
      <c r="P28" s="5"/>
      <c r="Q28" s="6" t="s">
        <v>146</v>
      </c>
      <c r="R28" s="7"/>
    </row>
    <row r="29" spans="1:18" ht="13" x14ac:dyDescent="0.3">
      <c r="E29" s="17" t="s">
        <v>8</v>
      </c>
      <c r="F29" s="26">
        <f t="shared" si="6"/>
        <v>4.2681505223263843</v>
      </c>
      <c r="G29" s="26">
        <f t="shared" si="6"/>
        <v>4.5822477845405318</v>
      </c>
      <c r="H29" s="26">
        <f t="shared" si="7"/>
        <v>0.93145345319957584</v>
      </c>
      <c r="I29" s="22">
        <v>1</v>
      </c>
      <c r="K29" s="17" t="s">
        <v>8</v>
      </c>
      <c r="L29" s="33">
        <f t="shared" si="5"/>
        <v>0.19400494920360883</v>
      </c>
      <c r="M29" s="26">
        <f t="shared" si="5"/>
        <v>0.25392912942865514</v>
      </c>
      <c r="N29" s="26"/>
      <c r="P29" s="5"/>
      <c r="Q29" s="8"/>
      <c r="R29" s="7"/>
    </row>
    <row r="30" spans="1:18" ht="13" x14ac:dyDescent="0.3">
      <c r="E30" s="17" t="s">
        <v>9</v>
      </c>
      <c r="F30" s="26">
        <f t="shared" si="6"/>
        <v>6.4047818405314745</v>
      </c>
      <c r="G30" s="26">
        <f t="shared" si="6"/>
        <v>6.3995611377947004</v>
      </c>
      <c r="H30" s="26">
        <f t="shared" si="7"/>
        <v>1.0008157907432029</v>
      </c>
      <c r="I30" s="22">
        <v>1</v>
      </c>
      <c r="K30" s="17" t="s">
        <v>9</v>
      </c>
      <c r="L30" s="33">
        <f t="shared" si="5"/>
        <v>0.16622359251142566</v>
      </c>
      <c r="M30" s="26">
        <f t="shared" si="5"/>
        <v>0.23776420357243164</v>
      </c>
      <c r="N30" s="26"/>
      <c r="P30" s="5"/>
      <c r="Q30" s="6" t="s">
        <v>30</v>
      </c>
      <c r="R30" s="15">
        <f>R20/P20*1000</f>
        <v>10.926593268812947</v>
      </c>
    </row>
    <row r="31" spans="1:18" ht="13.5" thickBot="1" x14ac:dyDescent="0.35">
      <c r="E31" s="17" t="s">
        <v>10</v>
      </c>
      <c r="F31" s="26">
        <f t="shared" si="6"/>
        <v>8.4840955159788418</v>
      </c>
      <c r="G31" s="26">
        <f t="shared" si="6"/>
        <v>7.2997584378009375</v>
      </c>
      <c r="H31" s="26">
        <f t="shared" si="7"/>
        <v>1.1622433246619441</v>
      </c>
      <c r="I31" s="22">
        <v>1</v>
      </c>
      <c r="K31" s="17" t="s">
        <v>10</v>
      </c>
      <c r="L31" s="33">
        <f t="shared" si="5"/>
        <v>0.24748410121352141</v>
      </c>
      <c r="M31" s="26">
        <f t="shared" si="5"/>
        <v>0.26157604670467927</v>
      </c>
      <c r="N31" s="26"/>
      <c r="P31" s="10"/>
      <c r="Q31" s="11" t="s">
        <v>147</v>
      </c>
      <c r="R31" s="12"/>
    </row>
    <row r="32" spans="1:18" x14ac:dyDescent="0.25">
      <c r="E32" s="17" t="s">
        <v>11</v>
      </c>
      <c r="F32" s="26">
        <f t="shared" si="6"/>
        <v>9.0591308941319912</v>
      </c>
      <c r="G32" s="26">
        <f t="shared" si="6"/>
        <v>7.874996048018498</v>
      </c>
      <c r="H32" s="26">
        <f t="shared" si="7"/>
        <v>1.1503664051249201</v>
      </c>
      <c r="I32" s="22">
        <v>1</v>
      </c>
      <c r="K32" s="17" t="s">
        <v>11</v>
      </c>
      <c r="L32" s="33">
        <f t="shared" si="5"/>
        <v>0.290534677943454</v>
      </c>
      <c r="M32" s="26">
        <f t="shared" si="5"/>
        <v>0.43189780158982671</v>
      </c>
      <c r="N32" s="26"/>
    </row>
    <row r="33" spans="5:18" x14ac:dyDescent="0.25">
      <c r="E33" s="17" t="s">
        <v>12</v>
      </c>
      <c r="F33" s="26">
        <f t="shared" si="6"/>
        <v>9.9851981060391886</v>
      </c>
      <c r="G33" s="26">
        <f t="shared" si="6"/>
        <v>8.9770221114433149</v>
      </c>
      <c r="H33" s="26">
        <f t="shared" si="7"/>
        <v>1.1123062839859466</v>
      </c>
      <c r="I33" s="22">
        <v>1</v>
      </c>
      <c r="K33" s="17" t="s">
        <v>12</v>
      </c>
      <c r="L33" s="33">
        <f t="shared" si="5"/>
        <v>0.53902537106871085</v>
      </c>
      <c r="M33" s="26">
        <f t="shared" si="5"/>
        <v>0.61816887717256963</v>
      </c>
      <c r="N33" s="26"/>
    </row>
    <row r="34" spans="5:18" x14ac:dyDescent="0.25">
      <c r="E34" s="17" t="s">
        <v>13</v>
      </c>
      <c r="F34" s="26">
        <f t="shared" si="6"/>
        <v>8.1474705491882204</v>
      </c>
      <c r="G34" s="26">
        <f t="shared" si="6"/>
        <v>7.9399367170270159</v>
      </c>
      <c r="H34" s="26">
        <f t="shared" si="7"/>
        <v>1.0261379705604143</v>
      </c>
      <c r="I34" s="22">
        <v>1</v>
      </c>
      <c r="K34" s="17" t="s">
        <v>13</v>
      </c>
      <c r="L34" s="33">
        <f t="shared" si="5"/>
        <v>0.842092288926369</v>
      </c>
      <c r="M34" s="26">
        <f t="shared" si="5"/>
        <v>1.0220646075614739</v>
      </c>
      <c r="N34" s="26"/>
    </row>
    <row r="35" spans="5:18" ht="13" x14ac:dyDescent="0.3">
      <c r="E35" s="17" t="s">
        <v>14</v>
      </c>
      <c r="F35" s="26">
        <f t="shared" si="6"/>
        <v>6.2791477641084672</v>
      </c>
      <c r="G35" s="26">
        <f t="shared" si="6"/>
        <v>6.6066876926323959</v>
      </c>
      <c r="H35" s="26">
        <f t="shared" si="7"/>
        <v>0.95042297384675944</v>
      </c>
      <c r="I35" s="22">
        <v>1</v>
      </c>
      <c r="K35" s="17" t="s">
        <v>14</v>
      </c>
      <c r="L35" s="33">
        <f t="shared" si="5"/>
        <v>1.5542029951865952</v>
      </c>
      <c r="M35" s="26">
        <f t="shared" si="5"/>
        <v>1.8289327311483277</v>
      </c>
      <c r="N35" s="26"/>
      <c r="R35" s="2"/>
    </row>
    <row r="36" spans="5:18" x14ac:dyDescent="0.25">
      <c r="E36" s="17" t="s">
        <v>15</v>
      </c>
      <c r="F36" s="26">
        <f t="shared" si="6"/>
        <v>5.6216989104225936</v>
      </c>
      <c r="G36" s="26">
        <f t="shared" si="6"/>
        <v>6.1632967301518677</v>
      </c>
      <c r="H36" s="26">
        <f t="shared" si="7"/>
        <v>0.91212530510178291</v>
      </c>
      <c r="I36" s="22">
        <v>1</v>
      </c>
      <c r="K36" s="17" t="s">
        <v>15</v>
      </c>
      <c r="L36" s="33">
        <f t="shared" si="5"/>
        <v>2.5355604058441483</v>
      </c>
      <c r="M36" s="26">
        <f t="shared" si="5"/>
        <v>2.8608882253313119</v>
      </c>
      <c r="N36" s="26"/>
    </row>
    <row r="37" spans="5:18" x14ac:dyDescent="0.25">
      <c r="E37" s="17" t="s">
        <v>16</v>
      </c>
      <c r="F37" s="26">
        <f t="shared" si="6"/>
        <v>5.0587467110129651</v>
      </c>
      <c r="G37" s="26">
        <f t="shared" si="6"/>
        <v>6.0223071198044256</v>
      </c>
      <c r="H37" s="26">
        <f t="shared" si="7"/>
        <v>0.84000144967320234</v>
      </c>
      <c r="I37" s="22">
        <v>1</v>
      </c>
      <c r="K37" s="17" t="s">
        <v>16</v>
      </c>
      <c r="L37" s="33">
        <f t="shared" si="5"/>
        <v>4.4428859215883021</v>
      </c>
      <c r="M37" s="26">
        <f t="shared" si="5"/>
        <v>5.1175713769868221</v>
      </c>
      <c r="N37" s="26"/>
    </row>
    <row r="38" spans="5:18" x14ac:dyDescent="0.25">
      <c r="E38" s="17" t="s">
        <v>17</v>
      </c>
      <c r="F38" s="26">
        <f t="shared" si="6"/>
        <v>5.2057587190591237</v>
      </c>
      <c r="G38" s="26">
        <f t="shared" si="6"/>
        <v>5.8064648435997981</v>
      </c>
      <c r="H38" s="26">
        <f t="shared" si="7"/>
        <v>0.8965452920630691</v>
      </c>
      <c r="I38" s="22">
        <v>1</v>
      </c>
      <c r="K38" s="17" t="s">
        <v>17</v>
      </c>
      <c r="L38" s="33">
        <f t="shared" si="5"/>
        <v>7.3566524325960714</v>
      </c>
      <c r="M38" s="26">
        <f t="shared" si="5"/>
        <v>8.0978718351379033</v>
      </c>
      <c r="N38" s="26"/>
    </row>
    <row r="39" spans="5:18" x14ac:dyDescent="0.25">
      <c r="E39" s="17" t="s">
        <v>18</v>
      </c>
      <c r="F39" s="26">
        <f t="shared" si="6"/>
        <v>4.7101160217528202</v>
      </c>
      <c r="G39" s="26">
        <f t="shared" si="6"/>
        <v>4.8773860355345091</v>
      </c>
      <c r="H39" s="26">
        <f t="shared" si="7"/>
        <v>0.96570498776126545</v>
      </c>
      <c r="I39" s="22">
        <v>1</v>
      </c>
      <c r="K39" s="17" t="s">
        <v>18</v>
      </c>
      <c r="L39" s="33">
        <f t="shared" si="5"/>
        <v>12.004685527750805</v>
      </c>
      <c r="M39" s="26">
        <f t="shared" si="5"/>
        <v>12.588811381316866</v>
      </c>
      <c r="N39" s="26"/>
    </row>
    <row r="40" spans="5:18" x14ac:dyDescent="0.25">
      <c r="E40" s="17" t="s">
        <v>19</v>
      </c>
      <c r="F40" s="26">
        <f t="shared" si="6"/>
        <v>3.1581246596764965</v>
      </c>
      <c r="G40" s="26">
        <f t="shared" si="6"/>
        <v>3.267284685366731</v>
      </c>
      <c r="H40" s="26">
        <f t="shared" si="7"/>
        <v>0.96658998642538485</v>
      </c>
      <c r="I40" s="22">
        <v>1</v>
      </c>
      <c r="K40" s="17" t="s">
        <v>19</v>
      </c>
      <c r="L40" s="33">
        <f t="shared" si="5"/>
        <v>19.018451769710794</v>
      </c>
      <c r="M40" s="26">
        <f t="shared" si="5"/>
        <v>18.91122267639059</v>
      </c>
      <c r="N40" s="26"/>
    </row>
    <row r="41" spans="5:18" x14ac:dyDescent="0.25">
      <c r="E41" s="20" t="s">
        <v>1</v>
      </c>
      <c r="F41" s="27">
        <f t="shared" si="6"/>
        <v>2.9856295374853512</v>
      </c>
      <c r="G41" s="27">
        <f t="shared" si="6"/>
        <v>2.9507843721988993</v>
      </c>
      <c r="H41" s="27">
        <f t="shared" si="7"/>
        <v>1.0118087806126226</v>
      </c>
      <c r="I41" s="18">
        <v>1</v>
      </c>
      <c r="K41" s="20" t="s">
        <v>1</v>
      </c>
      <c r="L41" s="34">
        <f t="shared" si="5"/>
        <v>50.466452173159794</v>
      </c>
      <c r="M41" s="27">
        <f t="shared" si="5"/>
        <v>47.349257132621844</v>
      </c>
      <c r="N41" s="26"/>
    </row>
    <row r="42" spans="5:18" ht="13" x14ac:dyDescent="0.3">
      <c r="E42" s="19" t="s">
        <v>0</v>
      </c>
      <c r="F42" s="28">
        <f t="shared" si="6"/>
        <v>100</v>
      </c>
      <c r="G42" s="28">
        <f t="shared" si="6"/>
        <v>100</v>
      </c>
      <c r="H42" s="28">
        <f t="shared" si="7"/>
        <v>1</v>
      </c>
      <c r="I42" s="22"/>
      <c r="K42" s="19" t="s">
        <v>0</v>
      </c>
      <c r="L42" s="28">
        <f>SUM(L25:L41)</f>
        <v>100</v>
      </c>
      <c r="M42" s="28">
        <f>SUM(M25:M41)</f>
        <v>100</v>
      </c>
      <c r="N42" s="38"/>
    </row>
  </sheetData>
  <phoneticPr fontId="1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Deaths</vt:lpstr>
      <vt:lpstr>Population</vt:lpstr>
      <vt:lpstr>CDR_Standardization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Chromková</dc:creator>
  <cp:lastModifiedBy>Chromková</cp:lastModifiedBy>
  <dcterms:created xsi:type="dcterms:W3CDTF">2008-08-20T06:01:36Z</dcterms:created>
  <dcterms:modified xsi:type="dcterms:W3CDTF">2022-03-08T09:20:24Z</dcterms:modified>
</cp:coreProperties>
</file>