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hus\Documents\e-Lekční fond\(01)_FSS_MU(EOB)\2023\Data\"/>
    </mc:Choice>
  </mc:AlternateContent>
  <xr:revisionPtr revIDLastSave="0" documentId="13_ncr:1_{959536D2-B473-4E51-9A79-47F5A1A9D038}" xr6:coauthVersionLast="47" xr6:coauthVersionMax="47" xr10:uidLastSave="{00000000-0000-0000-0000-000000000000}"/>
  <bookViews>
    <workbookView xWindow="-120" yWindow="-120" windowWidth="29040" windowHeight="15720" activeTab="1" xr2:uid="{8C5ED416-1B03-442E-9688-5647693980DC}"/>
  </bookViews>
  <sheets>
    <sheet name="T_Prop" sheetId="1" r:id="rId1"/>
    <sheet name="T_Size" sheetId="2" r:id="rId2"/>
    <sheet name="CFE" sheetId="3" r:id="rId3"/>
    <sheet name="CFE_zones" sheetId="4" r:id="rId4"/>
  </sheets>
  <externalReferences>
    <externalReference r:id="rId5"/>
    <externalReference r:id="rId6"/>
    <externalReference r:id="rId7"/>
    <externalReference r:id="rId8"/>
  </externalReferences>
  <definedNames>
    <definedName name="\c">#N/A</definedName>
    <definedName name="\l">#N/A</definedName>
    <definedName name="\s">#N/A</definedName>
    <definedName name="\v">[1]IZ010196!$AV$1</definedName>
    <definedName name="_5.14">[2]STB5_14.XLS!#REF!</definedName>
    <definedName name="_c">NA()</definedName>
    <definedName name="_Fill" hidden="1">#REF!</definedName>
    <definedName name="_l">NA()</definedName>
    <definedName name="_s">NA()</definedName>
    <definedName name="_v">[1]IZ010196!$AV$1</definedName>
    <definedName name="data_orig">#REF!</definedName>
    <definedName name="data_start">#REF!</definedName>
    <definedName name="Excel_BuiltIn_Print_Area">[3]IZ010196!#REF!</definedName>
    <definedName name="Fußnoten">[2]STB1_12.XLS!#REF!</definedName>
    <definedName name="g">[4]Ubd1!#REF!</definedName>
    <definedName name="KOD">#N/A</definedName>
    <definedName name="_xlnm.Print_Area">[3]IZ010196!#REF!</definedName>
    <definedName name="P11_">#N/A</definedName>
    <definedName name="P12_">#N/A</definedName>
    <definedName name="P13_">#N/A</definedName>
    <definedName name="P14_">#N/A</definedName>
    <definedName name="P15_">#N/A</definedName>
    <definedName name="P16_">#N/A</definedName>
    <definedName name="P17_">#N/A</definedName>
    <definedName name="P18_">#N/A</definedName>
    <definedName name="P19_">#N/A</definedName>
    <definedName name="P20_">#N/A</definedName>
    <definedName name="P21_">#N/A</definedName>
    <definedName name="P22_">#N/A</definedName>
    <definedName name="P23_">#N/A</definedName>
    <definedName name="P24_">#N/A</definedName>
    <definedName name="P25_">#N/A</definedName>
    <definedName name="P26_">#N/A</definedName>
    <definedName name="P27_">#N/A</definedName>
    <definedName name="P28_">#N/A</definedName>
    <definedName name="P29_">#N/A</definedName>
    <definedName name="P30_">#N/A</definedName>
    <definedName name="P31_">#N/A</definedName>
    <definedName name="Přehled_osob_vyřazených_z_létajícího_personálu">#REF!</definedName>
    <definedName name="skryjrad_cz">#N/A</definedName>
    <definedName name="skryjrad_en">#N/A</definedName>
    <definedName name="tab_r1">#N/A</definedName>
    <definedName name="tab10dokonc">#REF!</definedName>
    <definedName name="tabulka">#N/A</definedName>
    <definedName name="TEXT">#N/A</definedName>
    <definedName name="wrn.roc1." hidden="1">{#N/A,#N/A,FALSE,"8=OZ";#N/A,#N/A,FALSE,"8=OZ-splkva";#N/A,#N/A,FALSE,"8=OZ-věk";#N/A,#N/A,FALSE,"8=OZ-stucvz";#N/A,#N/A,FALSE,"8=OZ-charci";#N/A,#N/A,FALSE,"přehled";#N/A,#N/A,FALSE,"c-pers1";#N/A,#N/A,FALSE,"c-pers2";#N/A,#N/A,FALSE,"c-pers-věk";#N/A,#N/A,FALSE,"c-pers-dob.kva,plat";#N/A,#N/A,FALSE,"c-pers-vzd"}</definedName>
    <definedName name="wrn.vývoj._.ub." hidden="1">{#N/A,#N/A,FALSE,"Dus-DuvLib";#N/A,#N/A,FALSE,"Pod-DuvLib";#N/A,#N/A,FALSE,"Pra-DuvLib";#N/A,#N/A,FALSE,"DůvHodSk";#N/A,#N/A,FALSE,"VzP-Hodnost";#N/A,#N/A,FALSE,"VěkSk";#N/A,#N/A,FALSE,"UprVěkSk";#N/A,#N/A,FALSE,"SkDův";#N/A,#N/A,FALSE,"pomocná-dův";#N/A,#N/A,FALSE,"Úb-do35-bezSR-1998";#N/A,#N/A,FALSE,"38=Úb-do35-hodn-věk-bezSF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37" i="2" l="1"/>
  <c r="BB37" i="2"/>
  <c r="BC37" i="2"/>
  <c r="BA37" i="2"/>
  <c r="BD36" i="2"/>
  <c r="AZ37" i="2"/>
  <c r="AY37" i="2"/>
  <c r="AX37" i="2"/>
  <c r="AW37" i="2"/>
  <c r="AV37" i="2"/>
  <c r="AU37" i="2"/>
  <c r="AT37" i="2"/>
  <c r="AS37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C250" i="1"/>
  <c r="BB250" i="1"/>
  <c r="BA250" i="1"/>
  <c r="AZ250" i="1"/>
  <c r="AY250" i="1"/>
  <c r="AX250" i="1"/>
  <c r="AW250" i="1"/>
  <c r="AV250" i="1"/>
  <c r="AU250" i="1"/>
  <c r="AT250" i="1"/>
  <c r="BC249" i="1"/>
  <c r="BB249" i="1"/>
  <c r="BA249" i="1"/>
  <c r="AZ249" i="1"/>
  <c r="AY249" i="1"/>
  <c r="AX249" i="1"/>
  <c r="AW249" i="1"/>
  <c r="AV249" i="1"/>
  <c r="AU249" i="1"/>
  <c r="AT249" i="1"/>
  <c r="AS249" i="1"/>
  <c r="AR249" i="1"/>
  <c r="AQ249" i="1"/>
  <c r="BC248" i="1"/>
  <c r="BB248" i="1"/>
  <c r="BA248" i="1"/>
  <c r="AZ248" i="1"/>
  <c r="AY248" i="1"/>
  <c r="AX248" i="1"/>
  <c r="AW248" i="1"/>
  <c r="AV248" i="1"/>
  <c r="AU248" i="1"/>
  <c r="AT248" i="1"/>
  <c r="AS248" i="1"/>
  <c r="AR248" i="1"/>
  <c r="AQ248" i="1"/>
  <c r="AP248" i="1"/>
  <c r="BC247" i="1"/>
  <c r="BB247" i="1"/>
  <c r="BA247" i="1"/>
  <c r="AZ247" i="1"/>
  <c r="AY247" i="1"/>
  <c r="AX247" i="1"/>
  <c r="AW247" i="1"/>
  <c r="AV247" i="1"/>
  <c r="AU247" i="1"/>
  <c r="AT247" i="1"/>
  <c r="AS247" i="1"/>
  <c r="AR247" i="1"/>
  <c r="AQ247" i="1"/>
  <c r="AP247" i="1"/>
  <c r="BC246" i="1"/>
  <c r="BB246" i="1"/>
  <c r="BA246" i="1"/>
  <c r="AZ246" i="1"/>
  <c r="AY246" i="1"/>
  <c r="AX246" i="1"/>
  <c r="AW246" i="1"/>
  <c r="AV246" i="1"/>
  <c r="AU246" i="1"/>
  <c r="AT246" i="1"/>
  <c r="AS246" i="1"/>
  <c r="AR246" i="1"/>
  <c r="AQ246" i="1"/>
  <c r="AP246" i="1"/>
  <c r="AO246" i="1"/>
  <c r="AN246" i="1"/>
  <c r="AM246" i="1"/>
  <c r="AL246" i="1"/>
  <c r="AK246" i="1"/>
  <c r="BC245" i="1"/>
  <c r="BB245" i="1"/>
  <c r="BA245" i="1"/>
  <c r="AZ245" i="1"/>
  <c r="AY245" i="1"/>
  <c r="AX245" i="1"/>
  <c r="AW245" i="1"/>
  <c r="AV245" i="1"/>
  <c r="AU245" i="1"/>
  <c r="AT245" i="1"/>
  <c r="AS245" i="1"/>
  <c r="AR245" i="1"/>
  <c r="AQ245" i="1"/>
  <c r="AP245" i="1"/>
  <c r="AO245" i="1"/>
  <c r="AN245" i="1"/>
  <c r="AM245" i="1"/>
  <c r="AL245" i="1"/>
  <c r="AK245" i="1"/>
  <c r="BC244" i="1"/>
  <c r="BB244" i="1"/>
  <c r="BA244" i="1"/>
  <c r="AZ244" i="1"/>
  <c r="AY244" i="1"/>
  <c r="AX244" i="1"/>
  <c r="AW244" i="1"/>
  <c r="AV244" i="1"/>
  <c r="AU244" i="1"/>
  <c r="AT244" i="1"/>
  <c r="AS244" i="1"/>
  <c r="AR244" i="1"/>
  <c r="AQ244" i="1"/>
  <c r="AP244" i="1"/>
  <c r="AO244" i="1"/>
  <c r="AN244" i="1"/>
  <c r="AM244" i="1"/>
  <c r="AL244" i="1"/>
  <c r="AK244" i="1"/>
  <c r="BC243" i="1"/>
  <c r="BB243" i="1"/>
  <c r="BA243" i="1"/>
  <c r="AZ243" i="1"/>
  <c r="AY243" i="1"/>
  <c r="AX243" i="1"/>
  <c r="AW243" i="1"/>
  <c r="AV243" i="1"/>
  <c r="AU243" i="1"/>
  <c r="AT243" i="1"/>
  <c r="AS243" i="1"/>
  <c r="AR243" i="1"/>
  <c r="AQ243" i="1"/>
  <c r="AP243" i="1"/>
  <c r="AO243" i="1"/>
  <c r="AN243" i="1"/>
  <c r="AM243" i="1"/>
  <c r="AL243" i="1"/>
  <c r="AK243" i="1"/>
  <c r="BC242" i="1"/>
  <c r="BB242" i="1"/>
  <c r="BA242" i="1"/>
  <c r="AZ242" i="1"/>
  <c r="AY242" i="1"/>
  <c r="AX242" i="1"/>
  <c r="AW242" i="1"/>
  <c r="AV242" i="1"/>
  <c r="AU242" i="1"/>
  <c r="AT242" i="1"/>
  <c r="AS242" i="1"/>
  <c r="AR242" i="1"/>
  <c r="AQ242" i="1"/>
  <c r="AP242" i="1"/>
  <c r="AO242" i="1"/>
  <c r="AN242" i="1"/>
  <c r="AM242" i="1"/>
  <c r="AL242" i="1"/>
  <c r="AK242" i="1"/>
  <c r="BC241" i="1"/>
  <c r="BB241" i="1"/>
  <c r="BA241" i="1"/>
  <c r="AZ241" i="1"/>
  <c r="AY241" i="1"/>
  <c r="AX241" i="1"/>
  <c r="AW241" i="1"/>
  <c r="AV241" i="1"/>
  <c r="AU241" i="1"/>
  <c r="AT241" i="1"/>
  <c r="AS241" i="1"/>
  <c r="AR241" i="1"/>
  <c r="AQ241" i="1"/>
  <c r="AP241" i="1"/>
  <c r="AO241" i="1"/>
  <c r="AN241" i="1"/>
  <c r="AM241" i="1"/>
  <c r="AL241" i="1"/>
  <c r="AK241" i="1"/>
  <c r="BC240" i="1"/>
  <c r="BB240" i="1"/>
  <c r="BA240" i="1"/>
  <c r="AZ240" i="1"/>
  <c r="AY240" i="1"/>
  <c r="AX240" i="1"/>
  <c r="AW240" i="1"/>
  <c r="AV240" i="1"/>
  <c r="AU240" i="1"/>
  <c r="AT240" i="1"/>
  <c r="AS240" i="1"/>
  <c r="AR240" i="1"/>
  <c r="AQ240" i="1"/>
  <c r="AP240" i="1"/>
  <c r="AO240" i="1"/>
  <c r="AN240" i="1"/>
  <c r="AM240" i="1"/>
  <c r="AL240" i="1"/>
  <c r="AK240" i="1"/>
  <c r="BC239" i="1"/>
  <c r="BB239" i="1"/>
  <c r="BA239" i="1"/>
  <c r="AZ239" i="1"/>
  <c r="AY239" i="1"/>
  <c r="AX239" i="1"/>
  <c r="AW239" i="1"/>
  <c r="AV239" i="1"/>
  <c r="AU239" i="1"/>
  <c r="AT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G239" i="1"/>
  <c r="AF239" i="1"/>
  <c r="BC238" i="1"/>
  <c r="BB238" i="1"/>
  <c r="BA238" i="1"/>
  <c r="AZ238" i="1"/>
  <c r="AY238" i="1"/>
  <c r="AX238" i="1"/>
  <c r="AW238" i="1"/>
  <c r="AV238" i="1"/>
  <c r="AU238" i="1"/>
  <c r="AT238" i="1"/>
  <c r="AS238" i="1"/>
  <c r="AR238" i="1"/>
  <c r="AQ238" i="1"/>
  <c r="AP238" i="1"/>
  <c r="AO238" i="1"/>
  <c r="AN238" i="1"/>
  <c r="AM238" i="1"/>
  <c r="AL238" i="1"/>
  <c r="AK238" i="1"/>
  <c r="AJ238" i="1"/>
  <c r="AI238" i="1"/>
  <c r="AH238" i="1"/>
  <c r="AG238" i="1"/>
  <c r="AF238" i="1"/>
  <c r="BC237" i="1"/>
  <c r="BB237" i="1"/>
  <c r="BA237" i="1"/>
  <c r="AZ237" i="1"/>
  <c r="AY237" i="1"/>
  <c r="AX237" i="1"/>
  <c r="AW237" i="1"/>
  <c r="AV237" i="1"/>
  <c r="AU237" i="1"/>
  <c r="AT237" i="1"/>
  <c r="AS237" i="1"/>
  <c r="AR237" i="1"/>
  <c r="AQ237" i="1"/>
  <c r="AP237" i="1"/>
  <c r="AO237" i="1"/>
  <c r="AN237" i="1"/>
  <c r="AM237" i="1"/>
  <c r="AL237" i="1"/>
  <c r="AK237" i="1"/>
  <c r="AJ237" i="1"/>
  <c r="AI237" i="1"/>
  <c r="AH237" i="1"/>
  <c r="AG237" i="1"/>
  <c r="AF237" i="1"/>
  <c r="BC236" i="1"/>
  <c r="BB236" i="1"/>
  <c r="BA236" i="1"/>
  <c r="AZ236" i="1"/>
  <c r="AY236" i="1"/>
  <c r="AX236" i="1"/>
  <c r="AW236" i="1"/>
  <c r="AV236" i="1"/>
  <c r="AU236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BC235" i="1"/>
  <c r="BB235" i="1"/>
  <c r="BA235" i="1"/>
  <c r="AZ235" i="1"/>
  <c r="AY235" i="1"/>
  <c r="AX235" i="1"/>
  <c r="AW235" i="1"/>
  <c r="AV235" i="1"/>
  <c r="AU235" i="1"/>
  <c r="AT235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BC234" i="1"/>
  <c r="BB234" i="1"/>
  <c r="BA234" i="1"/>
  <c r="AZ234" i="1"/>
  <c r="AY234" i="1"/>
  <c r="AX234" i="1"/>
  <c r="AW234" i="1"/>
  <c r="AV234" i="1"/>
  <c r="AU234" i="1"/>
  <c r="AT234" i="1"/>
  <c r="AS234" i="1"/>
  <c r="AR234" i="1"/>
  <c r="AQ234" i="1"/>
  <c r="AP234" i="1"/>
  <c r="AO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BC233" i="1"/>
  <c r="BB233" i="1"/>
  <c r="BA233" i="1"/>
  <c r="AZ233" i="1"/>
  <c r="AY233" i="1"/>
  <c r="AX233" i="1"/>
  <c r="AW233" i="1"/>
  <c r="AV233" i="1"/>
  <c r="AU233" i="1"/>
  <c r="AT233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BC232" i="1"/>
  <c r="BB232" i="1"/>
  <c r="BA232" i="1"/>
  <c r="AZ232" i="1"/>
  <c r="AY232" i="1"/>
  <c r="AX232" i="1"/>
  <c r="AW232" i="1"/>
  <c r="AV232" i="1"/>
  <c r="AU232" i="1"/>
  <c r="AT232" i="1"/>
  <c r="AS232" i="1"/>
  <c r="AR232" i="1"/>
  <c r="AQ232" i="1"/>
  <c r="AP232" i="1"/>
  <c r="AO232" i="1"/>
  <c r="AN232" i="1"/>
  <c r="AM232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BC231" i="1"/>
  <c r="BB231" i="1"/>
  <c r="BA231" i="1"/>
  <c r="AZ231" i="1"/>
  <c r="AY231" i="1"/>
  <c r="AX231" i="1"/>
  <c r="AW231" i="1"/>
  <c r="AV231" i="1"/>
  <c r="AU231" i="1"/>
  <c r="AT231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BC230" i="1"/>
  <c r="BB230" i="1"/>
  <c r="BA230" i="1"/>
  <c r="AZ230" i="1"/>
  <c r="AY230" i="1"/>
  <c r="AX230" i="1"/>
  <c r="AW230" i="1"/>
  <c r="AV230" i="1"/>
  <c r="AU230" i="1"/>
  <c r="AT230" i="1"/>
  <c r="AS230" i="1"/>
  <c r="AR230" i="1"/>
  <c r="AQ230" i="1"/>
  <c r="AP230" i="1"/>
  <c r="AO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BC229" i="1"/>
  <c r="BB229" i="1"/>
  <c r="BA229" i="1"/>
  <c r="AZ229" i="1"/>
  <c r="AY229" i="1"/>
  <c r="AX229" i="1"/>
  <c r="AW229" i="1"/>
  <c r="AV229" i="1"/>
  <c r="AU229" i="1"/>
  <c r="AT229" i="1"/>
  <c r="AS229" i="1"/>
  <c r="AR229" i="1"/>
  <c r="AQ229" i="1"/>
  <c r="AP229" i="1"/>
  <c r="AO229" i="1"/>
  <c r="AN229" i="1"/>
  <c r="AM229" i="1"/>
  <c r="AL229" i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BC228" i="1"/>
  <c r="BB228" i="1"/>
  <c r="BA228" i="1"/>
  <c r="AZ228" i="1"/>
  <c r="AY228" i="1"/>
  <c r="AX228" i="1"/>
  <c r="AW228" i="1"/>
  <c r="AV228" i="1"/>
  <c r="AU228" i="1"/>
  <c r="AT228" i="1"/>
  <c r="AS228" i="1"/>
  <c r="AR228" i="1"/>
  <c r="AQ228" i="1"/>
  <c r="AP228" i="1"/>
  <c r="AO228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BC227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BC226" i="1"/>
  <c r="BB226" i="1"/>
  <c r="BA226" i="1"/>
  <c r="AZ226" i="1"/>
  <c r="AY226" i="1"/>
  <c r="AX226" i="1"/>
  <c r="AW226" i="1"/>
  <c r="AV226" i="1"/>
  <c r="AU226" i="1"/>
  <c r="AT226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BC225" i="1"/>
  <c r="BB225" i="1"/>
  <c r="BA225" i="1"/>
  <c r="AZ225" i="1"/>
  <c r="AY225" i="1"/>
  <c r="AX225" i="1"/>
  <c r="AW225" i="1"/>
  <c r="AV225" i="1"/>
  <c r="AU225" i="1"/>
  <c r="AT225" i="1"/>
  <c r="AS225" i="1"/>
  <c r="AR225" i="1"/>
  <c r="AQ225" i="1"/>
  <c r="AP225" i="1"/>
  <c r="AO225" i="1"/>
  <c r="AN225" i="1"/>
  <c r="AM225" i="1"/>
  <c r="AL225" i="1"/>
  <c r="AK225" i="1"/>
  <c r="AJ225" i="1"/>
  <c r="AI225" i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BC224" i="1"/>
  <c r="BB224" i="1"/>
  <c r="BA224" i="1"/>
  <c r="AZ224" i="1"/>
  <c r="AY224" i="1"/>
  <c r="AX224" i="1"/>
  <c r="AW224" i="1"/>
  <c r="AV224" i="1"/>
  <c r="AU224" i="1"/>
  <c r="AT224" i="1"/>
  <c r="AS224" i="1"/>
  <c r="AR224" i="1"/>
  <c r="AQ224" i="1"/>
  <c r="AP224" i="1"/>
  <c r="AO224" i="1"/>
  <c r="AN224" i="1"/>
  <c r="AM224" i="1"/>
  <c r="AL224" i="1"/>
  <c r="AK224" i="1"/>
  <c r="AJ224" i="1"/>
  <c r="AI224" i="1"/>
  <c r="AH224" i="1"/>
  <c r="AG224" i="1"/>
  <c r="AF224" i="1"/>
  <c r="AE224" i="1"/>
  <c r="AD224" i="1"/>
  <c r="BC223" i="1"/>
  <c r="BB223" i="1"/>
  <c r="BA223" i="1"/>
  <c r="AZ223" i="1"/>
  <c r="AY223" i="1"/>
  <c r="AX223" i="1"/>
  <c r="AW223" i="1"/>
  <c r="AV223" i="1"/>
  <c r="AU223" i="1"/>
  <c r="AT223" i="1"/>
  <c r="AS223" i="1"/>
  <c r="AR223" i="1"/>
  <c r="AQ223" i="1"/>
  <c r="AP223" i="1"/>
  <c r="AO223" i="1"/>
  <c r="AN223" i="1"/>
  <c r="AM223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BC218" i="1"/>
  <c r="BB218" i="1"/>
  <c r="BA218" i="1"/>
  <c r="AZ218" i="1"/>
  <c r="AY218" i="1"/>
  <c r="AX218" i="1"/>
  <c r="AW218" i="1"/>
  <c r="AV218" i="1"/>
  <c r="AU218" i="1"/>
  <c r="AT218" i="1"/>
  <c r="BC217" i="1"/>
  <c r="BB217" i="1"/>
  <c r="BA217" i="1"/>
  <c r="AZ217" i="1"/>
  <c r="AY217" i="1"/>
  <c r="AX217" i="1"/>
  <c r="AW217" i="1"/>
  <c r="AV217" i="1"/>
  <c r="AU217" i="1"/>
  <c r="AT217" i="1"/>
  <c r="BC216" i="1"/>
  <c r="BB216" i="1"/>
  <c r="BA216" i="1"/>
  <c r="AZ216" i="1"/>
  <c r="AY216" i="1"/>
  <c r="AX216" i="1"/>
  <c r="AW216" i="1"/>
  <c r="AV216" i="1"/>
  <c r="AU216" i="1"/>
  <c r="AT216" i="1"/>
  <c r="BC215" i="1"/>
  <c r="BB215" i="1"/>
  <c r="BA215" i="1"/>
  <c r="AZ215" i="1"/>
  <c r="AY215" i="1"/>
  <c r="AX215" i="1"/>
  <c r="AW215" i="1"/>
  <c r="AV215" i="1"/>
  <c r="AU215" i="1"/>
  <c r="AT215" i="1"/>
  <c r="AS215" i="1"/>
  <c r="AR215" i="1"/>
  <c r="AQ215" i="1"/>
  <c r="BC214" i="1"/>
  <c r="BB214" i="1"/>
  <c r="BA214" i="1"/>
  <c r="AZ214" i="1"/>
  <c r="AY214" i="1"/>
  <c r="AX214" i="1"/>
  <c r="AW214" i="1"/>
  <c r="AV214" i="1"/>
  <c r="AU214" i="1"/>
  <c r="AT214" i="1"/>
  <c r="AS214" i="1"/>
  <c r="AR214" i="1"/>
  <c r="AQ214" i="1"/>
  <c r="BC213" i="1"/>
  <c r="BB213" i="1"/>
  <c r="BA213" i="1"/>
  <c r="AZ213" i="1"/>
  <c r="AY213" i="1"/>
  <c r="AX213" i="1"/>
  <c r="AW213" i="1"/>
  <c r="AV213" i="1"/>
  <c r="AU213" i="1"/>
  <c r="AT213" i="1"/>
  <c r="AS213" i="1"/>
  <c r="AR213" i="1"/>
  <c r="AQ213" i="1"/>
  <c r="BC212" i="1"/>
  <c r="BB212" i="1"/>
  <c r="BA212" i="1"/>
  <c r="AZ212" i="1"/>
  <c r="AY212" i="1"/>
  <c r="AX212" i="1"/>
  <c r="AW212" i="1"/>
  <c r="AV212" i="1"/>
  <c r="AU212" i="1"/>
  <c r="AT212" i="1"/>
  <c r="AS212" i="1"/>
  <c r="AR212" i="1"/>
  <c r="AQ212" i="1"/>
  <c r="AP212" i="1"/>
  <c r="BC211" i="1"/>
  <c r="BB211" i="1"/>
  <c r="BA211" i="1"/>
  <c r="AZ211" i="1"/>
  <c r="AY211" i="1"/>
  <c r="AX211" i="1"/>
  <c r="AW211" i="1"/>
  <c r="AV211" i="1"/>
  <c r="AU211" i="1"/>
  <c r="AT211" i="1"/>
  <c r="AS211" i="1"/>
  <c r="AR211" i="1"/>
  <c r="AQ211" i="1"/>
  <c r="AP211" i="1"/>
  <c r="BC210" i="1"/>
  <c r="BB210" i="1"/>
  <c r="BA210" i="1"/>
  <c r="AZ210" i="1"/>
  <c r="AY210" i="1"/>
  <c r="AX210" i="1"/>
  <c r="AW210" i="1"/>
  <c r="AV210" i="1"/>
  <c r="AU210" i="1"/>
  <c r="AT210" i="1"/>
  <c r="AS210" i="1"/>
  <c r="AR210" i="1"/>
  <c r="AQ210" i="1"/>
  <c r="AP210" i="1"/>
  <c r="BC209" i="1"/>
  <c r="BB209" i="1"/>
  <c r="BA209" i="1"/>
  <c r="AZ209" i="1"/>
  <c r="AY209" i="1"/>
  <c r="AX209" i="1"/>
  <c r="AW209" i="1"/>
  <c r="AV209" i="1"/>
  <c r="AU209" i="1"/>
  <c r="AT209" i="1"/>
  <c r="AS209" i="1"/>
  <c r="AR209" i="1"/>
  <c r="AQ209" i="1"/>
  <c r="AP209" i="1"/>
  <c r="BC208" i="1"/>
  <c r="BB208" i="1"/>
  <c r="BA208" i="1"/>
  <c r="AZ208" i="1"/>
  <c r="AY208" i="1"/>
  <c r="AX208" i="1"/>
  <c r="AW208" i="1"/>
  <c r="AV208" i="1"/>
  <c r="AU208" i="1"/>
  <c r="AT208" i="1"/>
  <c r="AS208" i="1"/>
  <c r="AR208" i="1"/>
  <c r="AQ208" i="1"/>
  <c r="AP208" i="1"/>
  <c r="BC207" i="1"/>
  <c r="BB207" i="1"/>
  <c r="BA207" i="1"/>
  <c r="AZ207" i="1"/>
  <c r="AY207" i="1"/>
  <c r="AX207" i="1"/>
  <c r="AW207" i="1"/>
  <c r="AV207" i="1"/>
  <c r="AU207" i="1"/>
  <c r="AT207" i="1"/>
  <c r="AS207" i="1"/>
  <c r="AR207" i="1"/>
  <c r="AQ207" i="1"/>
  <c r="AP207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BC205" i="1"/>
  <c r="BB205" i="1"/>
  <c r="BA205" i="1"/>
  <c r="AZ205" i="1"/>
  <c r="AY205" i="1"/>
  <c r="AX205" i="1"/>
  <c r="AW205" i="1"/>
  <c r="AV205" i="1"/>
  <c r="AU205" i="1"/>
  <c r="AT205" i="1"/>
  <c r="AS205" i="1"/>
  <c r="AR205" i="1"/>
  <c r="AQ205" i="1"/>
  <c r="AP205" i="1"/>
  <c r="AO205" i="1"/>
  <c r="AN205" i="1"/>
  <c r="AM205" i="1"/>
  <c r="AL205" i="1"/>
  <c r="AK205" i="1"/>
  <c r="BC204" i="1"/>
  <c r="BB204" i="1"/>
  <c r="BA204" i="1"/>
  <c r="AZ204" i="1"/>
  <c r="AY204" i="1"/>
  <c r="AX204" i="1"/>
  <c r="AW204" i="1"/>
  <c r="AV204" i="1"/>
  <c r="AU204" i="1"/>
  <c r="AT204" i="1"/>
  <c r="AS204" i="1"/>
  <c r="AR204" i="1"/>
  <c r="AQ204" i="1"/>
  <c r="AP204" i="1"/>
  <c r="AO204" i="1"/>
  <c r="AN204" i="1"/>
  <c r="AM204" i="1"/>
  <c r="AL204" i="1"/>
  <c r="AK204" i="1"/>
  <c r="BC203" i="1"/>
  <c r="BB203" i="1"/>
  <c r="BA203" i="1"/>
  <c r="AZ203" i="1"/>
  <c r="AY203" i="1"/>
  <c r="AX203" i="1"/>
  <c r="AW203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BC202" i="1"/>
  <c r="BB202" i="1"/>
  <c r="BA202" i="1"/>
  <c r="AZ202" i="1"/>
  <c r="AY202" i="1"/>
  <c r="AX202" i="1"/>
  <c r="AW202" i="1"/>
  <c r="AV202" i="1"/>
  <c r="AU202" i="1"/>
  <c r="AT202" i="1"/>
  <c r="AS202" i="1"/>
  <c r="AR202" i="1"/>
  <c r="AQ202" i="1"/>
  <c r="AP202" i="1"/>
  <c r="AO202" i="1"/>
  <c r="AN202" i="1"/>
  <c r="AM202" i="1"/>
  <c r="AL202" i="1"/>
  <c r="AK202" i="1"/>
  <c r="BC201" i="1"/>
  <c r="BB201" i="1"/>
  <c r="BA201" i="1"/>
  <c r="AZ201" i="1"/>
  <c r="AY201" i="1"/>
  <c r="AX201" i="1"/>
  <c r="AW201" i="1"/>
  <c r="AV201" i="1"/>
  <c r="AU201" i="1"/>
  <c r="AT201" i="1"/>
  <c r="AS201" i="1"/>
  <c r="AR201" i="1"/>
  <c r="AQ201" i="1"/>
  <c r="AP201" i="1"/>
  <c r="AO201" i="1"/>
  <c r="AN201" i="1"/>
  <c r="AM201" i="1"/>
  <c r="AL201" i="1"/>
  <c r="AK201" i="1"/>
  <c r="BC200" i="1"/>
  <c r="BB200" i="1"/>
  <c r="BA200" i="1"/>
  <c r="AZ200" i="1"/>
  <c r="AY200" i="1"/>
  <c r="AX200" i="1"/>
  <c r="AW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BC199" i="1"/>
  <c r="BB199" i="1"/>
  <c r="BA199" i="1"/>
  <c r="AZ199" i="1"/>
  <c r="AY199" i="1"/>
  <c r="AX199" i="1"/>
  <c r="AW199" i="1"/>
  <c r="AV199" i="1"/>
  <c r="AU199" i="1"/>
  <c r="AT199" i="1"/>
  <c r="AS199" i="1"/>
  <c r="AR199" i="1"/>
  <c r="AQ199" i="1"/>
  <c r="AP199" i="1"/>
  <c r="AO199" i="1"/>
  <c r="AN199" i="1"/>
  <c r="AM199" i="1"/>
  <c r="AL199" i="1"/>
  <c r="AK199" i="1"/>
  <c r="BC198" i="1"/>
  <c r="BB198" i="1"/>
  <c r="BA198" i="1"/>
  <c r="AZ198" i="1"/>
  <c r="AY198" i="1"/>
  <c r="AX198" i="1"/>
  <c r="AW198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BC197" i="1"/>
  <c r="BB197" i="1"/>
  <c r="BA197" i="1"/>
  <c r="AZ197" i="1"/>
  <c r="AY197" i="1"/>
  <c r="AX197" i="1"/>
  <c r="AW197" i="1"/>
  <c r="AV197" i="1"/>
  <c r="AU197" i="1"/>
  <c r="AT197" i="1"/>
  <c r="AS197" i="1"/>
  <c r="AR197" i="1"/>
  <c r="AQ197" i="1"/>
  <c r="AP197" i="1"/>
  <c r="AO197" i="1"/>
  <c r="AN197" i="1"/>
  <c r="AM197" i="1"/>
  <c r="AL197" i="1"/>
  <c r="AK197" i="1"/>
  <c r="BC196" i="1"/>
  <c r="BB196" i="1"/>
  <c r="BA196" i="1"/>
  <c r="AZ196" i="1"/>
  <c r="AY196" i="1"/>
  <c r="AX196" i="1"/>
  <c r="AW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BC195" i="1"/>
  <c r="BB195" i="1"/>
  <c r="BA195" i="1"/>
  <c r="AZ195" i="1"/>
  <c r="AY195" i="1"/>
  <c r="AX195" i="1"/>
  <c r="AW195" i="1"/>
  <c r="AV195" i="1"/>
  <c r="AU195" i="1"/>
  <c r="AT195" i="1"/>
  <c r="AS195" i="1"/>
  <c r="AR195" i="1"/>
  <c r="AQ195" i="1"/>
  <c r="AP195" i="1"/>
  <c r="AO195" i="1"/>
  <c r="AN195" i="1"/>
  <c r="AM195" i="1"/>
  <c r="AL195" i="1"/>
  <c r="AK195" i="1"/>
  <c r="BC194" i="1"/>
  <c r="BB194" i="1"/>
  <c r="BA194" i="1"/>
  <c r="AZ194" i="1"/>
  <c r="AY194" i="1"/>
  <c r="AX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BC193" i="1"/>
  <c r="BB193" i="1"/>
  <c r="BA193" i="1"/>
  <c r="AZ193" i="1"/>
  <c r="AY193" i="1"/>
  <c r="AX193" i="1"/>
  <c r="AW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BC191" i="1"/>
  <c r="BB191" i="1"/>
  <c r="BA191" i="1"/>
  <c r="AZ191" i="1"/>
  <c r="AY191" i="1"/>
  <c r="AX191" i="1"/>
  <c r="AW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BC190" i="1"/>
  <c r="BB190" i="1"/>
  <c r="BA190" i="1"/>
  <c r="AZ190" i="1"/>
  <c r="AY190" i="1"/>
  <c r="AX190" i="1"/>
  <c r="AW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BC189" i="1"/>
  <c r="BB189" i="1"/>
  <c r="BA189" i="1"/>
  <c r="AZ189" i="1"/>
  <c r="AY189" i="1"/>
  <c r="AX189" i="1"/>
  <c r="AW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BC187" i="1"/>
  <c r="BB187" i="1"/>
  <c r="BA187" i="1"/>
  <c r="AZ187" i="1"/>
  <c r="AY187" i="1"/>
  <c r="AX187" i="1"/>
  <c r="AW187" i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BC185" i="1"/>
  <c r="BB185" i="1"/>
  <c r="BA185" i="1"/>
  <c r="AZ185" i="1"/>
  <c r="AY185" i="1"/>
  <c r="AX185" i="1"/>
  <c r="AW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BC184" i="1"/>
  <c r="BB184" i="1"/>
  <c r="BA184" i="1"/>
  <c r="AZ184" i="1"/>
  <c r="AY184" i="1"/>
  <c r="AX184" i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BC183" i="1"/>
  <c r="BB183" i="1"/>
  <c r="BA183" i="1"/>
  <c r="AZ183" i="1"/>
  <c r="AY183" i="1"/>
  <c r="AX183" i="1"/>
  <c r="AW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BC182" i="1"/>
  <c r="BB182" i="1"/>
  <c r="BA182" i="1"/>
  <c r="AZ182" i="1"/>
  <c r="AY182" i="1"/>
  <c r="AX182" i="1"/>
  <c r="AW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BC181" i="1"/>
  <c r="BB181" i="1"/>
  <c r="BA181" i="1"/>
  <c r="AZ181" i="1"/>
  <c r="AY181" i="1"/>
  <c r="AX181" i="1"/>
  <c r="AW181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BC180" i="1"/>
  <c r="BB180" i="1"/>
  <c r="BA180" i="1"/>
  <c r="AZ180" i="1"/>
  <c r="AY180" i="1"/>
  <c r="AX180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BC179" i="1"/>
  <c r="BB179" i="1"/>
  <c r="BA179" i="1"/>
  <c r="AZ179" i="1"/>
  <c r="AY179" i="1"/>
  <c r="AX179" i="1"/>
  <c r="AW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BC178" i="1"/>
  <c r="BB178" i="1"/>
  <c r="BA178" i="1"/>
  <c r="AZ178" i="1"/>
  <c r="AY178" i="1"/>
  <c r="AX178" i="1"/>
  <c r="AW178" i="1"/>
  <c r="AV178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BC177" i="1"/>
  <c r="BB177" i="1"/>
  <c r="BA177" i="1"/>
  <c r="AZ177" i="1"/>
  <c r="AY177" i="1"/>
  <c r="AX177" i="1"/>
  <c r="AW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BC176" i="1"/>
  <c r="BB176" i="1"/>
  <c r="BA176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BC175" i="1"/>
  <c r="BB175" i="1"/>
  <c r="BA175" i="1"/>
  <c r="AZ175" i="1"/>
  <c r="AY175" i="1"/>
  <c r="AX175" i="1"/>
  <c r="AW175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BC174" i="1"/>
  <c r="BB174" i="1"/>
  <c r="BA174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BC173" i="1"/>
  <c r="BB173" i="1"/>
  <c r="BA173" i="1"/>
  <c r="AZ173" i="1"/>
  <c r="AY173" i="1"/>
  <c r="AX173" i="1"/>
  <c r="AW173" i="1"/>
  <c r="AV173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BC172" i="1"/>
  <c r="BB172" i="1"/>
  <c r="BA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BC170" i="1"/>
  <c r="BB170" i="1"/>
  <c r="BA170" i="1"/>
  <c r="AZ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BC169" i="1"/>
  <c r="BB169" i="1"/>
  <c r="BA169" i="1"/>
  <c r="AZ169" i="1"/>
  <c r="AY169" i="1"/>
  <c r="AX169" i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BC168" i="1"/>
  <c r="BB168" i="1"/>
  <c r="BA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BC167" i="1"/>
  <c r="BB167" i="1"/>
  <c r="BA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BC166" i="1"/>
  <c r="BB166" i="1"/>
  <c r="BA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BC165" i="1"/>
  <c r="BB165" i="1"/>
  <c r="BA165" i="1"/>
  <c r="AZ165" i="1"/>
  <c r="AY165" i="1"/>
  <c r="AX165" i="1"/>
  <c r="AW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BC164" i="1"/>
  <c r="BB164" i="1"/>
  <c r="BA164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BC163" i="1"/>
  <c r="BB163" i="1"/>
  <c r="BA163" i="1"/>
  <c r="AZ163" i="1"/>
  <c r="AY163" i="1"/>
  <c r="AX163" i="1"/>
  <c r="AW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BC161" i="1"/>
  <c r="BB161" i="1"/>
  <c r="BA161" i="1"/>
  <c r="AZ161" i="1"/>
  <c r="AY161" i="1"/>
  <c r="AX161" i="1"/>
  <c r="AW161" i="1"/>
  <c r="AV161" i="1"/>
  <c r="AU161" i="1"/>
  <c r="AT161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BC159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BC158" i="1"/>
  <c r="BB158" i="1"/>
  <c r="BA158" i="1"/>
  <c r="AZ158" i="1"/>
  <c r="AY158" i="1"/>
  <c r="AX158" i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BC157" i="1"/>
  <c r="BB157" i="1"/>
  <c r="BA157" i="1"/>
  <c r="AZ157" i="1"/>
  <c r="AY157" i="1"/>
  <c r="AX157" i="1"/>
  <c r="AW157" i="1"/>
  <c r="AV157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BC156" i="1"/>
  <c r="BB156" i="1"/>
  <c r="BA156" i="1"/>
  <c r="AZ156" i="1"/>
  <c r="AY156" i="1"/>
  <c r="AX156" i="1"/>
  <c r="AW156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BC155" i="1"/>
  <c r="BB155" i="1"/>
  <c r="BA155" i="1"/>
  <c r="AZ155" i="1"/>
  <c r="AY155" i="1"/>
  <c r="AX155" i="1"/>
  <c r="AW155" i="1"/>
  <c r="AV155" i="1"/>
  <c r="AU155" i="1"/>
  <c r="AT155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BC154" i="1"/>
  <c r="BB154" i="1"/>
  <c r="BA154" i="1"/>
  <c r="AZ154" i="1"/>
  <c r="AY154" i="1"/>
  <c r="AX154" i="1"/>
  <c r="AW154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BC153" i="1"/>
  <c r="BB153" i="1"/>
  <c r="BA153" i="1"/>
  <c r="AZ153" i="1"/>
  <c r="AY153" i="1"/>
  <c r="AX153" i="1"/>
  <c r="AW153" i="1"/>
  <c r="AV153" i="1"/>
  <c r="AU153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BC152" i="1"/>
  <c r="BB152" i="1"/>
  <c r="BA152" i="1"/>
  <c r="AZ152" i="1"/>
  <c r="AY152" i="1"/>
  <c r="AX152" i="1"/>
  <c r="AW152" i="1"/>
  <c r="AV152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BC151" i="1"/>
  <c r="BB151" i="1"/>
  <c r="BA151" i="1"/>
  <c r="AZ151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BC150" i="1"/>
  <c r="BB150" i="1"/>
  <c r="BA150" i="1"/>
  <c r="AZ150" i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BC148" i="1"/>
  <c r="BB148" i="1"/>
  <c r="BA148" i="1"/>
  <c r="AZ148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BC147" i="1"/>
  <c r="BB147" i="1"/>
  <c r="BA147" i="1"/>
  <c r="AZ147" i="1"/>
  <c r="AY147" i="1"/>
  <c r="AX147" i="1"/>
  <c r="AW147" i="1"/>
  <c r="AV147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BC146" i="1"/>
  <c r="BB146" i="1"/>
  <c r="BA146" i="1"/>
  <c r="AZ146" i="1"/>
  <c r="AY146" i="1"/>
  <c r="AX146" i="1"/>
  <c r="AW146" i="1"/>
  <c r="AV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BC145" i="1"/>
  <c r="BB145" i="1"/>
  <c r="BA145" i="1"/>
  <c r="AZ145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BC144" i="1"/>
  <c r="BB144" i="1"/>
  <c r="BA144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BC143" i="1"/>
  <c r="BB143" i="1"/>
  <c r="BA143" i="1"/>
  <c r="AZ143" i="1"/>
  <c r="AY143" i="1"/>
  <c r="AX143" i="1"/>
  <c r="AW143" i="1"/>
  <c r="AV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BC142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BC141" i="1"/>
  <c r="BB141" i="1"/>
  <c r="BA141" i="1"/>
  <c r="AZ141" i="1"/>
  <c r="AY141" i="1"/>
  <c r="AX141" i="1"/>
  <c r="AW141" i="1"/>
  <c r="AV141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BC136" i="1"/>
  <c r="BB136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BC135" i="1"/>
  <c r="BB135" i="1"/>
  <c r="BA135" i="1"/>
  <c r="AZ135" i="1"/>
  <c r="AY135" i="1"/>
  <c r="AX135" i="1"/>
  <c r="AW135" i="1"/>
  <c r="AV135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BC134" i="1"/>
  <c r="BB134" i="1"/>
  <c r="BA134" i="1"/>
  <c r="AZ134" i="1"/>
  <c r="AY134" i="1"/>
  <c r="AX134" i="1"/>
  <c r="AW134" i="1"/>
  <c r="AV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BC132" i="1"/>
  <c r="BB132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</calcChain>
</file>

<file path=xl/sharedStrings.xml><?xml version="1.0" encoding="utf-8"?>
<sst xmlns="http://schemas.openxmlformats.org/spreadsheetml/2006/main" count="802" uniqueCount="133">
  <si>
    <t>Belgium</t>
  </si>
  <si>
    <t>personnel</t>
  </si>
  <si>
    <t>equipment</t>
  </si>
  <si>
    <t>infrastructure</t>
  </si>
  <si>
    <t>other</t>
  </si>
  <si>
    <t>Denmark</t>
  </si>
  <si>
    <t>France</t>
  </si>
  <si>
    <t>Italy</t>
  </si>
  <si>
    <t>Luxembourg</t>
  </si>
  <si>
    <t>Germany</t>
  </si>
  <si>
    <t>Greece</t>
  </si>
  <si>
    <t>Netherlands</t>
  </si>
  <si>
    <t>Norway</t>
  </si>
  <si>
    <t>Portugal</t>
  </si>
  <si>
    <t>Spain</t>
  </si>
  <si>
    <t>Turkey</t>
  </si>
  <si>
    <t>UK</t>
  </si>
  <si>
    <t>Canada</t>
  </si>
  <si>
    <t>USA</t>
  </si>
  <si>
    <t>Czechia</t>
  </si>
  <si>
    <t>Poland</t>
  </si>
  <si>
    <t>Hungary</t>
  </si>
  <si>
    <t>Bulgaria</t>
  </si>
  <si>
    <t>Estonia</t>
  </si>
  <si>
    <t>Latvia</t>
  </si>
  <si>
    <t>Lithuania</t>
  </si>
  <si>
    <t>Romania</t>
  </si>
  <si>
    <t>Slovakia</t>
  </si>
  <si>
    <t>Slovenia</t>
  </si>
  <si>
    <t>Albania</t>
  </si>
  <si>
    <t>Croatia</t>
  </si>
  <si>
    <t>Montenegro</t>
  </si>
  <si>
    <t>N. Macedonia</t>
  </si>
  <si>
    <t>AVF</t>
  </si>
  <si>
    <t>EUR</t>
  </si>
  <si>
    <t>coercion</t>
  </si>
  <si>
    <t>estimations</t>
  </si>
  <si>
    <t>q</t>
  </si>
  <si>
    <t>equipment + infrastructure</t>
  </si>
  <si>
    <t>equipment/infrastructure</t>
  </si>
  <si>
    <t>Strenght of the military in the NATO countries in 1985-2022 (´000)</t>
  </si>
  <si>
    <t>source: www.nato.int</t>
  </si>
  <si>
    <t>e</t>
  </si>
  <si>
    <t>United Kingdom</t>
  </si>
  <si>
    <t>North Macedonia</t>
  </si>
  <si>
    <t>zone</t>
  </si>
  <si>
    <t>NATO</t>
  </si>
  <si>
    <t>Warsaw Pact</t>
  </si>
  <si>
    <t>4.4.</t>
  </si>
  <si>
    <t>LUX</t>
  </si>
  <si>
    <t>GER</t>
  </si>
  <si>
    <t>CZE</t>
  </si>
  <si>
    <t>NLD</t>
  </si>
  <si>
    <t>SVK</t>
  </si>
  <si>
    <t>BEL</t>
  </si>
  <si>
    <t>POL</t>
  </si>
  <si>
    <t>HUN</t>
  </si>
  <si>
    <t>AUT</t>
  </si>
  <si>
    <t>SWS</t>
  </si>
  <si>
    <t>GBR</t>
  </si>
  <si>
    <t>CCCP</t>
  </si>
  <si>
    <t>FRA</t>
  </si>
  <si>
    <t>BLR</t>
  </si>
  <si>
    <t>ITA</t>
  </si>
  <si>
    <t>UKR</t>
  </si>
  <si>
    <t>DNK</t>
  </si>
  <si>
    <t>EST</t>
  </si>
  <si>
    <t>IRL</t>
  </si>
  <si>
    <t>LTU</t>
  </si>
  <si>
    <t>RUS</t>
  </si>
  <si>
    <t>LVA</t>
  </si>
  <si>
    <t>ESP</t>
  </si>
  <si>
    <t>PRT</t>
  </si>
  <si>
    <t>ISL</t>
  </si>
  <si>
    <t>GRU</t>
  </si>
  <si>
    <t>NOR</t>
  </si>
  <si>
    <t>MDA</t>
  </si>
  <si>
    <t>FIN</t>
  </si>
  <si>
    <t>AZE</t>
  </si>
  <si>
    <t>SWE</t>
  </si>
  <si>
    <t>ARM</t>
  </si>
  <si>
    <t>GRC</t>
  </si>
  <si>
    <t>KAZ</t>
  </si>
  <si>
    <t>TUR</t>
  </si>
  <si>
    <t>ROU</t>
  </si>
  <si>
    <t>HRV</t>
  </si>
  <si>
    <t>ALB</t>
  </si>
  <si>
    <t>BLG</t>
  </si>
  <si>
    <t>SLV</t>
  </si>
  <si>
    <t>MNE</t>
  </si>
  <si>
    <t>NMC</t>
  </si>
  <si>
    <t>… no CFE Treaty application</t>
  </si>
  <si>
    <t>XXX</t>
  </si>
  <si>
    <t>… in NATO in 2023</t>
  </si>
  <si>
    <t>The list of countries in the theatre</t>
  </si>
  <si>
    <t>abr.</t>
  </si>
  <si>
    <t>country</t>
  </si>
  <si>
    <t>original status</t>
  </si>
  <si>
    <t>manpower ceiling</t>
  </si>
  <si>
    <t>2023 status</t>
  </si>
  <si>
    <t>4_1</t>
  </si>
  <si>
    <t>Iceland</t>
  </si>
  <si>
    <t>1)</t>
  </si>
  <si>
    <t>N</t>
  </si>
  <si>
    <t>neutral/PfP</t>
  </si>
  <si>
    <t>Finland</t>
  </si>
  <si>
    <t>Y</t>
  </si>
  <si>
    <t>former Yugoslavia</t>
  </si>
  <si>
    <t>Sweden</t>
  </si>
  <si>
    <t>WP</t>
  </si>
  <si>
    <t>former Warzaw Pact</t>
  </si>
  <si>
    <t>2)</t>
  </si>
  <si>
    <t>Slovenika</t>
  </si>
  <si>
    <t>Georgia</t>
  </si>
  <si>
    <t>Moldavia</t>
  </si>
  <si>
    <t>Azerbajdan</t>
  </si>
  <si>
    <t>Armenia</t>
  </si>
  <si>
    <t>Kazachstan</t>
  </si>
  <si>
    <t>Romanie</t>
  </si>
  <si>
    <t>Bulgraria</t>
  </si>
  <si>
    <t>4_2</t>
  </si>
  <si>
    <t>4_3</t>
  </si>
  <si>
    <t>Denemark</t>
  </si>
  <si>
    <t>Irland</t>
  </si>
  <si>
    <t>Belorus</t>
  </si>
  <si>
    <t>Ukraina</t>
  </si>
  <si>
    <t>Russia</t>
  </si>
  <si>
    <t>4_4</t>
  </si>
  <si>
    <t>Austria</t>
  </si>
  <si>
    <t>Switzerland</t>
  </si>
  <si>
    <t>The Treaty on Conventional Armed Forces in Europe, 1988</t>
  </si>
  <si>
    <t>The Agreement on Sub-Regional Arms Control is an arms limitation agreement signed, Florence, Italy 1996</t>
  </si>
  <si>
    <t>Treaty on Conventional Forces in Europe (the 1988 and 2023situation)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</si>
</sst>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1" fillId="0" borderId="0"/>
    <xf numFmtId="0" fontId="1" fillId="0" borderId="0"/>
  </cellStyleXfs>
  <cellXfs count="19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164" fontId="6" fillId="0" borderId="0" xfId="0" applyNumberFormat="1" applyFont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7" fillId="0" borderId="2" xfId="0" applyFont="1" applyBorder="1"/>
    <xf numFmtId="164" fontId="6" fillId="0" borderId="2" xfId="0" applyNumberFormat="1" applyFont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4" fillId="0" borderId="0" xfId="0" applyFont="1"/>
    <xf numFmtId="164" fontId="6" fillId="0" borderId="5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left"/>
    </xf>
    <xf numFmtId="0" fontId="7" fillId="0" borderId="6" xfId="0" applyFont="1" applyBorder="1"/>
    <xf numFmtId="0" fontId="6" fillId="0" borderId="6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3" borderId="7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4" borderId="0" xfId="0" applyNumberFormat="1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0" fontId="3" fillId="0" borderId="6" xfId="0" applyFont="1" applyBorder="1"/>
    <xf numFmtId="164" fontId="4" fillId="0" borderId="6" xfId="0" applyNumberFormat="1" applyFont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4" fontId="4" fillId="4" borderId="6" xfId="0" applyNumberFormat="1" applyFont="1" applyFill="1" applyBorder="1" applyAlignment="1">
      <alignment horizontal="center"/>
    </xf>
    <xf numFmtId="0" fontId="3" fillId="0" borderId="0" xfId="0" applyFont="1"/>
    <xf numFmtId="164" fontId="4" fillId="0" borderId="0" xfId="0" applyNumberFormat="1" applyFont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3" fillId="0" borderId="2" xfId="0" applyFont="1" applyBorder="1"/>
    <xf numFmtId="164" fontId="4" fillId="0" borderId="2" xfId="0" applyNumberFormat="1" applyFont="1" applyBorder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0" fontId="7" fillId="0" borderId="6" xfId="1" applyFont="1" applyBorder="1"/>
    <xf numFmtId="164" fontId="6" fillId="0" borderId="6" xfId="1" applyNumberFormat="1" applyFont="1" applyBorder="1" applyAlignment="1">
      <alignment horizontal="center"/>
    </xf>
    <xf numFmtId="164" fontId="8" fillId="0" borderId="6" xfId="1" applyNumberFormat="1" applyFont="1" applyBorder="1" applyAlignment="1">
      <alignment horizontal="center"/>
    </xf>
    <xf numFmtId="0" fontId="8" fillId="4" borderId="6" xfId="1" applyFont="1" applyFill="1" applyBorder="1"/>
    <xf numFmtId="164" fontId="9" fillId="0" borderId="6" xfId="1" applyNumberFormat="1" applyFont="1" applyBorder="1" applyAlignment="1">
      <alignment horizontal="center"/>
    </xf>
    <xf numFmtId="0" fontId="7" fillId="0" borderId="0" xfId="1" applyFont="1"/>
    <xf numFmtId="164" fontId="6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8" fillId="4" borderId="0" xfId="1" applyFont="1" applyFill="1"/>
    <xf numFmtId="164" fontId="9" fillId="0" borderId="0" xfId="1" applyNumberFormat="1" applyFont="1" applyAlignment="1">
      <alignment horizontal="center"/>
    </xf>
    <xf numFmtId="0" fontId="7" fillId="0" borderId="2" xfId="1" applyFont="1" applyBorder="1"/>
    <xf numFmtId="164" fontId="6" fillId="0" borderId="2" xfId="1" applyNumberFormat="1" applyFont="1" applyBorder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0" fontId="8" fillId="4" borderId="2" xfId="1" applyFont="1" applyFill="1" applyBorder="1"/>
    <xf numFmtId="164" fontId="9" fillId="0" borderId="2" xfId="1" applyNumberFormat="1" applyFont="1" applyBorder="1" applyAlignment="1">
      <alignment horizontal="center"/>
    </xf>
    <xf numFmtId="0" fontId="7" fillId="0" borderId="6" xfId="2" applyFont="1" applyBorder="1" applyAlignment="1">
      <alignment horizontal="left"/>
    </xf>
    <xf numFmtId="164" fontId="8" fillId="2" borderId="6" xfId="1" applyNumberFormat="1" applyFont="1" applyFill="1" applyBorder="1" applyAlignment="1">
      <alignment horizontal="center"/>
    </xf>
    <xf numFmtId="164" fontId="8" fillId="3" borderId="7" xfId="1" applyNumberFormat="1" applyFont="1" applyFill="1" applyBorder="1" applyAlignment="1">
      <alignment horizontal="center"/>
    </xf>
    <xf numFmtId="0" fontId="7" fillId="0" borderId="0" xfId="2" applyFont="1" applyAlignment="1">
      <alignment horizontal="left"/>
    </xf>
    <xf numFmtId="164" fontId="8" fillId="2" borderId="0" xfId="1" applyNumberFormat="1" applyFont="1" applyFill="1" applyAlignment="1">
      <alignment horizontal="center"/>
    </xf>
    <xf numFmtId="164" fontId="8" fillId="3" borderId="1" xfId="1" applyNumberFormat="1" applyFont="1" applyFill="1" applyBorder="1" applyAlignment="1">
      <alignment horizontal="center"/>
    </xf>
    <xf numFmtId="0" fontId="7" fillId="0" borderId="2" xfId="2" applyFont="1" applyBorder="1" applyAlignment="1">
      <alignment horizontal="left"/>
    </xf>
    <xf numFmtId="164" fontId="8" fillId="2" borderId="2" xfId="1" applyNumberFormat="1" applyFont="1" applyFill="1" applyBorder="1" applyAlignment="1">
      <alignment horizontal="center"/>
    </xf>
    <xf numFmtId="164" fontId="8" fillId="3" borderId="3" xfId="1" applyNumberFormat="1" applyFont="1" applyFill="1" applyBorder="1" applyAlignment="1">
      <alignment horizontal="center"/>
    </xf>
    <xf numFmtId="164" fontId="6" fillId="0" borderId="6" xfId="3" applyNumberFormat="1" applyFont="1" applyBorder="1" applyAlignment="1">
      <alignment horizontal="center"/>
    </xf>
    <xf numFmtId="164" fontId="6" fillId="0" borderId="0" xfId="3" applyNumberFormat="1" applyFont="1" applyAlignment="1">
      <alignment horizontal="center"/>
    </xf>
    <xf numFmtId="164" fontId="6" fillId="0" borderId="2" xfId="3" applyNumberFormat="1" applyFont="1" applyBorder="1" applyAlignment="1">
      <alignment horizontal="center"/>
    </xf>
    <xf numFmtId="0" fontId="7" fillId="0" borderId="6" xfId="3" applyFont="1" applyBorder="1"/>
    <xf numFmtId="0" fontId="7" fillId="0" borderId="0" xfId="3" applyFont="1"/>
    <xf numFmtId="0" fontId="7" fillId="0" borderId="2" xfId="3" applyFont="1" applyBorder="1"/>
    <xf numFmtId="0" fontId="4" fillId="0" borderId="6" xfId="0" applyFont="1" applyBorder="1"/>
    <xf numFmtId="164" fontId="6" fillId="4" borderId="6" xfId="3" applyNumberFormat="1" applyFont="1" applyFill="1" applyBorder="1" applyAlignment="1">
      <alignment horizontal="center"/>
    </xf>
    <xf numFmtId="164" fontId="9" fillId="0" borderId="6" xfId="3" applyNumberFormat="1" applyFont="1" applyBorder="1" applyAlignment="1">
      <alignment horizontal="center"/>
    </xf>
    <xf numFmtId="164" fontId="6" fillId="4" borderId="0" xfId="3" applyNumberFormat="1" applyFont="1" applyFill="1" applyAlignment="1">
      <alignment horizontal="center"/>
    </xf>
    <xf numFmtId="164" fontId="9" fillId="0" borderId="0" xfId="3" applyNumberFormat="1" applyFont="1" applyAlignment="1">
      <alignment horizontal="center"/>
    </xf>
    <xf numFmtId="0" fontId="4" fillId="0" borderId="2" xfId="0" applyFont="1" applyBorder="1"/>
    <xf numFmtId="164" fontId="6" fillId="4" borderId="2" xfId="3" applyNumberFormat="1" applyFont="1" applyFill="1" applyBorder="1" applyAlignment="1">
      <alignment horizontal="center"/>
    </xf>
    <xf numFmtId="164" fontId="9" fillId="0" borderId="2" xfId="3" applyNumberFormat="1" applyFont="1" applyBorder="1" applyAlignment="1">
      <alignment horizontal="center"/>
    </xf>
    <xf numFmtId="0" fontId="7" fillId="0" borderId="6" xfId="4" applyFont="1" applyBorder="1"/>
    <xf numFmtId="164" fontId="6" fillId="0" borderId="6" xfId="4" applyNumberFormat="1" applyFont="1" applyBorder="1" applyAlignment="1">
      <alignment horizontal="center"/>
    </xf>
    <xf numFmtId="164" fontId="6" fillId="4" borderId="6" xfId="4" applyNumberFormat="1" applyFont="1" applyFill="1" applyBorder="1" applyAlignment="1">
      <alignment horizontal="center"/>
    </xf>
    <xf numFmtId="164" fontId="9" fillId="0" borderId="6" xfId="4" applyNumberFormat="1" applyFont="1" applyBorder="1" applyAlignment="1">
      <alignment horizontal="center"/>
    </xf>
    <xf numFmtId="0" fontId="7" fillId="0" borderId="0" xfId="4" applyFont="1"/>
    <xf numFmtId="164" fontId="6" fillId="0" borderId="0" xfId="4" applyNumberFormat="1" applyFont="1" applyAlignment="1">
      <alignment horizontal="center"/>
    </xf>
    <xf numFmtId="164" fontId="6" fillId="4" borderId="0" xfId="4" applyNumberFormat="1" applyFont="1" applyFill="1" applyAlignment="1">
      <alignment horizontal="center"/>
    </xf>
    <xf numFmtId="164" fontId="9" fillId="0" borderId="0" xfId="4" applyNumberFormat="1" applyFont="1" applyAlignment="1">
      <alignment horizontal="center"/>
    </xf>
    <xf numFmtId="0" fontId="7" fillId="0" borderId="2" xfId="4" applyFont="1" applyBorder="1"/>
    <xf numFmtId="164" fontId="6" fillId="0" borderId="2" xfId="4" applyNumberFormat="1" applyFont="1" applyBorder="1" applyAlignment="1">
      <alignment horizontal="center"/>
    </xf>
    <xf numFmtId="164" fontId="6" fillId="4" borderId="2" xfId="4" applyNumberFormat="1" applyFont="1" applyFill="1" applyBorder="1" applyAlignment="1">
      <alignment horizontal="center"/>
    </xf>
    <xf numFmtId="164" fontId="9" fillId="0" borderId="2" xfId="4" applyNumberFormat="1" applyFont="1" applyBorder="1" applyAlignment="1">
      <alignment horizontal="center"/>
    </xf>
    <xf numFmtId="164" fontId="6" fillId="3" borderId="7" xfId="3" applyNumberFormat="1" applyFont="1" applyFill="1" applyBorder="1" applyAlignment="1">
      <alignment horizontal="center"/>
    </xf>
    <xf numFmtId="164" fontId="6" fillId="3" borderId="1" xfId="3" applyNumberFormat="1" applyFont="1" applyFill="1" applyBorder="1" applyAlignment="1">
      <alignment horizontal="center"/>
    </xf>
    <xf numFmtId="164" fontId="6" fillId="3" borderId="3" xfId="3" applyNumberFormat="1" applyFont="1" applyFill="1" applyBorder="1" applyAlignment="1">
      <alignment horizontal="center"/>
    </xf>
    <xf numFmtId="164" fontId="6" fillId="5" borderId="8" xfId="0" applyNumberFormat="1" applyFont="1" applyFill="1" applyBorder="1" applyAlignment="1">
      <alignment horizontal="center"/>
    </xf>
    <xf numFmtId="164" fontId="6" fillId="5" borderId="9" xfId="0" applyNumberFormat="1" applyFont="1" applyFill="1" applyBorder="1" applyAlignment="1">
      <alignment horizontal="center"/>
    </xf>
    <xf numFmtId="164" fontId="6" fillId="5" borderId="10" xfId="0" applyNumberFormat="1" applyFont="1" applyFill="1" applyBorder="1" applyAlignment="1">
      <alignment horizontal="center"/>
    </xf>
    <xf numFmtId="0" fontId="4" fillId="4" borderId="0" xfId="0" applyFont="1" applyFill="1"/>
    <xf numFmtId="0" fontId="4" fillId="6" borderId="0" xfId="0" applyFont="1" applyFill="1"/>
    <xf numFmtId="0" fontId="9" fillId="0" borderId="0" xfId="0" applyFont="1"/>
    <xf numFmtId="0" fontId="7" fillId="0" borderId="0" xfId="0" applyFont="1" applyAlignment="1">
      <alignment wrapText="1"/>
    </xf>
    <xf numFmtId="164" fontId="4" fillId="0" borderId="0" xfId="0" applyNumberFormat="1" applyFont="1"/>
    <xf numFmtId="0" fontId="7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7" fillId="0" borderId="0" xfId="1" applyFont="1" applyAlignment="1">
      <alignment wrapText="1"/>
    </xf>
    <xf numFmtId="0" fontId="7" fillId="0" borderId="2" xfId="1" applyFont="1" applyBorder="1" applyAlignment="1">
      <alignment wrapText="1"/>
    </xf>
    <xf numFmtId="0" fontId="7" fillId="0" borderId="0" xfId="2" applyFont="1" applyAlignment="1">
      <alignment horizontal="left" wrapText="1"/>
    </xf>
    <xf numFmtId="0" fontId="7" fillId="0" borderId="2" xfId="2" applyFont="1" applyBorder="1" applyAlignment="1">
      <alignment horizontal="left" wrapText="1"/>
    </xf>
    <xf numFmtId="0" fontId="7" fillId="0" borderId="0" xfId="3" applyFont="1" applyAlignment="1">
      <alignment wrapText="1"/>
    </xf>
    <xf numFmtId="0" fontId="7" fillId="0" borderId="2" xfId="3" applyFont="1" applyBorder="1" applyAlignment="1">
      <alignment wrapText="1"/>
    </xf>
    <xf numFmtId="0" fontId="7" fillId="0" borderId="0" xfId="4" applyFont="1" applyAlignment="1">
      <alignment wrapText="1"/>
    </xf>
    <xf numFmtId="0" fontId="7" fillId="0" borderId="2" xfId="4" applyFont="1" applyBorder="1" applyAlignment="1">
      <alignment wrapText="1"/>
    </xf>
    <xf numFmtId="0" fontId="2" fillId="0" borderId="0" xfId="0" applyFont="1"/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1" fontId="6" fillId="0" borderId="0" xfId="0" applyNumberFormat="1" applyFont="1" applyAlignment="1">
      <alignment horizontal="center"/>
    </xf>
    <xf numFmtId="1" fontId="6" fillId="4" borderId="0" xfId="0" applyNumberFormat="1" applyFont="1" applyFill="1" applyAlignment="1">
      <alignment horizontal="center"/>
    </xf>
    <xf numFmtId="1" fontId="8" fillId="4" borderId="0" xfId="0" applyNumberFormat="1" applyFont="1" applyFill="1" applyAlignment="1">
      <alignment horizontal="center"/>
    </xf>
    <xf numFmtId="1" fontId="6" fillId="4" borderId="0" xfId="3" applyNumberFormat="1" applyFont="1" applyFill="1" applyAlignment="1">
      <alignment horizontal="center"/>
    </xf>
    <xf numFmtId="1" fontId="8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4" borderId="0" xfId="0" applyNumberFormat="1" applyFont="1" applyFill="1" applyAlignment="1">
      <alignment horizontal="center"/>
    </xf>
    <xf numFmtId="1" fontId="8" fillId="4" borderId="0" xfId="3" applyNumberFormat="1" applyFont="1" applyFill="1" applyAlignment="1">
      <alignment horizontal="center"/>
    </xf>
    <xf numFmtId="1" fontId="8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1" fontId="8" fillId="4" borderId="0" xfId="1" applyNumberFormat="1" applyFont="1" applyFill="1"/>
    <xf numFmtId="1" fontId="6" fillId="4" borderId="0" xfId="1" applyNumberFormat="1" applyFont="1" applyFill="1" applyAlignment="1">
      <alignment horizontal="center"/>
    </xf>
    <xf numFmtId="1" fontId="8" fillId="4" borderId="0" xfId="1" applyNumberFormat="1" applyFont="1" applyFill="1" applyAlignment="1">
      <alignment horizontal="center"/>
    </xf>
    <xf numFmtId="1" fontId="4" fillId="0" borderId="0" xfId="0" applyNumberFormat="1" applyFont="1"/>
    <xf numFmtId="1" fontId="6" fillId="0" borderId="0" xfId="3" applyNumberFormat="1" applyFont="1" applyAlignment="1">
      <alignment horizontal="center"/>
    </xf>
    <xf numFmtId="1" fontId="6" fillId="0" borderId="0" xfId="4" applyNumberFormat="1" applyFont="1" applyAlignment="1">
      <alignment horizontal="center"/>
    </xf>
    <xf numFmtId="1" fontId="6" fillId="4" borderId="0" xfId="4" applyNumberFormat="1" applyFont="1" applyFill="1" applyAlignment="1">
      <alignment horizontal="center"/>
    </xf>
    <xf numFmtId="1" fontId="4" fillId="4" borderId="0" xfId="0" applyNumberFormat="1" applyFont="1" applyFill="1"/>
    <xf numFmtId="0" fontId="0" fillId="4" borderId="0" xfId="0" applyFill="1"/>
    <xf numFmtId="0" fontId="14" fillId="0" borderId="0" xfId="0" applyFont="1"/>
    <xf numFmtId="1" fontId="15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7" borderId="0" xfId="0" applyFont="1" applyFill="1"/>
    <xf numFmtId="0" fontId="16" fillId="0" borderId="0" xfId="0" applyFont="1" applyAlignment="1">
      <alignment horizontal="center"/>
    </xf>
    <xf numFmtId="0" fontId="16" fillId="0" borderId="14" xfId="0" applyFont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0" borderId="14" xfId="0" applyBorder="1" applyAlignment="1">
      <alignment horizontal="center"/>
    </xf>
    <xf numFmtId="16" fontId="2" fillId="9" borderId="0" xfId="0" applyNumberFormat="1" applyFont="1" applyFill="1"/>
    <xf numFmtId="16" fontId="0" fillId="0" borderId="0" xfId="0" applyNumberFormat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16" fontId="2" fillId="9" borderId="0" xfId="0" applyNumberFormat="1" applyFont="1" applyFill="1" applyAlignment="1">
      <alignment horizontal="center"/>
    </xf>
    <xf numFmtId="0" fontId="2" fillId="9" borderId="0" xfId="0" applyFont="1" applyFill="1"/>
    <xf numFmtId="0" fontId="0" fillId="0" borderId="17" xfId="0" applyBorder="1" applyAlignment="1">
      <alignment horizontal="center"/>
    </xf>
    <xf numFmtId="0" fontId="2" fillId="9" borderId="0" xfId="0" applyFont="1" applyFill="1" applyAlignment="1">
      <alignment horizontal="center"/>
    </xf>
    <xf numFmtId="0" fontId="16" fillId="10" borderId="14" xfId="0" applyFont="1" applyFill="1" applyBorder="1" applyAlignment="1">
      <alignment horizontal="center"/>
    </xf>
    <xf numFmtId="16" fontId="2" fillId="4" borderId="0" xfId="0" applyNumberFormat="1" applyFont="1" applyFill="1"/>
    <xf numFmtId="16" fontId="2" fillId="4" borderId="0" xfId="0" applyNumberFormat="1" applyFont="1" applyFill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16" fontId="2" fillId="5" borderId="0" xfId="0" applyNumberFormat="1" applyFont="1" applyFill="1"/>
    <xf numFmtId="16" fontId="2" fillId="5" borderId="0" xfId="0" applyNumberFormat="1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18" fillId="8" borderId="0" xfId="0" applyFont="1" applyFill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16" fillId="8" borderId="0" xfId="0" applyFont="1" applyFill="1" applyAlignment="1">
      <alignment horizontal="center"/>
    </xf>
    <xf numFmtId="0" fontId="0" fillId="8" borderId="0" xfId="0" applyFill="1"/>
    <xf numFmtId="0" fontId="16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6" fillId="10" borderId="0" xfId="0" applyFont="1" applyFill="1" applyAlignment="1">
      <alignment horizontal="center"/>
    </xf>
    <xf numFmtId="1" fontId="0" fillId="0" borderId="0" xfId="0" applyNumberFormat="1"/>
    <xf numFmtId="0" fontId="19" fillId="0" borderId="0" xfId="0" applyFont="1" applyAlignment="1">
      <alignment horizontal="left"/>
    </xf>
    <xf numFmtId="164" fontId="9" fillId="3" borderId="7" xfId="3" applyNumberFormat="1" applyFont="1" applyFill="1" applyBorder="1" applyAlignment="1">
      <alignment horizontal="center"/>
    </xf>
    <xf numFmtId="164" fontId="9" fillId="3" borderId="1" xfId="3" applyNumberFormat="1" applyFont="1" applyFill="1" applyBorder="1" applyAlignment="1">
      <alignment horizontal="center"/>
    </xf>
    <xf numFmtId="164" fontId="9" fillId="3" borderId="3" xfId="3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</cellXfs>
  <cellStyles count="5">
    <cellStyle name="Normální" xfId="0" builtinId="0"/>
    <cellStyle name="normální 11 2" xfId="1" xr:uid="{4C3A8F54-49E4-4555-8B9F-64909478C1A7}"/>
    <cellStyle name="normální 12" xfId="3" xr:uid="{76CBF583-06E5-4673-8827-39A2ED3E7B1E}"/>
    <cellStyle name="normální 12 2" xfId="4" xr:uid="{130E69B2-05E9-46F2-9E40-C97A7BBA7CA6}"/>
    <cellStyle name="normální_List1" xfId="2" xr:uid="{EA1BBF42-FCB8-4E19-B8A7-E667918FAE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53340</xdr:colOff>
      <xdr:row>3</xdr:row>
      <xdr:rowOff>30480</xdr:rowOff>
    </xdr:from>
    <xdr:to>
      <xdr:col>19</xdr:col>
      <xdr:colOff>548640</xdr:colOff>
      <xdr:row>19</xdr:row>
      <xdr:rowOff>160020</xdr:rowOff>
    </xdr:to>
    <xdr:pic>
      <xdr:nvPicPr>
        <xdr:cNvPr id="2" name="Obrázek 1" descr="Výsledek obrázku pro CFE Treaty area of apli">
          <a:extLst>
            <a:ext uri="{FF2B5EF4-FFF2-40B4-BE49-F238E27FC236}">
              <a16:creationId xmlns:a16="http://schemas.microsoft.com/office/drawing/2014/main" id="{1CDA104B-F1C4-4189-A3A8-6942C565C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5715" y="601980"/>
          <a:ext cx="4762500" cy="3177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osenovsky\INFZPRAV\IZ010196\KVALITY\VEK_HOD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osenovsky\Documents%20and%20Settings\Pernica\Dokumenty\Dokumenty\Disertace\Tabulky\Anal_SR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osenovsky\INFZPRAV\IZ010196\BACI90-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osenovsky\2UZIV\POMUCKY\MO010596\MO010596\Z3-01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Z010196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jem"/>
      <sheetName val="zakladni_sluzba"/>
      <sheetName val="Graf3"/>
      <sheetName val="anal"/>
      <sheetName val="List3"/>
      <sheetName val="List4"/>
      <sheetName val="sr SRN"/>
      <sheetName val="STB1_12.XLS"/>
      <sheetName val="STB1_14.XLS"/>
      <sheetName val="STB1_23.XLS"/>
      <sheetName val="STB1_25.XLS "/>
      <sheetName val="STB1_26.XLS"/>
      <sheetName val="STB2_1.XLS"/>
      <sheetName val="STB2_2.XLS"/>
      <sheetName val="STB2_3.XLS"/>
      <sheetName val="STB2_5.XLS"/>
      <sheetName val="STB2_5A.XLS"/>
      <sheetName val="STB2_6.XLS"/>
      <sheetName val="STB2_6A.XLS"/>
      <sheetName val="STB2_8.XLS"/>
      <sheetName val="STB2_10.XLS"/>
      <sheetName val="STB3_1.XLS"/>
      <sheetName val="STB3_3.XLS"/>
      <sheetName val="STB4_1.XLS"/>
      <sheetName val="STB4_6.XLS"/>
      <sheetName val="STB4_8.XLS"/>
      <sheetName val="STB4_9.XLS"/>
      <sheetName val="STB5_14.XLS"/>
      <sheetName val="STB5_15.XLS"/>
      <sheetName val="Graf2"/>
      <sheetName val="pocet_obyv"/>
      <sheetName val="STB8_15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Z010196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bd1"/>
      <sheetName val="Ub-h"/>
      <sheetName val="G-Uh"/>
      <sheetName val="GUb96"/>
      <sheetName val="Ub-VEK"/>
      <sheetName val="Ub-vsk"/>
      <sheetName val="Ub-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EFB02-B3FB-4FF9-B3A9-2C6C77C24674}">
  <sheetPr>
    <tabColor rgb="FF002060"/>
  </sheetPr>
  <dimension ref="A1:BD250"/>
  <sheetViews>
    <sheetView workbookViewId="0">
      <pane xSplit="3" ySplit="1" topLeftCell="M2" activePane="bottomRight" state="frozen"/>
      <selection activeCell="A5" sqref="A5:B33"/>
      <selection pane="topRight" activeCell="A5" sqref="A5:B33"/>
      <selection pane="bottomLeft" activeCell="A5" sqref="A5:B33"/>
      <selection pane="bottomRight" activeCell="BB2" sqref="BB2:BD2"/>
    </sheetView>
  </sheetViews>
  <sheetFormatPr defaultColWidth="8.85546875" defaultRowHeight="11.25" x14ac:dyDescent="0.2"/>
  <cols>
    <col min="1" max="1" width="4.42578125" style="21" bestFit="1" customWidth="1"/>
    <col min="2" max="2" width="10.28515625" style="21" bestFit="1" customWidth="1"/>
    <col min="3" max="3" width="12.5703125" style="21" customWidth="1"/>
    <col min="4" max="17" width="4.5703125" style="21" customWidth="1"/>
    <col min="18" max="37" width="4.7109375" style="21" bestFit="1" customWidth="1"/>
    <col min="38" max="38" width="4.85546875" style="21" bestFit="1" customWidth="1"/>
    <col min="39" max="43" width="4.7109375" style="21" bestFit="1" customWidth="1"/>
    <col min="44" max="44" width="5.7109375" style="21" bestFit="1" customWidth="1"/>
    <col min="45" max="46" width="4.85546875" style="21" bestFit="1" customWidth="1"/>
    <col min="47" max="48" width="4.7109375" style="21" bestFit="1" customWidth="1"/>
    <col min="49" max="56" width="4.85546875" style="21" bestFit="1" customWidth="1"/>
    <col min="57" max="16384" width="8.85546875" style="21"/>
  </cols>
  <sheetData>
    <row r="1" spans="1:56" s="1" customFormat="1" x14ac:dyDescent="0.2">
      <c r="B1" s="2"/>
      <c r="D1" s="1">
        <v>1971</v>
      </c>
      <c r="E1" s="1">
        <v>1972</v>
      </c>
      <c r="F1" s="1">
        <v>1973</v>
      </c>
      <c r="G1" s="1">
        <v>1974</v>
      </c>
      <c r="H1" s="1">
        <v>1975</v>
      </c>
      <c r="I1" s="1">
        <v>1976</v>
      </c>
      <c r="J1" s="1">
        <v>1977</v>
      </c>
      <c r="K1" s="1">
        <v>1978</v>
      </c>
      <c r="L1" s="1">
        <v>1979</v>
      </c>
      <c r="M1" s="1">
        <v>1980</v>
      </c>
      <c r="N1" s="1">
        <v>1981</v>
      </c>
      <c r="O1" s="1">
        <v>1982</v>
      </c>
      <c r="P1" s="1">
        <v>1983</v>
      </c>
      <c r="Q1" s="1">
        <v>1984</v>
      </c>
      <c r="R1" s="1">
        <v>1985</v>
      </c>
      <c r="S1" s="1">
        <v>1986</v>
      </c>
      <c r="T1" s="1">
        <v>1987</v>
      </c>
      <c r="U1" s="1">
        <v>1988</v>
      </c>
      <c r="V1" s="1">
        <v>1989</v>
      </c>
      <c r="W1" s="1">
        <v>1990</v>
      </c>
      <c r="X1" s="1">
        <v>1991</v>
      </c>
      <c r="Y1" s="1">
        <v>1992</v>
      </c>
      <c r="Z1" s="1">
        <v>1993</v>
      </c>
      <c r="AA1" s="1">
        <v>1994</v>
      </c>
      <c r="AB1" s="1">
        <v>1995</v>
      </c>
      <c r="AC1" s="1">
        <v>1996</v>
      </c>
      <c r="AD1" s="1">
        <v>1997</v>
      </c>
      <c r="AE1" s="1">
        <v>1998</v>
      </c>
      <c r="AF1" s="1">
        <v>1999</v>
      </c>
      <c r="AG1" s="1">
        <v>2000</v>
      </c>
      <c r="AH1" s="1">
        <v>2001</v>
      </c>
      <c r="AI1" s="1">
        <v>2002</v>
      </c>
      <c r="AJ1" s="1">
        <v>2003</v>
      </c>
      <c r="AK1" s="1">
        <v>2004</v>
      </c>
      <c r="AL1" s="1">
        <v>2005</v>
      </c>
      <c r="AM1" s="1">
        <v>2006</v>
      </c>
      <c r="AN1" s="1">
        <v>2007</v>
      </c>
      <c r="AO1" s="1">
        <v>2008</v>
      </c>
      <c r="AP1" s="1">
        <v>2009</v>
      </c>
      <c r="AQ1" s="1">
        <v>2010</v>
      </c>
      <c r="AR1" s="1">
        <v>2011</v>
      </c>
      <c r="AS1" s="1">
        <v>2012</v>
      </c>
      <c r="AT1" s="1">
        <v>2013</v>
      </c>
      <c r="AU1" s="1">
        <v>2014</v>
      </c>
      <c r="AV1" s="1">
        <v>2015</v>
      </c>
      <c r="AW1" s="1">
        <v>2016</v>
      </c>
      <c r="AX1" s="1">
        <v>2017</v>
      </c>
      <c r="AY1" s="1">
        <v>2018</v>
      </c>
      <c r="AZ1" s="1">
        <v>2019</v>
      </c>
      <c r="BA1" s="1">
        <v>2020</v>
      </c>
      <c r="BB1" s="1">
        <v>2021</v>
      </c>
      <c r="BC1" s="3">
        <v>2022</v>
      </c>
      <c r="BD1" s="3">
        <v>2023</v>
      </c>
    </row>
    <row r="2" spans="1:56" s="4" customFormat="1" x14ac:dyDescent="0.2">
      <c r="A2" s="4">
        <v>1949</v>
      </c>
      <c r="B2" s="5" t="s">
        <v>0</v>
      </c>
      <c r="C2" s="6" t="s">
        <v>1</v>
      </c>
      <c r="D2" s="6"/>
      <c r="E2" s="6"/>
      <c r="F2" s="7"/>
      <c r="G2" s="6"/>
      <c r="H2" s="6"/>
      <c r="I2" s="6"/>
      <c r="J2" s="6"/>
      <c r="K2" s="6"/>
      <c r="L2" s="6"/>
      <c r="M2" s="7"/>
      <c r="N2" s="7"/>
      <c r="O2" s="7"/>
      <c r="P2" s="7"/>
      <c r="Q2" s="7"/>
      <c r="R2" s="7">
        <v>63</v>
      </c>
      <c r="S2" s="7">
        <v>61.2</v>
      </c>
      <c r="T2" s="7">
        <v>62.1</v>
      </c>
      <c r="U2" s="7">
        <v>63.7</v>
      </c>
      <c r="V2" s="7">
        <v>67.099999999999994</v>
      </c>
      <c r="W2" s="7">
        <v>68.400000000000006</v>
      </c>
      <c r="X2" s="7">
        <v>68.900000000000006</v>
      </c>
      <c r="Y2" s="7">
        <v>65.3</v>
      </c>
      <c r="Z2" s="7">
        <v>69.599999999999994</v>
      </c>
      <c r="AA2" s="7">
        <v>69.3</v>
      </c>
      <c r="AB2" s="8">
        <v>71.088293283107049</v>
      </c>
      <c r="AC2" s="7">
        <v>69.036448006646836</v>
      </c>
      <c r="AD2" s="7">
        <v>69.341492010670706</v>
      </c>
      <c r="AE2" s="7">
        <v>68.477889200149775</v>
      </c>
      <c r="AF2" s="7">
        <v>68.448301322022516</v>
      </c>
      <c r="AG2" s="7">
        <v>65.815109042975223</v>
      </c>
      <c r="AH2" s="9">
        <v>68.7</v>
      </c>
      <c r="AI2" s="10">
        <v>71.5</v>
      </c>
      <c r="AJ2" s="7">
        <v>72.8</v>
      </c>
      <c r="AK2" s="7">
        <v>73.599999999999994</v>
      </c>
      <c r="AL2" s="7">
        <v>75.099999999999994</v>
      </c>
      <c r="AM2" s="7">
        <v>75.3</v>
      </c>
      <c r="AN2" s="7">
        <v>78.900000000000006</v>
      </c>
      <c r="AO2" s="7">
        <v>72</v>
      </c>
      <c r="AP2" s="7">
        <v>74.47</v>
      </c>
      <c r="AQ2" s="7">
        <v>75.540000000000006</v>
      </c>
      <c r="AR2" s="7">
        <v>75.88</v>
      </c>
      <c r="AS2" s="7">
        <v>78.52</v>
      </c>
      <c r="AT2" s="7">
        <v>77.342628441216107</v>
      </c>
      <c r="AU2" s="7">
        <v>77.844957156512947</v>
      </c>
      <c r="AV2" s="7">
        <v>78.22979426236796</v>
      </c>
      <c r="AW2" s="7">
        <v>76.795820519894477</v>
      </c>
      <c r="AX2" s="7">
        <v>75.202318145478145</v>
      </c>
      <c r="AY2" s="7">
        <v>70.688243985564313</v>
      </c>
      <c r="AZ2" s="7">
        <v>68.377999363877507</v>
      </c>
      <c r="BA2" s="7">
        <v>63.581772141347741</v>
      </c>
      <c r="BB2" s="7">
        <v>56.786152077207554</v>
      </c>
      <c r="BC2" s="11">
        <v>49.501279343151957</v>
      </c>
      <c r="BD2" s="11">
        <v>49.997660730966253</v>
      </c>
    </row>
    <row r="3" spans="1:56" s="4" customFormat="1" x14ac:dyDescent="0.2">
      <c r="A3" s="4">
        <v>1949</v>
      </c>
      <c r="B3" s="5" t="s">
        <v>0</v>
      </c>
      <c r="C3" s="6" t="s">
        <v>2</v>
      </c>
      <c r="D3" s="7">
        <v>12.2</v>
      </c>
      <c r="E3" s="7">
        <v>11.4</v>
      </c>
      <c r="F3" s="7">
        <v>8.4</v>
      </c>
      <c r="G3" s="7">
        <v>8.8000000000000007</v>
      </c>
      <c r="H3" s="7">
        <v>9</v>
      </c>
      <c r="I3" s="7">
        <v>11</v>
      </c>
      <c r="J3" s="7">
        <v>11.9</v>
      </c>
      <c r="K3" s="7">
        <v>13.9</v>
      </c>
      <c r="L3" s="7">
        <v>13.1</v>
      </c>
      <c r="M3" s="7">
        <v>14.4</v>
      </c>
      <c r="N3" s="7">
        <v>14</v>
      </c>
      <c r="O3" s="7">
        <v>13.6</v>
      </c>
      <c r="P3" s="7">
        <v>14.9</v>
      </c>
      <c r="Q3" s="7">
        <v>14.4</v>
      </c>
      <c r="R3" s="7">
        <v>12.7</v>
      </c>
      <c r="S3" s="7">
        <v>12.9</v>
      </c>
      <c r="T3" s="7">
        <v>13.1</v>
      </c>
      <c r="U3" s="7">
        <v>12</v>
      </c>
      <c r="V3" s="7">
        <v>9.9</v>
      </c>
      <c r="W3" s="7">
        <v>7.9</v>
      </c>
      <c r="X3" s="7">
        <v>8.1999999999999993</v>
      </c>
      <c r="Y3" s="7">
        <v>8.1999999999999993</v>
      </c>
      <c r="Z3" s="7">
        <v>7</v>
      </c>
      <c r="AA3" s="7">
        <v>7.8</v>
      </c>
      <c r="AB3" s="8">
        <v>5.361092496683141</v>
      </c>
      <c r="AC3" s="7">
        <v>5.2874233788415648</v>
      </c>
      <c r="AD3" s="7">
        <v>6.2105226819135417</v>
      </c>
      <c r="AE3" s="7">
        <v>5.883386939373298</v>
      </c>
      <c r="AF3" s="7">
        <v>6.5401080534847456</v>
      </c>
      <c r="AG3" s="7">
        <v>5.7919026381735552</v>
      </c>
      <c r="AH3" s="9">
        <v>7.1</v>
      </c>
      <c r="AI3" s="10">
        <v>7.1</v>
      </c>
      <c r="AJ3" s="7">
        <v>5.3</v>
      </c>
      <c r="AK3" s="7">
        <v>5.5</v>
      </c>
      <c r="AL3" s="7">
        <v>6.4</v>
      </c>
      <c r="AM3" s="7">
        <v>5.9</v>
      </c>
      <c r="AN3" s="7">
        <v>4.8</v>
      </c>
      <c r="AO3" s="7">
        <v>8.1</v>
      </c>
      <c r="AP3" s="7">
        <v>8.23</v>
      </c>
      <c r="AQ3" s="7">
        <v>6.79</v>
      </c>
      <c r="AR3" s="7">
        <v>6.27</v>
      </c>
      <c r="AS3" s="7">
        <v>3.57</v>
      </c>
      <c r="AT3" s="7">
        <v>2.8438466475533195</v>
      </c>
      <c r="AU3" s="7">
        <v>3.5154915483996878</v>
      </c>
      <c r="AV3" s="7">
        <v>3.4363728060811813</v>
      </c>
      <c r="AW3" s="7">
        <v>4.7217679671161568</v>
      </c>
      <c r="AX3" s="7">
        <v>6.5154042874636913</v>
      </c>
      <c r="AY3" s="7">
        <v>10.154148463285773</v>
      </c>
      <c r="AZ3" s="7">
        <v>11.063242738304334</v>
      </c>
      <c r="BA3" s="7">
        <v>13.880883765609989</v>
      </c>
      <c r="BB3" s="7">
        <v>19.466416584523255</v>
      </c>
      <c r="BC3" s="11">
        <v>19.301326048528189</v>
      </c>
      <c r="BD3" s="11">
        <v>21.445641333733857</v>
      </c>
    </row>
    <row r="4" spans="1:56" s="4" customFormat="1" x14ac:dyDescent="0.2">
      <c r="A4" s="4">
        <v>1949</v>
      </c>
      <c r="B4" s="5" t="s">
        <v>0</v>
      </c>
      <c r="C4" s="6" t="s">
        <v>3</v>
      </c>
      <c r="D4" s="6"/>
      <c r="E4" s="6"/>
      <c r="F4" s="6"/>
      <c r="G4" s="6"/>
      <c r="H4" s="6"/>
      <c r="I4" s="6"/>
      <c r="J4" s="6"/>
      <c r="K4" s="6"/>
      <c r="L4" s="6"/>
      <c r="M4" s="7"/>
      <c r="N4" s="7"/>
      <c r="O4" s="7"/>
      <c r="P4" s="7"/>
      <c r="Q4" s="7"/>
      <c r="R4" s="7">
        <v>3.5</v>
      </c>
      <c r="S4" s="7">
        <v>4.4000000000000004</v>
      </c>
      <c r="T4" s="7">
        <v>5.0999999999999996</v>
      </c>
      <c r="U4" s="7">
        <v>4</v>
      </c>
      <c r="V4" s="7">
        <v>3</v>
      </c>
      <c r="W4" s="7">
        <v>3.8</v>
      </c>
      <c r="X4" s="7">
        <v>2.8</v>
      </c>
      <c r="Y4" s="7">
        <v>5.2</v>
      </c>
      <c r="Z4" s="7">
        <v>2.9</v>
      </c>
      <c r="AA4" s="7">
        <v>2.6</v>
      </c>
      <c r="AB4" s="8">
        <v>3.902170343606032</v>
      </c>
      <c r="AC4" s="7">
        <v>4.4873592981827768</v>
      </c>
      <c r="AD4" s="7">
        <v>4.0006999011092397</v>
      </c>
      <c r="AE4" s="7">
        <v>3.4427708533510164</v>
      </c>
      <c r="AF4" s="7">
        <v>3.5718059113138647</v>
      </c>
      <c r="AG4" s="7">
        <v>1.8962943833586126</v>
      </c>
      <c r="AH4" s="9">
        <v>3.7</v>
      </c>
      <c r="AI4" s="10">
        <v>2.7</v>
      </c>
      <c r="AJ4" s="7">
        <v>2.5</v>
      </c>
      <c r="AK4" s="7">
        <v>3.2</v>
      </c>
      <c r="AL4" s="7">
        <v>2.2999999999999998</v>
      </c>
      <c r="AM4" s="7">
        <v>2</v>
      </c>
      <c r="AN4" s="7">
        <v>1.8</v>
      </c>
      <c r="AO4" s="7">
        <v>1.8</v>
      </c>
      <c r="AP4" s="7">
        <v>2.2400000000000002</v>
      </c>
      <c r="AQ4" s="7">
        <v>1.75</v>
      </c>
      <c r="AR4" s="7">
        <v>1.69</v>
      </c>
      <c r="AS4" s="7">
        <v>1.59</v>
      </c>
      <c r="AT4" s="7">
        <v>2.2837327464232282</v>
      </c>
      <c r="AU4" s="7">
        <v>1.8111927758752064</v>
      </c>
      <c r="AV4" s="7">
        <v>0.93371363053488599</v>
      </c>
      <c r="AW4" s="7">
        <v>0.96067045435940401</v>
      </c>
      <c r="AX4" s="7">
        <v>1.052161507611979</v>
      </c>
      <c r="AY4" s="7">
        <v>1.4329854707269329</v>
      </c>
      <c r="AZ4" s="7">
        <v>1.1948733414138284</v>
      </c>
      <c r="BA4" s="7">
        <v>1.0011635084375801</v>
      </c>
      <c r="BB4" s="7">
        <v>0.82369457172311566</v>
      </c>
      <c r="BC4" s="11">
        <v>2.6728304937642995</v>
      </c>
      <c r="BD4" s="11">
        <v>3.8950016592906396</v>
      </c>
    </row>
    <row r="5" spans="1:56" s="4" customFormat="1" x14ac:dyDescent="0.2">
      <c r="A5" s="12">
        <v>1949</v>
      </c>
      <c r="B5" s="13" t="s">
        <v>0</v>
      </c>
      <c r="C5" s="14" t="s">
        <v>4</v>
      </c>
      <c r="D5" s="14"/>
      <c r="E5" s="14"/>
      <c r="F5" s="14"/>
      <c r="G5" s="14"/>
      <c r="H5" s="14"/>
      <c r="I5" s="14"/>
      <c r="J5" s="14"/>
      <c r="K5" s="14"/>
      <c r="L5" s="14"/>
      <c r="M5" s="7"/>
      <c r="N5" s="7"/>
      <c r="O5" s="7"/>
      <c r="P5" s="7"/>
      <c r="Q5" s="7"/>
      <c r="R5" s="15">
        <v>19.899999999999999</v>
      </c>
      <c r="S5" s="15">
        <v>21.5</v>
      </c>
      <c r="T5" s="15">
        <v>20.3</v>
      </c>
      <c r="U5" s="15">
        <v>20.399999999999999</v>
      </c>
      <c r="V5" s="15">
        <v>20</v>
      </c>
      <c r="W5" s="15">
        <v>19.899999999999999</v>
      </c>
      <c r="X5" s="15">
        <v>20.100000000000001</v>
      </c>
      <c r="Y5" s="15">
        <v>21.2</v>
      </c>
      <c r="Z5" s="15">
        <v>20.5</v>
      </c>
      <c r="AA5" s="15">
        <v>20.3</v>
      </c>
      <c r="AB5" s="16">
        <v>19.648443876603789</v>
      </c>
      <c r="AC5" s="15">
        <v>21.188769316328809</v>
      </c>
      <c r="AD5" s="15">
        <v>20.44728540630652</v>
      </c>
      <c r="AE5" s="15">
        <v>22.195945488747245</v>
      </c>
      <c r="AF5" s="15">
        <v>21.439784713178877</v>
      </c>
      <c r="AG5" s="15">
        <v>26.496686777882093</v>
      </c>
      <c r="AH5" s="17">
        <v>20.399999999999999</v>
      </c>
      <c r="AI5" s="18">
        <v>18.8</v>
      </c>
      <c r="AJ5" s="15">
        <v>19.3</v>
      </c>
      <c r="AK5" s="15">
        <v>17.8</v>
      </c>
      <c r="AL5" s="15">
        <v>16.3</v>
      </c>
      <c r="AM5" s="15">
        <v>16.8</v>
      </c>
      <c r="AN5" s="15">
        <v>14.5</v>
      </c>
      <c r="AO5" s="15">
        <v>18</v>
      </c>
      <c r="AP5" s="15">
        <v>15.05</v>
      </c>
      <c r="AQ5" s="15">
        <v>15.93</v>
      </c>
      <c r="AR5" s="15">
        <v>16.149999999999999</v>
      </c>
      <c r="AS5" s="15">
        <v>16.309999999999999</v>
      </c>
      <c r="AT5" s="15">
        <v>17.52979216480735</v>
      </c>
      <c r="AU5" s="15">
        <v>16.828358519212191</v>
      </c>
      <c r="AV5" s="15">
        <v>17.400119301015987</v>
      </c>
      <c r="AW5" s="15">
        <v>17.521741058629949</v>
      </c>
      <c r="AX5" s="15">
        <v>17.230116059446175</v>
      </c>
      <c r="AY5" s="15">
        <v>17.724622080423</v>
      </c>
      <c r="AZ5" s="15">
        <v>19.363884556404344</v>
      </c>
      <c r="BA5" s="15">
        <v>21.536180584604676</v>
      </c>
      <c r="BB5" s="15">
        <v>22.92373487125689</v>
      </c>
      <c r="BC5" s="19">
        <v>28.524565646281125</v>
      </c>
      <c r="BD5" s="19">
        <v>24.661696276009252</v>
      </c>
    </row>
    <row r="6" spans="1:56" x14ac:dyDescent="0.2">
      <c r="A6" s="4">
        <v>1949</v>
      </c>
      <c r="B6" s="5" t="s">
        <v>5</v>
      </c>
      <c r="C6" s="6" t="s">
        <v>1</v>
      </c>
      <c r="D6" s="7"/>
      <c r="E6" s="7"/>
      <c r="F6" s="7"/>
      <c r="G6" s="7"/>
      <c r="H6" s="6"/>
      <c r="I6" s="6"/>
      <c r="J6" s="6"/>
      <c r="K6" s="6"/>
      <c r="L6" s="6"/>
      <c r="M6" s="20"/>
      <c r="N6" s="20"/>
      <c r="O6" s="20"/>
      <c r="P6" s="20"/>
      <c r="Q6" s="20"/>
      <c r="R6" s="7">
        <v>53.8</v>
      </c>
      <c r="S6" s="7">
        <v>56.1</v>
      </c>
      <c r="T6" s="7">
        <v>55.2</v>
      </c>
      <c r="U6" s="7">
        <v>58</v>
      </c>
      <c r="V6" s="7">
        <v>59.8</v>
      </c>
      <c r="W6" s="7">
        <v>58.4</v>
      </c>
      <c r="X6" s="7">
        <v>57.2</v>
      </c>
      <c r="Y6" s="7">
        <v>56.7</v>
      </c>
      <c r="Z6" s="7">
        <v>56.8</v>
      </c>
      <c r="AA6" s="7">
        <v>56.1</v>
      </c>
      <c r="AB6" s="7">
        <v>60.5</v>
      </c>
      <c r="AC6" s="7">
        <v>59.7</v>
      </c>
      <c r="AD6" s="7">
        <v>58.8</v>
      </c>
      <c r="AE6" s="7">
        <v>60</v>
      </c>
      <c r="AF6" s="7">
        <v>60</v>
      </c>
      <c r="AG6" s="7">
        <v>58.8</v>
      </c>
      <c r="AH6" s="7">
        <v>52.3</v>
      </c>
      <c r="AI6" s="7">
        <v>52</v>
      </c>
      <c r="AJ6" s="7">
        <v>51.4</v>
      </c>
      <c r="AK6" s="7">
        <v>51.4</v>
      </c>
      <c r="AL6" s="7">
        <v>52.2</v>
      </c>
      <c r="AM6" s="7">
        <v>48.5</v>
      </c>
      <c r="AN6" s="7">
        <v>50.6</v>
      </c>
      <c r="AO6" s="7">
        <v>51.5</v>
      </c>
      <c r="AP6" s="7">
        <v>56.29</v>
      </c>
      <c r="AQ6" s="7">
        <v>50.81</v>
      </c>
      <c r="AR6" s="7">
        <v>52.22</v>
      </c>
      <c r="AS6" s="7">
        <v>49.05</v>
      </c>
      <c r="AT6" s="7">
        <v>51.738787770822164</v>
      </c>
      <c r="AU6" s="7">
        <v>51.266742017415559</v>
      </c>
      <c r="AV6" s="7">
        <v>52.010063577524718</v>
      </c>
      <c r="AW6" s="7">
        <v>49.507183245214634</v>
      </c>
      <c r="AX6" s="7">
        <v>47.005874108883198</v>
      </c>
      <c r="AY6" s="7">
        <v>49.877708626843301</v>
      </c>
      <c r="AZ6" s="7">
        <v>48.249836139727805</v>
      </c>
      <c r="BA6" s="7">
        <v>46.071571820551085</v>
      </c>
      <c r="BB6" s="7">
        <v>48.308891051273257</v>
      </c>
      <c r="BC6" s="11">
        <v>40.88468911839491</v>
      </c>
      <c r="BD6" s="11">
        <v>35.548281860896545</v>
      </c>
    </row>
    <row r="7" spans="1:56" x14ac:dyDescent="0.2">
      <c r="A7" s="4">
        <v>1949</v>
      </c>
      <c r="B7" s="5" t="s">
        <v>5</v>
      </c>
      <c r="C7" s="6" t="s">
        <v>2</v>
      </c>
      <c r="D7" s="7">
        <v>16.600000000000001</v>
      </c>
      <c r="E7" s="7">
        <v>15.4</v>
      </c>
      <c r="F7" s="7">
        <v>17.2</v>
      </c>
      <c r="G7" s="7">
        <v>19.3</v>
      </c>
      <c r="H7" s="7">
        <v>19</v>
      </c>
      <c r="I7" s="7">
        <v>19.399999999999999</v>
      </c>
      <c r="J7" s="7">
        <v>21.8</v>
      </c>
      <c r="K7" s="7">
        <v>16.399999999999999</v>
      </c>
      <c r="L7" s="7">
        <v>16.3</v>
      </c>
      <c r="M7" s="7">
        <v>18.100000000000001</v>
      </c>
      <c r="N7" s="7">
        <v>17.5</v>
      </c>
      <c r="O7" s="7">
        <v>16.8</v>
      </c>
      <c r="P7" s="7">
        <v>16.5</v>
      </c>
      <c r="Q7" s="7">
        <v>15.7</v>
      </c>
      <c r="R7" s="7">
        <v>13.8</v>
      </c>
      <c r="S7" s="7">
        <v>14</v>
      </c>
      <c r="T7" s="7">
        <v>14.9</v>
      </c>
      <c r="U7" s="7">
        <v>14.4</v>
      </c>
      <c r="V7" s="7">
        <v>13.1</v>
      </c>
      <c r="W7" s="7">
        <v>14.9</v>
      </c>
      <c r="X7" s="7">
        <v>15.8</v>
      </c>
      <c r="Y7" s="7">
        <v>17.8</v>
      </c>
      <c r="Z7" s="7">
        <v>14.6</v>
      </c>
      <c r="AA7" s="7">
        <v>14</v>
      </c>
      <c r="AB7" s="7">
        <v>12.5</v>
      </c>
      <c r="AC7" s="7">
        <v>12.5</v>
      </c>
      <c r="AD7" s="7">
        <v>13.7</v>
      </c>
      <c r="AE7" s="7">
        <v>13.8</v>
      </c>
      <c r="AF7" s="7">
        <v>11.4</v>
      </c>
      <c r="AG7" s="7">
        <v>12.8</v>
      </c>
      <c r="AH7" s="7">
        <v>16.8</v>
      </c>
      <c r="AI7" s="7">
        <v>13.5</v>
      </c>
      <c r="AJ7" s="7">
        <v>16.100000000000001</v>
      </c>
      <c r="AK7" s="7">
        <v>19.100000000000001</v>
      </c>
      <c r="AL7" s="7">
        <v>18</v>
      </c>
      <c r="AM7" s="7">
        <v>15.4</v>
      </c>
      <c r="AN7" s="7">
        <v>15.7</v>
      </c>
      <c r="AO7" s="7">
        <v>18.8</v>
      </c>
      <c r="AP7" s="7">
        <v>9.93</v>
      </c>
      <c r="AQ7" s="7">
        <v>14.1</v>
      </c>
      <c r="AR7" s="7">
        <v>9.68</v>
      </c>
      <c r="AS7" s="7">
        <v>9.0299999999999994</v>
      </c>
      <c r="AT7" s="7">
        <v>11.258256927579653</v>
      </c>
      <c r="AU7" s="7">
        <v>10.986526026290566</v>
      </c>
      <c r="AV7" s="7">
        <v>11.495917521578574</v>
      </c>
      <c r="AW7" s="7">
        <v>13.681345087913305</v>
      </c>
      <c r="AX7" s="7">
        <v>10.388544610912808</v>
      </c>
      <c r="AY7" s="7">
        <v>11.656869841096379</v>
      </c>
      <c r="AZ7" s="7">
        <v>16.212092340981108</v>
      </c>
      <c r="BA7" s="7">
        <v>17.646508542877079</v>
      </c>
      <c r="BB7" s="7">
        <v>17.190816225889041</v>
      </c>
      <c r="BC7" s="11">
        <v>18.719350928327994</v>
      </c>
      <c r="BD7" s="11">
        <v>20.774407757165886</v>
      </c>
    </row>
    <row r="8" spans="1:56" x14ac:dyDescent="0.2">
      <c r="A8" s="4">
        <v>1949</v>
      </c>
      <c r="B8" s="5" t="s">
        <v>5</v>
      </c>
      <c r="C8" s="6" t="s">
        <v>3</v>
      </c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7"/>
      <c r="P8" s="7"/>
      <c r="Q8" s="7"/>
      <c r="R8" s="7">
        <v>3.8</v>
      </c>
      <c r="S8" s="7">
        <v>2.6</v>
      </c>
      <c r="T8" s="7">
        <v>2.8</v>
      </c>
      <c r="U8" s="7">
        <v>3.4</v>
      </c>
      <c r="V8" s="7">
        <v>4</v>
      </c>
      <c r="W8" s="7">
        <v>3.4</v>
      </c>
      <c r="X8" s="7">
        <v>4.3</v>
      </c>
      <c r="Y8" s="7">
        <v>3.7</v>
      </c>
      <c r="Z8" s="7">
        <v>2.5</v>
      </c>
      <c r="AA8" s="7">
        <v>2.5</v>
      </c>
      <c r="AB8" s="7">
        <v>2.6</v>
      </c>
      <c r="AC8" s="7">
        <v>2.4</v>
      </c>
      <c r="AD8" s="7">
        <v>2.1</v>
      </c>
      <c r="AE8" s="7">
        <v>1.8</v>
      </c>
      <c r="AF8" s="7">
        <v>2</v>
      </c>
      <c r="AG8" s="7">
        <v>2.1</v>
      </c>
      <c r="AH8" s="7">
        <v>2.6</v>
      </c>
      <c r="AI8" s="7">
        <v>3.6</v>
      </c>
      <c r="AJ8" s="7">
        <v>2.5</v>
      </c>
      <c r="AK8" s="7">
        <v>2.1</v>
      </c>
      <c r="AL8" s="7">
        <v>2.4</v>
      </c>
      <c r="AM8" s="7">
        <v>4.0999999999999996</v>
      </c>
      <c r="AN8" s="7">
        <v>3.9</v>
      </c>
      <c r="AO8" s="7">
        <v>2.7</v>
      </c>
      <c r="AP8" s="7">
        <v>1.23</v>
      </c>
      <c r="AQ8" s="7">
        <v>1.07</v>
      </c>
      <c r="AR8" s="7">
        <v>1.45</v>
      </c>
      <c r="AS8" s="7">
        <v>1.24</v>
      </c>
      <c r="AT8" s="7">
        <v>1.1585990676964693</v>
      </c>
      <c r="AU8" s="7">
        <v>0.96839160454650253</v>
      </c>
      <c r="AV8" s="7">
        <v>1.0919204772339495</v>
      </c>
      <c r="AW8" s="7">
        <v>2.1582898400938304</v>
      </c>
      <c r="AX8" s="7">
        <v>1.9494353042749191</v>
      </c>
      <c r="AY8" s="7">
        <v>1.4919929116400161</v>
      </c>
      <c r="AZ8" s="7">
        <v>1.8520538692175101</v>
      </c>
      <c r="BA8" s="7">
        <v>1.840765526886363</v>
      </c>
      <c r="BB8" s="7">
        <v>4.080946397309507</v>
      </c>
      <c r="BC8" s="11">
        <v>3.0654673166098916</v>
      </c>
      <c r="BD8" s="11">
        <v>2.9112455098431806</v>
      </c>
    </row>
    <row r="9" spans="1:56" x14ac:dyDescent="0.2">
      <c r="A9" s="12">
        <v>1949</v>
      </c>
      <c r="B9" s="13" t="s">
        <v>5</v>
      </c>
      <c r="C9" s="14" t="s">
        <v>4</v>
      </c>
      <c r="D9" s="14"/>
      <c r="E9" s="14"/>
      <c r="F9" s="14"/>
      <c r="G9" s="14"/>
      <c r="H9" s="14"/>
      <c r="I9" s="14"/>
      <c r="J9" s="14"/>
      <c r="K9" s="14"/>
      <c r="L9" s="14"/>
      <c r="M9" s="22"/>
      <c r="N9" s="22"/>
      <c r="O9" s="22"/>
      <c r="P9" s="22"/>
      <c r="Q9" s="22"/>
      <c r="R9" s="15">
        <v>28.6</v>
      </c>
      <c r="S9" s="15">
        <v>27.3</v>
      </c>
      <c r="T9" s="15">
        <v>27.1</v>
      </c>
      <c r="U9" s="15">
        <v>24.2</v>
      </c>
      <c r="V9" s="15">
        <v>23.1</v>
      </c>
      <c r="W9" s="15">
        <v>23.3</v>
      </c>
      <c r="X9" s="15">
        <v>22.7</v>
      </c>
      <c r="Y9" s="15">
        <v>21.8</v>
      </c>
      <c r="Z9" s="15">
        <v>26.1</v>
      </c>
      <c r="AA9" s="15">
        <v>27.4</v>
      </c>
      <c r="AB9" s="15">
        <v>24.4</v>
      </c>
      <c r="AC9" s="15">
        <v>25.4</v>
      </c>
      <c r="AD9" s="15">
        <v>25.4</v>
      </c>
      <c r="AE9" s="15">
        <v>24.4</v>
      </c>
      <c r="AF9" s="15">
        <v>26.6</v>
      </c>
      <c r="AG9" s="15">
        <v>26.3</v>
      </c>
      <c r="AH9" s="15">
        <v>28.3</v>
      </c>
      <c r="AI9" s="15">
        <v>30.9</v>
      </c>
      <c r="AJ9" s="15">
        <v>30</v>
      </c>
      <c r="AK9" s="15">
        <v>27.4</v>
      </c>
      <c r="AL9" s="15">
        <v>27.4</v>
      </c>
      <c r="AM9" s="15">
        <v>32</v>
      </c>
      <c r="AN9" s="15">
        <v>29.8</v>
      </c>
      <c r="AO9" s="15">
        <v>27</v>
      </c>
      <c r="AP9" s="15">
        <v>32.549999999999997</v>
      </c>
      <c r="AQ9" s="15">
        <v>34.020000000000003</v>
      </c>
      <c r="AR9" s="15">
        <v>36.65</v>
      </c>
      <c r="AS9" s="15">
        <v>40.68</v>
      </c>
      <c r="AT9" s="15">
        <v>35.844356233901699</v>
      </c>
      <c r="AU9" s="15">
        <v>36.778340351747381</v>
      </c>
      <c r="AV9" s="15">
        <v>35.40209842366275</v>
      </c>
      <c r="AW9" s="15">
        <v>34.653181826778223</v>
      </c>
      <c r="AX9" s="15">
        <v>40.656145975929078</v>
      </c>
      <c r="AY9" s="15">
        <v>36.973428620420322</v>
      </c>
      <c r="AZ9" s="15">
        <v>33.686017650073588</v>
      </c>
      <c r="BA9" s="15">
        <v>34.441154109685471</v>
      </c>
      <c r="BB9" s="15">
        <v>30.419346023966582</v>
      </c>
      <c r="BC9" s="19">
        <v>37.330493411335048</v>
      </c>
      <c r="BD9" s="19">
        <v>40.766065084098891</v>
      </c>
    </row>
    <row r="10" spans="1:56" x14ac:dyDescent="0.2">
      <c r="A10" s="23">
        <v>1949</v>
      </c>
      <c r="B10" s="24" t="s">
        <v>6</v>
      </c>
      <c r="C10" s="25" t="s">
        <v>1</v>
      </c>
      <c r="D10" s="25"/>
      <c r="E10" s="25"/>
      <c r="F10" s="25"/>
      <c r="G10" s="25"/>
      <c r="H10" s="25"/>
      <c r="I10" s="25"/>
      <c r="J10" s="25"/>
      <c r="K10" s="25"/>
      <c r="L10" s="25"/>
      <c r="M10" s="7"/>
      <c r="N10" s="7"/>
      <c r="O10" s="7"/>
      <c r="P10" s="7"/>
      <c r="Q10" s="7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>
        <v>57.1</v>
      </c>
      <c r="AE10" s="27">
        <v>60.6</v>
      </c>
      <c r="AF10" s="27">
        <v>60.3</v>
      </c>
      <c r="AG10" s="27">
        <v>60.4</v>
      </c>
      <c r="AH10" s="27">
        <v>60.2</v>
      </c>
      <c r="AI10" s="28">
        <v>60.3</v>
      </c>
      <c r="AJ10" s="29">
        <v>58.8</v>
      </c>
      <c r="AK10" s="27">
        <v>57.5</v>
      </c>
      <c r="AL10" s="27">
        <v>58</v>
      </c>
      <c r="AM10" s="27">
        <v>56.5</v>
      </c>
      <c r="AN10" s="27">
        <v>55.9</v>
      </c>
      <c r="AO10" s="27">
        <v>57.4</v>
      </c>
      <c r="AP10" s="27">
        <v>49.34</v>
      </c>
      <c r="AQ10" s="27">
        <v>47.64</v>
      </c>
      <c r="AR10" s="27">
        <v>49.35</v>
      </c>
      <c r="AS10" s="27">
        <v>48.11</v>
      </c>
      <c r="AT10" s="27">
        <v>49.231607304030199</v>
      </c>
      <c r="AU10" s="27">
        <v>48.589401871830418</v>
      </c>
      <c r="AV10" s="27">
        <v>47.789171032351966</v>
      </c>
      <c r="AW10" s="27">
        <v>47.93874290751392</v>
      </c>
      <c r="AX10" s="27">
        <v>47.983650265690528</v>
      </c>
      <c r="AY10" s="27">
        <v>46.899814967822543</v>
      </c>
      <c r="AZ10" s="27">
        <v>45.780870008268067</v>
      </c>
      <c r="BA10" s="27">
        <v>44.005965361402261</v>
      </c>
      <c r="BB10" s="27">
        <v>42.889233075196174</v>
      </c>
      <c r="BC10" s="30">
        <v>41.64790526728887</v>
      </c>
      <c r="BD10" s="30">
        <v>40.095501236957986</v>
      </c>
    </row>
    <row r="11" spans="1:56" x14ac:dyDescent="0.2">
      <c r="A11" s="4">
        <v>1949</v>
      </c>
      <c r="B11" s="5" t="s">
        <v>6</v>
      </c>
      <c r="C11" s="6" t="s">
        <v>2</v>
      </c>
      <c r="D11" s="6"/>
      <c r="E11" s="6"/>
      <c r="F11" s="6"/>
      <c r="G11" s="6"/>
      <c r="H11" s="6"/>
      <c r="I11" s="6"/>
      <c r="J11" s="6"/>
      <c r="K11" s="6"/>
      <c r="L11" s="6"/>
      <c r="M11" s="7"/>
      <c r="N11" s="7"/>
      <c r="O11" s="7"/>
      <c r="P11" s="7"/>
      <c r="Q11" s="7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7">
        <v>22</v>
      </c>
      <c r="AE11" s="7">
        <v>19.399999999999999</v>
      </c>
      <c r="AF11" s="7">
        <v>19.399999999999999</v>
      </c>
      <c r="AG11" s="7">
        <v>18.899999999999999</v>
      </c>
      <c r="AH11" s="7">
        <v>19.899999999999999</v>
      </c>
      <c r="AI11" s="10">
        <v>19.8</v>
      </c>
      <c r="AJ11" s="32">
        <v>20.6</v>
      </c>
      <c r="AK11" s="7">
        <v>21.4</v>
      </c>
      <c r="AL11" s="7">
        <v>21.3</v>
      </c>
      <c r="AM11" s="7">
        <v>23.2</v>
      </c>
      <c r="AN11" s="7">
        <v>22.4</v>
      </c>
      <c r="AO11" s="7">
        <v>21</v>
      </c>
      <c r="AP11" s="7">
        <v>26.98</v>
      </c>
      <c r="AQ11" s="7">
        <v>30.2</v>
      </c>
      <c r="AR11" s="7">
        <v>28.17</v>
      </c>
      <c r="AS11" s="7">
        <v>30.58</v>
      </c>
      <c r="AT11" s="7">
        <v>28.562422055997516</v>
      </c>
      <c r="AU11" s="7">
        <v>10.986526026290566</v>
      </c>
      <c r="AV11" s="7">
        <v>11.495917521578574</v>
      </c>
      <c r="AW11" s="7">
        <v>13.681345087913305</v>
      </c>
      <c r="AX11" s="7">
        <v>10.388544610912808</v>
      </c>
      <c r="AY11" s="7">
        <v>11.656869841096379</v>
      </c>
      <c r="AZ11" s="7">
        <v>16.212092340981108</v>
      </c>
      <c r="BA11" s="7">
        <v>26.617363486901617</v>
      </c>
      <c r="BB11" s="7">
        <v>27.798102588726024</v>
      </c>
      <c r="BC11" s="11">
        <v>28.554181016798836</v>
      </c>
      <c r="BD11" s="11">
        <v>29.080675422138842</v>
      </c>
    </row>
    <row r="12" spans="1:56" x14ac:dyDescent="0.2">
      <c r="A12" s="4">
        <v>1949</v>
      </c>
      <c r="B12" s="5" t="s">
        <v>6</v>
      </c>
      <c r="C12" s="6" t="s">
        <v>3</v>
      </c>
      <c r="D12" s="6"/>
      <c r="E12" s="6"/>
      <c r="F12" s="6"/>
      <c r="G12" s="6"/>
      <c r="H12" s="6"/>
      <c r="I12" s="6"/>
      <c r="J12" s="6"/>
      <c r="K12" s="6"/>
      <c r="L12" s="6"/>
      <c r="M12" s="7"/>
      <c r="N12" s="7"/>
      <c r="O12" s="7"/>
      <c r="P12" s="7"/>
      <c r="Q12" s="7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7">
        <v>4</v>
      </c>
      <c r="AE12" s="7">
        <v>3.9</v>
      </c>
      <c r="AF12" s="7">
        <v>4.4000000000000004</v>
      </c>
      <c r="AG12" s="7">
        <v>4.5</v>
      </c>
      <c r="AH12" s="7">
        <v>4.5999999999999996</v>
      </c>
      <c r="AI12" s="10">
        <v>4.3</v>
      </c>
      <c r="AJ12" s="32">
        <v>4.8</v>
      </c>
      <c r="AK12" s="7">
        <v>5.2</v>
      </c>
      <c r="AL12" s="7">
        <v>4.7</v>
      </c>
      <c r="AM12" s="7">
        <v>3.8</v>
      </c>
      <c r="AN12" s="7">
        <v>4.0999999999999996</v>
      </c>
      <c r="AO12" s="7">
        <v>3.7</v>
      </c>
      <c r="AP12" s="7">
        <v>2.17</v>
      </c>
      <c r="AQ12" s="7">
        <v>3.13</v>
      </c>
      <c r="AR12" s="7">
        <v>2.68</v>
      </c>
      <c r="AS12" s="7">
        <v>3.42</v>
      </c>
      <c r="AT12" s="7">
        <v>2.2955302553841133</v>
      </c>
      <c r="AU12" s="7">
        <v>2.334976650993791</v>
      </c>
      <c r="AV12" s="7">
        <v>2.7984360895969216</v>
      </c>
      <c r="AW12" s="7">
        <v>2.699211006213758</v>
      </c>
      <c r="AX12" s="7">
        <v>2.8760620032683804</v>
      </c>
      <c r="AY12" s="7">
        <v>3.5129781443480477</v>
      </c>
      <c r="AZ12" s="7">
        <v>3.1231388791192791</v>
      </c>
      <c r="BA12" s="7">
        <v>2.8840022170651216</v>
      </c>
      <c r="BB12" s="7">
        <v>3.0314082572158285</v>
      </c>
      <c r="BC12" s="11">
        <v>3.0329712790126973</v>
      </c>
      <c r="BD12" s="11">
        <v>3.1581311273360106</v>
      </c>
    </row>
    <row r="13" spans="1:56" x14ac:dyDescent="0.2">
      <c r="A13" s="12">
        <v>1949</v>
      </c>
      <c r="B13" s="13" t="s">
        <v>6</v>
      </c>
      <c r="C13" s="14" t="s">
        <v>4</v>
      </c>
      <c r="D13" s="14"/>
      <c r="E13" s="14"/>
      <c r="F13" s="14"/>
      <c r="G13" s="14"/>
      <c r="H13" s="14"/>
      <c r="I13" s="14"/>
      <c r="J13" s="14"/>
      <c r="K13" s="14"/>
      <c r="L13" s="14"/>
      <c r="M13" s="22"/>
      <c r="N13" s="22"/>
      <c r="O13" s="22"/>
      <c r="P13" s="22"/>
      <c r="Q13" s="22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15">
        <v>16.899999999999999</v>
      </c>
      <c r="AE13" s="15">
        <v>16.100000000000001</v>
      </c>
      <c r="AF13" s="15">
        <v>15.9</v>
      </c>
      <c r="AG13" s="15">
        <v>16.2</v>
      </c>
      <c r="AH13" s="15">
        <v>15.3</v>
      </c>
      <c r="AI13" s="18">
        <v>15.7</v>
      </c>
      <c r="AJ13" s="34">
        <v>15.8</v>
      </c>
      <c r="AK13" s="15">
        <v>16</v>
      </c>
      <c r="AL13" s="15">
        <v>15.9</v>
      </c>
      <c r="AM13" s="15">
        <v>16.5</v>
      </c>
      <c r="AN13" s="15">
        <v>17.600000000000001</v>
      </c>
      <c r="AO13" s="15">
        <v>17.899999999999999</v>
      </c>
      <c r="AP13" s="15">
        <v>21.51</v>
      </c>
      <c r="AQ13" s="15">
        <v>19.03</v>
      </c>
      <c r="AR13" s="15">
        <v>19.8</v>
      </c>
      <c r="AS13" s="15">
        <v>16.89</v>
      </c>
      <c r="AT13" s="15">
        <v>19.910279365556633</v>
      </c>
      <c r="AU13" s="15">
        <v>24.433779489643353</v>
      </c>
      <c r="AV13" s="15">
        <v>24.374848697343491</v>
      </c>
      <c r="AW13" s="15">
        <v>24.920735418323201</v>
      </c>
      <c r="AX13" s="15">
        <v>24.972488521993029</v>
      </c>
      <c r="AY13" s="15">
        <v>25.924308521002587</v>
      </c>
      <c r="AZ13" s="15">
        <v>26.647357181608669</v>
      </c>
      <c r="BA13" s="15">
        <v>26.492668934630991</v>
      </c>
      <c r="BB13" s="15">
        <v>26.281256078861976</v>
      </c>
      <c r="BC13" s="19">
        <v>26.764942436899585</v>
      </c>
      <c r="BD13" s="19">
        <v>27.665692213567155</v>
      </c>
    </row>
    <row r="14" spans="1:56" x14ac:dyDescent="0.2">
      <c r="A14" s="23">
        <v>1949</v>
      </c>
      <c r="B14" s="24" t="s">
        <v>7</v>
      </c>
      <c r="C14" s="35" t="s">
        <v>1</v>
      </c>
      <c r="D14" s="35"/>
      <c r="E14" s="35"/>
      <c r="F14" s="35"/>
      <c r="G14" s="35"/>
      <c r="H14" s="35"/>
      <c r="I14" s="35"/>
      <c r="J14" s="35"/>
      <c r="K14" s="35"/>
      <c r="L14" s="35"/>
      <c r="M14" s="7"/>
      <c r="N14" s="7"/>
      <c r="O14" s="7"/>
      <c r="P14" s="7"/>
      <c r="Q14" s="7"/>
      <c r="R14" s="36">
        <v>55.6</v>
      </c>
      <c r="S14" s="36">
        <v>57.7</v>
      </c>
      <c r="T14" s="36">
        <v>59</v>
      </c>
      <c r="U14" s="36">
        <v>57.5</v>
      </c>
      <c r="V14" s="36">
        <v>59.6</v>
      </c>
      <c r="W14" s="36">
        <v>61.6</v>
      </c>
      <c r="X14" s="36">
        <v>64.099999999999994</v>
      </c>
      <c r="Y14" s="36">
        <v>63.7</v>
      </c>
      <c r="Z14" s="36">
        <v>62.9</v>
      </c>
      <c r="AA14" s="36">
        <v>65.599999999999994</v>
      </c>
      <c r="AB14" s="36">
        <v>67.3</v>
      </c>
      <c r="AC14" s="36">
        <v>69.2</v>
      </c>
      <c r="AD14" s="36">
        <v>75.400000000000006</v>
      </c>
      <c r="AE14" s="36">
        <v>73.3</v>
      </c>
      <c r="AF14" s="36">
        <v>74</v>
      </c>
      <c r="AG14" s="36">
        <v>71.400000000000006</v>
      </c>
      <c r="AH14" s="36">
        <v>72.3</v>
      </c>
      <c r="AI14" s="37">
        <v>74</v>
      </c>
      <c r="AJ14" s="38">
        <v>72.7</v>
      </c>
      <c r="AK14" s="36">
        <v>75.3</v>
      </c>
      <c r="AL14" s="36">
        <v>77.099999999999994</v>
      </c>
      <c r="AM14" s="36">
        <v>81.900000000000006</v>
      </c>
      <c r="AN14" s="36">
        <v>72.8</v>
      </c>
      <c r="AO14" s="36">
        <v>70.8</v>
      </c>
      <c r="AP14" s="36">
        <v>73.89</v>
      </c>
      <c r="AQ14" s="36">
        <v>75.08</v>
      </c>
      <c r="AR14" s="36">
        <v>74.78</v>
      </c>
      <c r="AS14" s="36">
        <v>77.05</v>
      </c>
      <c r="AT14" s="36">
        <v>74.999023787314741</v>
      </c>
      <c r="AU14" s="36">
        <v>76.411112544355589</v>
      </c>
      <c r="AV14" s="36">
        <v>77.553871979681574</v>
      </c>
      <c r="AW14" s="36">
        <v>70.791686224737006</v>
      </c>
      <c r="AX14" s="36">
        <v>67.582671455103267</v>
      </c>
      <c r="AY14" s="36">
        <v>68.155237491677056</v>
      </c>
      <c r="AZ14" s="36">
        <v>70.214308073001803</v>
      </c>
      <c r="BA14" s="36">
        <v>67.517983775025726</v>
      </c>
      <c r="BB14" s="36">
        <v>63.702406903304372</v>
      </c>
      <c r="BC14" s="30">
        <v>62.001396872248961</v>
      </c>
      <c r="BD14" s="30">
        <v>60.744452810274574</v>
      </c>
    </row>
    <row r="15" spans="1:56" x14ac:dyDescent="0.2">
      <c r="A15" s="4">
        <v>1949</v>
      </c>
      <c r="B15" s="5" t="s">
        <v>7</v>
      </c>
      <c r="C15" s="39" t="s">
        <v>2</v>
      </c>
      <c r="D15" s="7">
        <v>14.4</v>
      </c>
      <c r="E15" s="7">
        <v>16.899999999999999</v>
      </c>
      <c r="F15" s="7">
        <v>15.2</v>
      </c>
      <c r="G15" s="7">
        <v>15.2</v>
      </c>
      <c r="H15" s="7">
        <v>13.9</v>
      </c>
      <c r="I15" s="7">
        <v>13.1</v>
      </c>
      <c r="J15" s="7">
        <v>15.3</v>
      </c>
      <c r="K15" s="7">
        <v>16.2</v>
      </c>
      <c r="L15" s="7">
        <v>15.1</v>
      </c>
      <c r="M15" s="7">
        <v>17.5</v>
      </c>
      <c r="N15" s="7">
        <v>17.3</v>
      </c>
      <c r="O15" s="7">
        <v>16.600000000000001</v>
      </c>
      <c r="P15" s="7">
        <v>18.5</v>
      </c>
      <c r="Q15" s="7">
        <v>17.3</v>
      </c>
      <c r="R15" s="40">
        <v>18.8</v>
      </c>
      <c r="S15" s="40">
        <v>18.399999999999999</v>
      </c>
      <c r="T15" s="40">
        <v>20.6</v>
      </c>
      <c r="U15" s="40">
        <v>21</v>
      </c>
      <c r="V15" s="40">
        <v>19.8</v>
      </c>
      <c r="W15" s="40">
        <v>17.5</v>
      </c>
      <c r="X15" s="40">
        <v>16.399999999999999</v>
      </c>
      <c r="Y15" s="40">
        <v>15.1</v>
      </c>
      <c r="Z15" s="40">
        <v>17.2</v>
      </c>
      <c r="AA15" s="40">
        <v>15.5</v>
      </c>
      <c r="AB15" s="40">
        <v>15</v>
      </c>
      <c r="AC15" s="40">
        <v>14.3</v>
      </c>
      <c r="AD15" s="40">
        <v>11.3</v>
      </c>
      <c r="AE15" s="40">
        <v>12.4</v>
      </c>
      <c r="AF15" s="40">
        <v>11.7</v>
      </c>
      <c r="AG15" s="40">
        <v>14.3</v>
      </c>
      <c r="AH15" s="40">
        <v>10.3</v>
      </c>
      <c r="AI15" s="41">
        <v>12.4</v>
      </c>
      <c r="AJ15" s="42">
        <v>12.9</v>
      </c>
      <c r="AK15" s="40">
        <v>11.7</v>
      </c>
      <c r="AL15" s="40">
        <v>9.1</v>
      </c>
      <c r="AM15" s="40">
        <v>7.2</v>
      </c>
      <c r="AN15" s="40">
        <v>14</v>
      </c>
      <c r="AO15" s="40">
        <v>12.7</v>
      </c>
      <c r="AP15" s="40">
        <v>11.33</v>
      </c>
      <c r="AQ15" s="40">
        <v>10.92</v>
      </c>
      <c r="AR15" s="40">
        <v>11.74</v>
      </c>
      <c r="AS15" s="40">
        <v>8.8699999999999992</v>
      </c>
      <c r="AT15" s="40">
        <v>12.507077541968183</v>
      </c>
      <c r="AU15" s="40">
        <v>10.924276810434231</v>
      </c>
      <c r="AV15" s="40">
        <v>9.724889101723484</v>
      </c>
      <c r="AW15" s="40">
        <v>19.093687642640688</v>
      </c>
      <c r="AX15" s="40">
        <v>20.678753975134036</v>
      </c>
      <c r="AY15" s="40">
        <v>19.12844425906064</v>
      </c>
      <c r="AZ15" s="40">
        <v>17.001805125677922</v>
      </c>
      <c r="BA15" s="40">
        <v>18.562524924433934</v>
      </c>
      <c r="BB15" s="40">
        <v>23.218942366645738</v>
      </c>
      <c r="BC15" s="11">
        <v>22.691620273922364</v>
      </c>
      <c r="BD15" s="11">
        <v>23.002893869035599</v>
      </c>
    </row>
    <row r="16" spans="1:56" x14ac:dyDescent="0.2">
      <c r="A16" s="4">
        <v>1949</v>
      </c>
      <c r="B16" s="5" t="s">
        <v>7</v>
      </c>
      <c r="C16" s="39" t="s">
        <v>3</v>
      </c>
      <c r="D16" s="39"/>
      <c r="E16" s="39"/>
      <c r="F16" s="39"/>
      <c r="G16" s="39"/>
      <c r="H16" s="7"/>
      <c r="I16" s="7"/>
      <c r="J16" s="7"/>
      <c r="K16" s="7"/>
      <c r="L16" s="7"/>
      <c r="M16" s="7"/>
      <c r="N16" s="7"/>
      <c r="O16" s="7"/>
      <c r="P16" s="7"/>
      <c r="Q16" s="7"/>
      <c r="R16" s="40">
        <v>2.5</v>
      </c>
      <c r="S16" s="40">
        <v>3.2</v>
      </c>
      <c r="T16" s="40">
        <v>2.4</v>
      </c>
      <c r="U16" s="40">
        <v>2.4</v>
      </c>
      <c r="V16" s="40">
        <v>2.2999999999999998</v>
      </c>
      <c r="W16" s="40">
        <v>2.8</v>
      </c>
      <c r="X16" s="40">
        <v>2.2999999999999998</v>
      </c>
      <c r="Y16" s="40">
        <v>2.7</v>
      </c>
      <c r="Z16" s="40">
        <v>2.5</v>
      </c>
      <c r="AA16" s="40">
        <v>1.9</v>
      </c>
      <c r="AB16" s="40">
        <v>1.1000000000000001</v>
      </c>
      <c r="AC16" s="40">
        <v>0.9</v>
      </c>
      <c r="AD16" s="40">
        <v>0.8</v>
      </c>
      <c r="AE16" s="40">
        <v>0.8</v>
      </c>
      <c r="AF16" s="40">
        <v>0.8</v>
      </c>
      <c r="AG16" s="40">
        <v>1.2</v>
      </c>
      <c r="AH16" s="40">
        <v>1</v>
      </c>
      <c r="AI16" s="41">
        <v>0.8</v>
      </c>
      <c r="AJ16" s="42">
        <v>1.1000000000000001</v>
      </c>
      <c r="AK16" s="40">
        <v>0.6</v>
      </c>
      <c r="AL16" s="40">
        <v>0.8</v>
      </c>
      <c r="AM16" s="40">
        <v>0.6</v>
      </c>
      <c r="AN16" s="40">
        <v>1</v>
      </c>
      <c r="AO16" s="40">
        <v>1.6</v>
      </c>
      <c r="AP16" s="40">
        <v>1.45</v>
      </c>
      <c r="AQ16" s="40">
        <v>1.4</v>
      </c>
      <c r="AR16" s="40">
        <v>1.31</v>
      </c>
      <c r="AS16" s="40">
        <v>1.02</v>
      </c>
      <c r="AT16" s="40">
        <v>1.5650034127598573</v>
      </c>
      <c r="AU16" s="40">
        <v>1.3982092740854308</v>
      </c>
      <c r="AV16" s="40">
        <v>1.2995058377798279</v>
      </c>
      <c r="AW16" s="40">
        <v>0.6951700043033634</v>
      </c>
      <c r="AX16" s="40">
        <v>0.93522646053332747</v>
      </c>
      <c r="AY16" s="40">
        <v>1.2853788336859686</v>
      </c>
      <c r="AZ16" s="40">
        <v>0.67344550603812769</v>
      </c>
      <c r="BA16" s="40">
        <v>0.96707922762310383</v>
      </c>
      <c r="BB16" s="40">
        <v>1.5291132849740652</v>
      </c>
      <c r="BC16" s="11">
        <v>2.1918831502506646</v>
      </c>
      <c r="BD16" s="11">
        <v>1.8410906403326917</v>
      </c>
    </row>
    <row r="17" spans="1:56" x14ac:dyDescent="0.2">
      <c r="A17" s="12">
        <v>1949</v>
      </c>
      <c r="B17" s="13" t="s">
        <v>7</v>
      </c>
      <c r="C17" s="43" t="s">
        <v>4</v>
      </c>
      <c r="D17" s="43"/>
      <c r="E17" s="43"/>
      <c r="F17" s="43"/>
      <c r="G17" s="43"/>
      <c r="H17" s="43"/>
      <c r="I17" s="43"/>
      <c r="J17" s="43"/>
      <c r="K17" s="43"/>
      <c r="L17" s="43"/>
      <c r="M17" s="7"/>
      <c r="N17" s="7"/>
      <c r="O17" s="7"/>
      <c r="P17" s="7"/>
      <c r="Q17" s="7"/>
      <c r="R17" s="44">
        <v>23.2</v>
      </c>
      <c r="S17" s="44">
        <v>20.6</v>
      </c>
      <c r="T17" s="44">
        <v>18</v>
      </c>
      <c r="U17" s="44">
        <v>19.100000000000001</v>
      </c>
      <c r="V17" s="44">
        <v>18.3</v>
      </c>
      <c r="W17" s="44">
        <v>18.100000000000001</v>
      </c>
      <c r="X17" s="44">
        <v>17.2</v>
      </c>
      <c r="Y17" s="44">
        <v>18.5</v>
      </c>
      <c r="Z17" s="44">
        <v>17.399999999999999</v>
      </c>
      <c r="AA17" s="44">
        <v>17</v>
      </c>
      <c r="AB17" s="44">
        <v>16.600000000000001</v>
      </c>
      <c r="AC17" s="44">
        <v>15.6</v>
      </c>
      <c r="AD17" s="44">
        <v>12.5</v>
      </c>
      <c r="AE17" s="44">
        <v>13.5</v>
      </c>
      <c r="AF17" s="44">
        <v>13.5</v>
      </c>
      <c r="AG17" s="44">
        <v>13.1</v>
      </c>
      <c r="AH17" s="44">
        <v>16.399999999999999</v>
      </c>
      <c r="AI17" s="45">
        <v>12.8</v>
      </c>
      <c r="AJ17" s="46">
        <v>13.3</v>
      </c>
      <c r="AK17" s="44">
        <v>12.4</v>
      </c>
      <c r="AL17" s="44">
        <v>13</v>
      </c>
      <c r="AM17" s="44">
        <v>10.3</v>
      </c>
      <c r="AN17" s="44">
        <v>12.2</v>
      </c>
      <c r="AO17" s="44">
        <v>14.9</v>
      </c>
      <c r="AP17" s="44">
        <v>13.33</v>
      </c>
      <c r="AQ17" s="44">
        <v>12.6</v>
      </c>
      <c r="AR17" s="44">
        <v>12.17</v>
      </c>
      <c r="AS17" s="44">
        <v>13.06</v>
      </c>
      <c r="AT17" s="44">
        <v>10.928895257957231</v>
      </c>
      <c r="AU17" s="44">
        <v>11.266412224469528</v>
      </c>
      <c r="AV17" s="44">
        <v>11.421733080815118</v>
      </c>
      <c r="AW17" s="44">
        <v>9.4194561283189397</v>
      </c>
      <c r="AX17" s="44">
        <v>10.803348109229383</v>
      </c>
      <c r="AY17" s="44">
        <v>11.430939415576328</v>
      </c>
      <c r="AZ17" s="44">
        <v>12.110440820041477</v>
      </c>
      <c r="BA17" s="44">
        <v>12.952412831637469</v>
      </c>
      <c r="BB17" s="44">
        <v>11.549537802026126</v>
      </c>
      <c r="BC17" s="19">
        <v>13.115099008114994</v>
      </c>
      <c r="BD17" s="19">
        <v>14.411562680357136</v>
      </c>
    </row>
    <row r="18" spans="1:56" x14ac:dyDescent="0.2">
      <c r="A18" s="23">
        <v>1949</v>
      </c>
      <c r="B18" s="23" t="s">
        <v>8</v>
      </c>
      <c r="C18" s="25" t="s">
        <v>1</v>
      </c>
      <c r="D18" s="25"/>
      <c r="E18" s="25"/>
      <c r="F18" s="25"/>
      <c r="G18" s="25"/>
      <c r="H18" s="25"/>
      <c r="I18" s="25"/>
      <c r="J18" s="25"/>
      <c r="K18" s="25"/>
      <c r="L18" s="25"/>
      <c r="M18" s="20"/>
      <c r="N18" s="20"/>
      <c r="O18" s="20"/>
      <c r="P18" s="20"/>
      <c r="Q18" s="20"/>
      <c r="R18" s="27">
        <v>78.599999999999994</v>
      </c>
      <c r="S18" s="27">
        <v>77.599999999999994</v>
      </c>
      <c r="T18" s="27">
        <v>76.8</v>
      </c>
      <c r="U18" s="27">
        <v>74.7</v>
      </c>
      <c r="V18" s="27">
        <v>77.099999999999994</v>
      </c>
      <c r="W18" s="27">
        <v>79.599999999999994</v>
      </c>
      <c r="X18" s="27">
        <v>74.5</v>
      </c>
      <c r="Y18" s="27">
        <v>76.2</v>
      </c>
      <c r="Z18" s="27">
        <v>76.2</v>
      </c>
      <c r="AA18" s="27">
        <v>76.2</v>
      </c>
      <c r="AB18" s="27">
        <v>79.099999999999994</v>
      </c>
      <c r="AC18" s="27">
        <v>79.099999999999994</v>
      </c>
      <c r="AD18" s="27">
        <v>79.099999999999994</v>
      </c>
      <c r="AE18" s="27">
        <v>79.099999999999994</v>
      </c>
      <c r="AF18" s="27">
        <v>79.099999999999994</v>
      </c>
      <c r="AG18" s="27">
        <v>76</v>
      </c>
      <c r="AH18" s="47">
        <v>76</v>
      </c>
      <c r="AI18" s="28">
        <v>76</v>
      </c>
      <c r="AJ18" s="27">
        <v>76</v>
      </c>
      <c r="AK18" s="27">
        <v>76</v>
      </c>
      <c r="AL18" s="27">
        <v>75.3</v>
      </c>
      <c r="AM18" s="27">
        <v>76.5</v>
      </c>
      <c r="AN18" s="27">
        <v>77.3</v>
      </c>
      <c r="AO18" s="27">
        <v>54</v>
      </c>
      <c r="AP18" s="27">
        <v>57.01</v>
      </c>
      <c r="AQ18" s="27">
        <v>45.63</v>
      </c>
      <c r="AR18" s="27">
        <v>52.29</v>
      </c>
      <c r="AS18" s="27">
        <v>54.23</v>
      </c>
      <c r="AT18" s="27">
        <v>51.102046608059666</v>
      </c>
      <c r="AU18" s="27">
        <v>49.314117196947336</v>
      </c>
      <c r="AV18" s="27">
        <v>42.77316665932053</v>
      </c>
      <c r="AW18" s="27">
        <v>45.561318381353438</v>
      </c>
      <c r="AX18" s="27">
        <v>34.403831493611577</v>
      </c>
      <c r="AY18" s="27">
        <v>33.4249151249767</v>
      </c>
      <c r="AZ18" s="27">
        <v>30.760781459676625</v>
      </c>
      <c r="BA18" s="27">
        <v>30.134830092541936</v>
      </c>
      <c r="BB18" s="27">
        <v>34.575873217990619</v>
      </c>
      <c r="BC18" s="30">
        <v>24.105769463915063</v>
      </c>
      <c r="BD18" s="30">
        <v>24.01462534692109</v>
      </c>
    </row>
    <row r="19" spans="1:56" x14ac:dyDescent="0.2">
      <c r="A19" s="4">
        <v>1949</v>
      </c>
      <c r="B19" s="4" t="s">
        <v>8</v>
      </c>
      <c r="C19" s="6" t="s">
        <v>2</v>
      </c>
      <c r="D19" s="7">
        <v>0.9</v>
      </c>
      <c r="E19" s="7">
        <v>1.5</v>
      </c>
      <c r="F19" s="7">
        <v>1.3</v>
      </c>
      <c r="G19" s="7">
        <v>2.4</v>
      </c>
      <c r="H19" s="7">
        <v>1</v>
      </c>
      <c r="I19" s="7">
        <v>3.4</v>
      </c>
      <c r="J19" s="7">
        <v>2</v>
      </c>
      <c r="K19" s="7">
        <v>1.7</v>
      </c>
      <c r="L19" s="7">
        <v>2.1</v>
      </c>
      <c r="M19" s="7">
        <v>1.8</v>
      </c>
      <c r="N19" s="7">
        <v>1.8</v>
      </c>
      <c r="O19" s="7">
        <v>2.2999999999999998</v>
      </c>
      <c r="P19" s="7">
        <v>1.7</v>
      </c>
      <c r="Q19" s="7">
        <v>1.6</v>
      </c>
      <c r="R19" s="7">
        <v>4</v>
      </c>
      <c r="S19" s="7">
        <v>3.1</v>
      </c>
      <c r="T19" s="7">
        <v>3.9</v>
      </c>
      <c r="U19" s="7">
        <v>2.8</v>
      </c>
      <c r="V19" s="7">
        <v>3.8</v>
      </c>
      <c r="W19" s="7">
        <v>3.2</v>
      </c>
      <c r="X19" s="7">
        <v>4.9000000000000004</v>
      </c>
      <c r="Y19" s="7">
        <v>3.4</v>
      </c>
      <c r="Z19" s="7">
        <v>3.4</v>
      </c>
      <c r="AA19" s="7">
        <v>3.4</v>
      </c>
      <c r="AB19" s="7">
        <v>4.0999999999999996</v>
      </c>
      <c r="AC19" s="7">
        <v>4.0999999999999996</v>
      </c>
      <c r="AD19" s="7">
        <v>4.0999999999999996</v>
      </c>
      <c r="AE19" s="7">
        <v>4.0999999999999996</v>
      </c>
      <c r="AF19" s="7">
        <v>4.0999999999999996</v>
      </c>
      <c r="AG19" s="7">
        <v>7.4</v>
      </c>
      <c r="AH19" s="9">
        <v>7.4</v>
      </c>
      <c r="AI19" s="10">
        <v>7.4</v>
      </c>
      <c r="AJ19" s="7">
        <v>7.4</v>
      </c>
      <c r="AK19" s="7">
        <v>7.4</v>
      </c>
      <c r="AL19" s="7">
        <v>11.4</v>
      </c>
      <c r="AM19" s="7">
        <v>8.6999999999999993</v>
      </c>
      <c r="AN19" s="7">
        <v>6.8</v>
      </c>
      <c r="AO19" s="7">
        <v>25.1</v>
      </c>
      <c r="AP19" s="7">
        <v>17.399999999999999</v>
      </c>
      <c r="AQ19" s="7">
        <v>34.450000000000003</v>
      </c>
      <c r="AR19" s="7">
        <v>21.86</v>
      </c>
      <c r="AS19" s="7">
        <v>17.11</v>
      </c>
      <c r="AT19" s="7">
        <v>14.569790422506653</v>
      </c>
      <c r="AU19" s="7">
        <v>22.605228674505785</v>
      </c>
      <c r="AV19" s="7">
        <v>33.334256178503296</v>
      </c>
      <c r="AW19" s="7">
        <v>30.068267782424034</v>
      </c>
      <c r="AX19" s="7">
        <v>42.055577025214603</v>
      </c>
      <c r="AY19" s="7">
        <v>45.177621035018412</v>
      </c>
      <c r="AZ19" s="7">
        <v>49.712941280225699</v>
      </c>
      <c r="BA19" s="7">
        <v>50.15044161962237</v>
      </c>
      <c r="BB19" s="7">
        <v>39.575684775391601</v>
      </c>
      <c r="BC19" s="11">
        <v>39.078419008214297</v>
      </c>
      <c r="BD19" s="11">
        <v>50.261780104712038</v>
      </c>
    </row>
    <row r="20" spans="1:56" x14ac:dyDescent="0.2">
      <c r="A20" s="4">
        <v>1949</v>
      </c>
      <c r="B20" s="4" t="s">
        <v>8</v>
      </c>
      <c r="C20" s="6" t="s">
        <v>3</v>
      </c>
      <c r="D20" s="6"/>
      <c r="E20" s="6"/>
      <c r="F20" s="6"/>
      <c r="G20" s="6"/>
      <c r="H20" s="6"/>
      <c r="I20" s="6"/>
      <c r="J20" s="6"/>
      <c r="K20" s="6"/>
      <c r="L20" s="6"/>
      <c r="M20" s="7"/>
      <c r="N20" s="7"/>
      <c r="O20" s="7"/>
      <c r="P20" s="7"/>
      <c r="Q20" s="7"/>
      <c r="R20" s="7">
        <v>3.3</v>
      </c>
      <c r="S20" s="7">
        <v>3.7</v>
      </c>
      <c r="T20" s="7">
        <v>5.8</v>
      </c>
      <c r="U20" s="7">
        <v>2.4</v>
      </c>
      <c r="V20" s="7">
        <v>7.1</v>
      </c>
      <c r="W20" s="7">
        <v>7</v>
      </c>
      <c r="X20" s="7">
        <v>10</v>
      </c>
      <c r="Y20" s="7">
        <v>10.4</v>
      </c>
      <c r="Z20" s="7">
        <v>10.4</v>
      </c>
      <c r="AA20" s="7">
        <v>10.4</v>
      </c>
      <c r="AB20" s="7">
        <v>4.2</v>
      </c>
      <c r="AC20" s="7">
        <v>4.2</v>
      </c>
      <c r="AD20" s="7">
        <v>4.2</v>
      </c>
      <c r="AE20" s="7">
        <v>4.2</v>
      </c>
      <c r="AF20" s="7">
        <v>4.2</v>
      </c>
      <c r="AG20" s="7">
        <v>3.1</v>
      </c>
      <c r="AH20" s="9">
        <v>3.1</v>
      </c>
      <c r="AI20" s="10">
        <v>3.1</v>
      </c>
      <c r="AJ20" s="7">
        <v>3.1</v>
      </c>
      <c r="AK20" s="7">
        <v>3.1</v>
      </c>
      <c r="AL20" s="7">
        <v>1</v>
      </c>
      <c r="AM20" s="7">
        <v>2</v>
      </c>
      <c r="AN20" s="7">
        <v>2.4</v>
      </c>
      <c r="AO20" s="7">
        <v>2.1</v>
      </c>
      <c r="AP20" s="7">
        <v>3.13</v>
      </c>
      <c r="AQ20" s="7">
        <v>4.16</v>
      </c>
      <c r="AR20" s="7">
        <v>7.18</v>
      </c>
      <c r="AS20" s="7">
        <v>8.1999999999999993</v>
      </c>
      <c r="AT20" s="7">
        <v>11.8080958724489</v>
      </c>
      <c r="AU20" s="7">
        <v>10.257911901351987</v>
      </c>
      <c r="AV20" s="7">
        <v>7.7869690909890785</v>
      </c>
      <c r="AW20" s="7">
        <v>6.6383596698771621</v>
      </c>
      <c r="AX20" s="7">
        <v>4.6367518907051952</v>
      </c>
      <c r="AY20" s="7">
        <v>5.0491747320902425</v>
      </c>
      <c r="AZ20" s="7">
        <v>3.1583879953271006</v>
      </c>
      <c r="BA20" s="7">
        <v>3.4178030223945806</v>
      </c>
      <c r="BB20" s="7">
        <v>7.2758278700016881</v>
      </c>
      <c r="BC20" s="11">
        <v>11.221664800995052</v>
      </c>
      <c r="BD20" s="11">
        <v>14.933783825649122</v>
      </c>
    </row>
    <row r="21" spans="1:56" x14ac:dyDescent="0.2">
      <c r="A21" s="12">
        <v>1949</v>
      </c>
      <c r="B21" s="12" t="s">
        <v>8</v>
      </c>
      <c r="C21" s="14" t="s">
        <v>4</v>
      </c>
      <c r="D21" s="14"/>
      <c r="E21" s="14"/>
      <c r="F21" s="14"/>
      <c r="G21" s="14"/>
      <c r="H21" s="14"/>
      <c r="I21" s="14"/>
      <c r="J21" s="14"/>
      <c r="K21" s="14"/>
      <c r="L21" s="14"/>
      <c r="M21" s="22"/>
      <c r="N21" s="22"/>
      <c r="O21" s="22"/>
      <c r="P21" s="22"/>
      <c r="Q21" s="22"/>
      <c r="R21" s="15">
        <v>10.4</v>
      </c>
      <c r="S21" s="15">
        <v>11.1</v>
      </c>
      <c r="T21" s="15">
        <v>10.3</v>
      </c>
      <c r="U21" s="15">
        <v>16.899999999999999</v>
      </c>
      <c r="V21" s="15">
        <v>11.9</v>
      </c>
      <c r="W21" s="15">
        <v>10.199999999999999</v>
      </c>
      <c r="X21" s="15">
        <v>10.7</v>
      </c>
      <c r="Y21" s="15">
        <v>9.4</v>
      </c>
      <c r="Z21" s="15">
        <v>9.4</v>
      </c>
      <c r="AA21" s="15">
        <v>9.4</v>
      </c>
      <c r="AB21" s="15">
        <v>12</v>
      </c>
      <c r="AC21" s="15">
        <v>12</v>
      </c>
      <c r="AD21" s="15">
        <v>12</v>
      </c>
      <c r="AE21" s="15">
        <v>12</v>
      </c>
      <c r="AF21" s="15">
        <v>12</v>
      </c>
      <c r="AG21" s="15">
        <v>12.3</v>
      </c>
      <c r="AH21" s="17">
        <v>12.3</v>
      </c>
      <c r="AI21" s="18">
        <v>12.3</v>
      </c>
      <c r="AJ21" s="15">
        <v>12.3</v>
      </c>
      <c r="AK21" s="15">
        <v>12.3</v>
      </c>
      <c r="AL21" s="15">
        <v>12.3</v>
      </c>
      <c r="AM21" s="15">
        <v>12.8</v>
      </c>
      <c r="AN21" s="15">
        <v>13.4</v>
      </c>
      <c r="AO21" s="15">
        <v>18.8</v>
      </c>
      <c r="AP21" s="15">
        <v>22.46</v>
      </c>
      <c r="AQ21" s="15">
        <v>15.76</v>
      </c>
      <c r="AR21" s="15">
        <v>18.670000000000002</v>
      </c>
      <c r="AS21" s="15">
        <v>20.46</v>
      </c>
      <c r="AT21" s="15">
        <v>22.520067665256555</v>
      </c>
      <c r="AU21" s="15">
        <v>17.822741701847473</v>
      </c>
      <c r="AV21" s="15">
        <v>16.105608071187103</v>
      </c>
      <c r="AW21" s="15">
        <v>17.732054166345364</v>
      </c>
      <c r="AX21" s="15">
        <v>18.903839590468628</v>
      </c>
      <c r="AY21" s="15">
        <v>16.34828910791467</v>
      </c>
      <c r="AZ21" s="15">
        <v>16.367889264770564</v>
      </c>
      <c r="BA21" s="15">
        <v>16.296925265441104</v>
      </c>
      <c r="BB21" s="15">
        <v>18.572614136616089</v>
      </c>
      <c r="BC21" s="19">
        <v>25.594146726875586</v>
      </c>
      <c r="BD21" s="19">
        <v>10.789810722717746</v>
      </c>
    </row>
    <row r="22" spans="1:56" x14ac:dyDescent="0.2">
      <c r="A22" s="23">
        <v>1954</v>
      </c>
      <c r="B22" s="23" t="s">
        <v>9</v>
      </c>
      <c r="C22" s="48" t="s">
        <v>1</v>
      </c>
      <c r="D22" s="48"/>
      <c r="E22" s="48"/>
      <c r="F22" s="48"/>
      <c r="G22" s="48"/>
      <c r="H22" s="7"/>
      <c r="I22" s="7"/>
      <c r="J22" s="7"/>
      <c r="K22" s="7"/>
      <c r="L22" s="7"/>
      <c r="M22" s="7"/>
      <c r="N22" s="7"/>
      <c r="O22" s="7"/>
      <c r="P22" s="7"/>
      <c r="Q22" s="7"/>
      <c r="R22" s="49">
        <v>46.1</v>
      </c>
      <c r="S22" s="49">
        <v>48.5</v>
      </c>
      <c r="T22" s="49">
        <v>49.2</v>
      </c>
      <c r="U22" s="49">
        <v>49.7</v>
      </c>
      <c r="V22" s="49">
        <v>51.1</v>
      </c>
      <c r="W22" s="49">
        <v>52.1</v>
      </c>
      <c r="X22" s="49">
        <v>56.6</v>
      </c>
      <c r="Y22" s="49">
        <v>58.6</v>
      </c>
      <c r="Z22" s="49">
        <v>59.4</v>
      </c>
      <c r="AA22" s="49">
        <v>60.8</v>
      </c>
      <c r="AB22" s="49">
        <v>61.643461689747319</v>
      </c>
      <c r="AC22" s="49">
        <v>62.1</v>
      </c>
      <c r="AD22" s="49">
        <v>62.7</v>
      </c>
      <c r="AE22" s="49">
        <v>61.2</v>
      </c>
      <c r="AF22" s="49">
        <v>59.8</v>
      </c>
      <c r="AG22" s="49">
        <v>60.668144252326108</v>
      </c>
      <c r="AH22" s="50">
        <v>60.3</v>
      </c>
      <c r="AI22" s="28">
        <v>59.4</v>
      </c>
      <c r="AJ22" s="49">
        <v>60.1</v>
      </c>
      <c r="AK22" s="49">
        <v>59.3</v>
      </c>
      <c r="AL22" s="49">
        <v>58.3</v>
      </c>
      <c r="AM22" s="49">
        <v>57.1</v>
      </c>
      <c r="AN22" s="49">
        <v>54.9</v>
      </c>
      <c r="AO22" s="49">
        <v>53.9</v>
      </c>
      <c r="AP22" s="49">
        <v>53.19</v>
      </c>
      <c r="AQ22" s="49">
        <v>52.66</v>
      </c>
      <c r="AR22" s="51">
        <v>52.29</v>
      </c>
      <c r="AS22" s="49">
        <v>50.6</v>
      </c>
      <c r="AT22" s="49">
        <v>49.864912553424674</v>
      </c>
      <c r="AU22" s="49">
        <v>50.671633721940637</v>
      </c>
      <c r="AV22" s="49">
        <v>49.856011182732324</v>
      </c>
      <c r="AW22" s="49">
        <v>48.347860950909926</v>
      </c>
      <c r="AX22" s="49">
        <v>48.964613165184822</v>
      </c>
      <c r="AY22" s="49">
        <v>47.987523469095606</v>
      </c>
      <c r="AZ22" s="49">
        <v>45.260628614405256</v>
      </c>
      <c r="BA22" s="49">
        <v>42.216685716368822</v>
      </c>
      <c r="BB22" s="49">
        <v>42.279148406116384</v>
      </c>
      <c r="BC22" s="52">
        <v>39.059270420577697</v>
      </c>
      <c r="BD22" s="52">
        <v>36.605206325748377</v>
      </c>
    </row>
    <row r="23" spans="1:56" x14ac:dyDescent="0.2">
      <c r="A23" s="4">
        <v>1954</v>
      </c>
      <c r="B23" s="4" t="s">
        <v>9</v>
      </c>
      <c r="C23" s="53" t="s">
        <v>2</v>
      </c>
      <c r="D23" s="7">
        <v>11</v>
      </c>
      <c r="E23" s="7">
        <v>12.3</v>
      </c>
      <c r="F23" s="7">
        <v>12.1</v>
      </c>
      <c r="G23" s="7">
        <v>11.9</v>
      </c>
      <c r="H23" s="7">
        <v>11.8</v>
      </c>
      <c r="I23" s="7">
        <v>13.2</v>
      </c>
      <c r="J23" s="7">
        <v>12.5</v>
      </c>
      <c r="K23" s="7">
        <v>13</v>
      </c>
      <c r="L23" s="7">
        <v>13.7</v>
      </c>
      <c r="M23" s="7">
        <v>14.8</v>
      </c>
      <c r="N23" s="7">
        <v>17.3</v>
      </c>
      <c r="O23" s="7">
        <v>17.399999999999999</v>
      </c>
      <c r="P23" s="7">
        <v>17.3</v>
      </c>
      <c r="Q23" s="7">
        <v>16.5</v>
      </c>
      <c r="R23" s="54">
        <v>14.8</v>
      </c>
      <c r="S23" s="54">
        <v>15.9</v>
      </c>
      <c r="T23" s="54">
        <v>15.2</v>
      </c>
      <c r="U23" s="54">
        <v>14.5</v>
      </c>
      <c r="V23" s="54">
        <v>19</v>
      </c>
      <c r="W23" s="54">
        <v>17.7</v>
      </c>
      <c r="X23" s="54">
        <v>15.6</v>
      </c>
      <c r="Y23" s="54">
        <v>13.3</v>
      </c>
      <c r="Z23" s="54">
        <v>11.1</v>
      </c>
      <c r="AA23" s="54">
        <v>10.9</v>
      </c>
      <c r="AB23" s="54">
        <v>11.383380579706214</v>
      </c>
      <c r="AC23" s="54">
        <v>11.1</v>
      </c>
      <c r="AD23" s="54">
        <v>10.8</v>
      </c>
      <c r="AE23" s="54">
        <v>12.7</v>
      </c>
      <c r="AF23" s="54">
        <v>13.2</v>
      </c>
      <c r="AG23" s="54">
        <v>13.511665514572448</v>
      </c>
      <c r="AH23" s="55">
        <v>14</v>
      </c>
      <c r="AI23" s="10">
        <v>14.1</v>
      </c>
      <c r="AJ23" s="54">
        <v>13.8</v>
      </c>
      <c r="AK23" s="54">
        <v>14.8</v>
      </c>
      <c r="AL23" s="54">
        <v>14.2</v>
      </c>
      <c r="AM23" s="54">
        <v>15</v>
      </c>
      <c r="AN23" s="54">
        <v>14.6</v>
      </c>
      <c r="AO23" s="54">
        <v>17.100000000000001</v>
      </c>
      <c r="AP23" s="54">
        <v>17.559999999999999</v>
      </c>
      <c r="AQ23" s="54">
        <v>17.59</v>
      </c>
      <c r="AR23" s="56">
        <v>16.41</v>
      </c>
      <c r="AS23" s="54">
        <v>16.45</v>
      </c>
      <c r="AT23" s="54">
        <v>12.73997702553601</v>
      </c>
      <c r="AU23" s="54">
        <v>12.94375953655879</v>
      </c>
      <c r="AV23" s="54">
        <v>11.933515411860947</v>
      </c>
      <c r="AW23" s="54">
        <v>12.209594798882591</v>
      </c>
      <c r="AX23" s="54">
        <v>11.774742273608874</v>
      </c>
      <c r="AY23" s="54">
        <v>12.364331694783981</v>
      </c>
      <c r="AZ23" s="54">
        <v>14.685813928853833</v>
      </c>
      <c r="BA23" s="54">
        <v>17.451599488876635</v>
      </c>
      <c r="BB23" s="54">
        <v>16.690369839589113</v>
      </c>
      <c r="BC23" s="57">
        <v>19.928967904442921</v>
      </c>
      <c r="BD23" s="57">
        <v>25.348629128849588</v>
      </c>
    </row>
    <row r="24" spans="1:56" x14ac:dyDescent="0.2">
      <c r="A24" s="4">
        <v>1954</v>
      </c>
      <c r="B24" s="4" t="s">
        <v>9</v>
      </c>
      <c r="C24" s="53" t="s">
        <v>3</v>
      </c>
      <c r="D24" s="53"/>
      <c r="E24" s="53"/>
      <c r="F24" s="53"/>
      <c r="G24" s="53"/>
      <c r="H24" s="53"/>
      <c r="I24" s="53"/>
      <c r="J24" s="53"/>
      <c r="K24" s="53"/>
      <c r="L24" s="53"/>
      <c r="M24" s="7"/>
      <c r="N24" s="7"/>
      <c r="O24" s="7"/>
      <c r="P24" s="7"/>
      <c r="Q24" s="7"/>
      <c r="R24" s="54">
        <v>6</v>
      </c>
      <c r="S24" s="54">
        <v>5.9</v>
      </c>
      <c r="T24" s="54">
        <v>5.7</v>
      </c>
      <c r="U24" s="54">
        <v>5.3</v>
      </c>
      <c r="V24" s="54">
        <v>5.8</v>
      </c>
      <c r="W24" s="54">
        <v>5.9</v>
      </c>
      <c r="X24" s="54">
        <v>4.9000000000000004</v>
      </c>
      <c r="Y24" s="54">
        <v>4.5</v>
      </c>
      <c r="Z24" s="54">
        <v>4.5999999999999996</v>
      </c>
      <c r="AA24" s="54">
        <v>4.7</v>
      </c>
      <c r="AB24" s="54">
        <v>4.6377175254655691</v>
      </c>
      <c r="AC24" s="54">
        <v>5</v>
      </c>
      <c r="AD24" s="54">
        <v>4.8</v>
      </c>
      <c r="AE24" s="54">
        <v>4.5999999999999996</v>
      </c>
      <c r="AF24" s="54">
        <v>5.0999999999999996</v>
      </c>
      <c r="AG24" s="54">
        <v>4.9010469654828919</v>
      </c>
      <c r="AH24" s="55">
        <v>4.4000000000000004</v>
      </c>
      <c r="AI24" s="10">
        <v>4.4000000000000004</v>
      </c>
      <c r="AJ24" s="54">
        <v>4.0999999999999996</v>
      </c>
      <c r="AK24" s="54">
        <v>3.8</v>
      </c>
      <c r="AL24" s="54">
        <v>3.7</v>
      </c>
      <c r="AM24" s="54">
        <v>3.6</v>
      </c>
      <c r="AN24" s="54">
        <v>4.0999999999999996</v>
      </c>
      <c r="AO24" s="54">
        <v>4.0999999999999996</v>
      </c>
      <c r="AP24" s="54">
        <v>4.75</v>
      </c>
      <c r="AQ24" s="54">
        <v>5.16</v>
      </c>
      <c r="AR24" s="56">
        <v>4.13</v>
      </c>
      <c r="AS24" s="54">
        <v>3.53</v>
      </c>
      <c r="AT24" s="54">
        <v>3.550242579552414</v>
      </c>
      <c r="AU24" s="54">
        <v>3.7525909044807024</v>
      </c>
      <c r="AV24" s="54">
        <v>3.5987893427572946</v>
      </c>
      <c r="AW24" s="54">
        <v>3.3932935466316003</v>
      </c>
      <c r="AX24" s="54">
        <v>4.063070655738664</v>
      </c>
      <c r="AY24" s="54">
        <v>4.15393781581826</v>
      </c>
      <c r="AZ24" s="54">
        <v>3.9899411112849625</v>
      </c>
      <c r="BA24" s="54">
        <v>3.7819241871970712</v>
      </c>
      <c r="BB24" s="54">
        <v>3.7365151896674242</v>
      </c>
      <c r="BC24" s="57">
        <v>3.5833143056815033</v>
      </c>
      <c r="BD24" s="57">
        <v>3.5387807284675827</v>
      </c>
    </row>
    <row r="25" spans="1:56" x14ac:dyDescent="0.2">
      <c r="A25" s="12">
        <v>1954</v>
      </c>
      <c r="B25" s="12" t="s">
        <v>9</v>
      </c>
      <c r="C25" s="58" t="s">
        <v>4</v>
      </c>
      <c r="D25" s="58"/>
      <c r="E25" s="58"/>
      <c r="F25" s="58"/>
      <c r="G25" s="58"/>
      <c r="H25" s="58"/>
      <c r="I25" s="58"/>
      <c r="J25" s="58"/>
      <c r="K25" s="58"/>
      <c r="L25" s="58"/>
      <c r="M25" s="7"/>
      <c r="N25" s="7"/>
      <c r="O25" s="7"/>
      <c r="P25" s="7"/>
      <c r="Q25" s="7"/>
      <c r="R25" s="59">
        <v>33.1</v>
      </c>
      <c r="S25" s="59">
        <v>29.5</v>
      </c>
      <c r="T25" s="59">
        <v>29.8</v>
      </c>
      <c r="U25" s="59">
        <v>30.3</v>
      </c>
      <c r="V25" s="59">
        <v>24</v>
      </c>
      <c r="W25" s="59">
        <v>24.3</v>
      </c>
      <c r="X25" s="59">
        <v>22.9</v>
      </c>
      <c r="Y25" s="59">
        <v>23.6</v>
      </c>
      <c r="Z25" s="59">
        <v>24.9</v>
      </c>
      <c r="AA25" s="59">
        <v>23.6</v>
      </c>
      <c r="AB25" s="59">
        <v>22.335440205080907</v>
      </c>
      <c r="AC25" s="59">
        <v>21.8</v>
      </c>
      <c r="AD25" s="59">
        <v>21.7</v>
      </c>
      <c r="AE25" s="59">
        <v>21.5</v>
      </c>
      <c r="AF25" s="59">
        <v>21.9</v>
      </c>
      <c r="AG25" s="59">
        <v>20.919143267618562</v>
      </c>
      <c r="AH25" s="60">
        <v>21.3</v>
      </c>
      <c r="AI25" s="18">
        <v>22.1</v>
      </c>
      <c r="AJ25" s="59">
        <v>22</v>
      </c>
      <c r="AK25" s="59">
        <v>22.1</v>
      </c>
      <c r="AL25" s="59">
        <v>23.9</v>
      </c>
      <c r="AM25" s="59">
        <v>24.3</v>
      </c>
      <c r="AN25" s="59">
        <v>26.5</v>
      </c>
      <c r="AO25" s="59">
        <v>24.9</v>
      </c>
      <c r="AP25" s="59">
        <v>24.49</v>
      </c>
      <c r="AQ25" s="59">
        <v>24.58</v>
      </c>
      <c r="AR25" s="61">
        <v>27.17</v>
      </c>
      <c r="AS25" s="59">
        <v>29.42</v>
      </c>
      <c r="AT25" s="59">
        <v>33.844867841486909</v>
      </c>
      <c r="AU25" s="59">
        <v>32.632015837019885</v>
      </c>
      <c r="AV25" s="59">
        <v>34.611684062649431</v>
      </c>
      <c r="AW25" s="59">
        <v>36.049250703575886</v>
      </c>
      <c r="AX25" s="59">
        <v>35.197573905467657</v>
      </c>
      <c r="AY25" s="59">
        <v>35.494207020302156</v>
      </c>
      <c r="AZ25" s="59">
        <v>36.063616345455948</v>
      </c>
      <c r="BA25" s="59">
        <v>36.549790607557476</v>
      </c>
      <c r="BB25" s="59">
        <v>37.293966564627077</v>
      </c>
      <c r="BC25" s="62">
        <v>37.428447369297878</v>
      </c>
      <c r="BD25" s="62">
        <v>34.50738381693445</v>
      </c>
    </row>
    <row r="26" spans="1:56" x14ac:dyDescent="0.2">
      <c r="A26" s="23">
        <v>1952</v>
      </c>
      <c r="B26" s="23" t="s">
        <v>10</v>
      </c>
      <c r="C26" s="25" t="s">
        <v>1</v>
      </c>
      <c r="D26" s="25"/>
      <c r="E26" s="25"/>
      <c r="F26" s="25"/>
      <c r="G26" s="25"/>
      <c r="H26" s="25"/>
      <c r="I26" s="25"/>
      <c r="J26" s="25"/>
      <c r="K26" s="25"/>
      <c r="L26" s="25"/>
      <c r="M26" s="20"/>
      <c r="N26" s="20"/>
      <c r="O26" s="20"/>
      <c r="P26" s="20"/>
      <c r="Q26" s="20"/>
      <c r="R26" s="27">
        <v>59.6</v>
      </c>
      <c r="S26" s="27">
        <v>61.8</v>
      </c>
      <c r="T26" s="27">
        <v>61.7</v>
      </c>
      <c r="U26" s="27">
        <v>58.2</v>
      </c>
      <c r="V26" s="27">
        <v>61.5</v>
      </c>
      <c r="W26" s="27">
        <v>64.099999999999994</v>
      </c>
      <c r="X26" s="27">
        <v>64.400000000000006</v>
      </c>
      <c r="Y26" s="27">
        <v>61.4</v>
      </c>
      <c r="Z26" s="27">
        <v>62.2</v>
      </c>
      <c r="AA26" s="27">
        <v>63</v>
      </c>
      <c r="AB26" s="27">
        <v>63.3</v>
      </c>
      <c r="AC26" s="27">
        <v>61.2</v>
      </c>
      <c r="AD26" s="27">
        <v>62.2</v>
      </c>
      <c r="AE26" s="27">
        <v>60.4</v>
      </c>
      <c r="AF26" s="27">
        <v>61.4</v>
      </c>
      <c r="AG26" s="27">
        <v>62.5</v>
      </c>
      <c r="AH26" s="27">
        <v>64</v>
      </c>
      <c r="AI26" s="28">
        <v>67.599999999999994</v>
      </c>
      <c r="AJ26" s="27">
        <v>74.5</v>
      </c>
      <c r="AK26" s="27">
        <v>77.3</v>
      </c>
      <c r="AL26" s="27">
        <v>74.099999999999994</v>
      </c>
      <c r="AM26" s="27">
        <v>73.8</v>
      </c>
      <c r="AN26" s="27">
        <v>79.5</v>
      </c>
      <c r="AO26" s="27">
        <v>74.099999999999994</v>
      </c>
      <c r="AP26" s="27">
        <v>56.52</v>
      </c>
      <c r="AQ26" s="27">
        <v>65.069999999999993</v>
      </c>
      <c r="AR26" s="27">
        <v>76.03</v>
      </c>
      <c r="AS26" s="27">
        <v>73.19</v>
      </c>
      <c r="AT26" s="27">
        <v>74.563287668946387</v>
      </c>
      <c r="AU26" s="27">
        <v>77.175598491459183</v>
      </c>
      <c r="AV26" s="27">
        <v>72.050754449742342</v>
      </c>
      <c r="AW26" s="27">
        <v>73.133790833356812</v>
      </c>
      <c r="AX26" s="27">
        <v>76.563705993666375</v>
      </c>
      <c r="AY26" s="27">
        <v>78.756837848378765</v>
      </c>
      <c r="AZ26" s="27">
        <v>77.079180175918637</v>
      </c>
      <c r="BA26" s="27">
        <v>74.579619328776602</v>
      </c>
      <c r="BB26" s="27">
        <v>53.780475004250356</v>
      </c>
      <c r="BC26" s="30">
        <v>45.917061210340087</v>
      </c>
      <c r="BD26" s="30">
        <v>53.975650728952587</v>
      </c>
    </row>
    <row r="27" spans="1:56" x14ac:dyDescent="0.2">
      <c r="A27" s="4">
        <v>1952</v>
      </c>
      <c r="B27" s="4" t="s">
        <v>10</v>
      </c>
      <c r="C27" s="6" t="s">
        <v>2</v>
      </c>
      <c r="D27" s="6"/>
      <c r="E27" s="6"/>
      <c r="F27" s="6"/>
      <c r="G27" s="6"/>
      <c r="H27" s="6"/>
      <c r="I27" s="7">
        <v>20.3</v>
      </c>
      <c r="J27" s="7">
        <v>20.3</v>
      </c>
      <c r="K27" s="7">
        <v>18.100000000000001</v>
      </c>
      <c r="L27" s="7">
        <v>17.7</v>
      </c>
      <c r="M27" s="7">
        <v>18.8</v>
      </c>
      <c r="N27" s="7">
        <v>20.5</v>
      </c>
      <c r="O27" s="7">
        <v>17</v>
      </c>
      <c r="P27" s="7">
        <v>15.9</v>
      </c>
      <c r="Q27" s="7">
        <v>15.3</v>
      </c>
      <c r="R27" s="7">
        <v>14.5</v>
      </c>
      <c r="S27" s="7">
        <v>15.8</v>
      </c>
      <c r="T27" s="7">
        <v>17.2</v>
      </c>
      <c r="U27" s="7">
        <v>23.3</v>
      </c>
      <c r="V27" s="7">
        <v>21.9</v>
      </c>
      <c r="W27" s="7">
        <v>21.4</v>
      </c>
      <c r="X27" s="7">
        <v>20.3</v>
      </c>
      <c r="Y27" s="7">
        <v>23.4</v>
      </c>
      <c r="Z27" s="7">
        <v>24.7</v>
      </c>
      <c r="AA27" s="7">
        <v>24.4</v>
      </c>
      <c r="AB27" s="7">
        <v>19.8</v>
      </c>
      <c r="AC27" s="7">
        <v>21.1</v>
      </c>
      <c r="AD27" s="7">
        <v>19.399999999999999</v>
      </c>
      <c r="AE27" s="7">
        <v>20.6</v>
      </c>
      <c r="AF27" s="7">
        <v>19.399999999999999</v>
      </c>
      <c r="AG27" s="7">
        <v>17.8</v>
      </c>
      <c r="AH27" s="7">
        <v>15.2</v>
      </c>
      <c r="AI27" s="10">
        <v>13.1</v>
      </c>
      <c r="AJ27" s="7">
        <v>10.7</v>
      </c>
      <c r="AK27" s="7">
        <v>7.3</v>
      </c>
      <c r="AL27" s="7">
        <v>15.3</v>
      </c>
      <c r="AM27" s="7">
        <v>14.9</v>
      </c>
      <c r="AN27" s="7">
        <v>10.5</v>
      </c>
      <c r="AO27" s="7">
        <v>16.399999999999999</v>
      </c>
      <c r="AP27" s="7">
        <v>27.75</v>
      </c>
      <c r="AQ27" s="7">
        <v>17.98</v>
      </c>
      <c r="AR27" s="7">
        <v>5.86</v>
      </c>
      <c r="AS27" s="7">
        <v>7.47</v>
      </c>
      <c r="AT27" s="7">
        <v>12.062173880905659</v>
      </c>
      <c r="AU27" s="7">
        <v>8.1687652529094876</v>
      </c>
      <c r="AV27" s="7">
        <v>10.398391790431909</v>
      </c>
      <c r="AW27" s="7">
        <v>13.448557977555229</v>
      </c>
      <c r="AX27" s="7">
        <v>11.278293940856674</v>
      </c>
      <c r="AY27" s="7">
        <v>11.025329995521769</v>
      </c>
      <c r="AZ27" s="7">
        <v>11.548910877588758</v>
      </c>
      <c r="BA27" s="7">
        <v>10.697767015046928</v>
      </c>
      <c r="BB27" s="7">
        <v>37.240392362676765</v>
      </c>
      <c r="BC27" s="11">
        <v>42.294375164673447</v>
      </c>
      <c r="BD27" s="11">
        <v>35.992328622113185</v>
      </c>
    </row>
    <row r="28" spans="1:56" x14ac:dyDescent="0.2">
      <c r="A28" s="4">
        <v>1952</v>
      </c>
      <c r="B28" s="4" t="s">
        <v>10</v>
      </c>
      <c r="C28" s="6" t="s">
        <v>3</v>
      </c>
      <c r="D28" s="6"/>
      <c r="E28" s="6"/>
      <c r="F28" s="6"/>
      <c r="G28" s="6"/>
      <c r="H28" s="6"/>
      <c r="I28" s="6"/>
      <c r="J28" s="6"/>
      <c r="K28" s="6"/>
      <c r="L28" s="6"/>
      <c r="M28" s="7"/>
      <c r="N28" s="7"/>
      <c r="O28" s="7"/>
      <c r="P28" s="7"/>
      <c r="Q28" s="7"/>
      <c r="R28" s="7">
        <v>2.6</v>
      </c>
      <c r="S28" s="7">
        <v>1.9</v>
      </c>
      <c r="T28" s="7">
        <v>1.9</v>
      </c>
      <c r="U28" s="7">
        <v>2.2999999999999998</v>
      </c>
      <c r="V28" s="7">
        <v>2.6</v>
      </c>
      <c r="W28" s="7">
        <v>2.1</v>
      </c>
      <c r="X28" s="7">
        <v>1.7</v>
      </c>
      <c r="Y28" s="7">
        <v>2.4</v>
      </c>
      <c r="Z28" s="7">
        <v>2.6</v>
      </c>
      <c r="AA28" s="7">
        <v>0.6</v>
      </c>
      <c r="AB28" s="7">
        <v>1.9</v>
      </c>
      <c r="AC28" s="7">
        <v>1.5</v>
      </c>
      <c r="AD28" s="7">
        <v>2.1</v>
      </c>
      <c r="AE28" s="7">
        <v>2.1</v>
      </c>
      <c r="AF28" s="7">
        <v>2.1</v>
      </c>
      <c r="AG28" s="7">
        <v>1.8</v>
      </c>
      <c r="AH28" s="7">
        <v>1.4</v>
      </c>
      <c r="AI28" s="10">
        <v>1.3</v>
      </c>
      <c r="AJ28" s="7">
        <v>1.4</v>
      </c>
      <c r="AK28" s="7">
        <v>1.3</v>
      </c>
      <c r="AL28" s="7">
        <v>1</v>
      </c>
      <c r="AM28" s="7">
        <v>1</v>
      </c>
      <c r="AN28" s="7">
        <v>0.4</v>
      </c>
      <c r="AO28" s="7">
        <v>0.4</v>
      </c>
      <c r="AP28" s="7">
        <v>0.84</v>
      </c>
      <c r="AQ28" s="7">
        <v>0.76</v>
      </c>
      <c r="AR28" s="7">
        <v>1.26</v>
      </c>
      <c r="AS28" s="7">
        <v>0.79</v>
      </c>
      <c r="AT28" s="7">
        <v>0.62651404864130578</v>
      </c>
      <c r="AU28" s="7">
        <v>1.1022339942309143</v>
      </c>
      <c r="AV28" s="7">
        <v>0.65468545955526269</v>
      </c>
      <c r="AW28" s="7">
        <v>0.57992590962616386</v>
      </c>
      <c r="AX28" s="7">
        <v>0.79107047681083476</v>
      </c>
      <c r="AY28" s="7">
        <v>0.61855433977224172</v>
      </c>
      <c r="AZ28" s="7">
        <v>0.20294318679466292</v>
      </c>
      <c r="BA28" s="7">
        <v>0.17658687648311677</v>
      </c>
      <c r="BB28" s="7">
        <v>0.26143713548635084</v>
      </c>
      <c r="BC28" s="11">
        <v>0.26202476117230844</v>
      </c>
      <c r="BD28" s="11">
        <v>0.22298192784561177</v>
      </c>
    </row>
    <row r="29" spans="1:56" x14ac:dyDescent="0.2">
      <c r="A29" s="12">
        <v>1952</v>
      </c>
      <c r="B29" s="12" t="s">
        <v>10</v>
      </c>
      <c r="C29" s="14" t="s">
        <v>4</v>
      </c>
      <c r="D29" s="14"/>
      <c r="E29" s="14"/>
      <c r="F29" s="14"/>
      <c r="G29" s="14"/>
      <c r="H29" s="14"/>
      <c r="I29" s="14"/>
      <c r="J29" s="14"/>
      <c r="K29" s="14"/>
      <c r="L29" s="14"/>
      <c r="M29" s="22"/>
      <c r="N29" s="22"/>
      <c r="O29" s="22"/>
      <c r="P29" s="22"/>
      <c r="Q29" s="22"/>
      <c r="R29" s="15">
        <v>23.3</v>
      </c>
      <c r="S29" s="15">
        <v>20.5</v>
      </c>
      <c r="T29" s="15">
        <v>19.2</v>
      </c>
      <c r="U29" s="15">
        <v>16.100000000000001</v>
      </c>
      <c r="V29" s="15">
        <v>14</v>
      </c>
      <c r="W29" s="15">
        <v>12.3</v>
      </c>
      <c r="X29" s="15">
        <v>13.6</v>
      </c>
      <c r="Y29" s="15">
        <v>12.8</v>
      </c>
      <c r="Z29" s="15">
        <v>10.5</v>
      </c>
      <c r="AA29" s="15">
        <v>12</v>
      </c>
      <c r="AB29" s="15">
        <v>14.9</v>
      </c>
      <c r="AC29" s="15">
        <v>16.2</v>
      </c>
      <c r="AD29" s="15">
        <v>16.2</v>
      </c>
      <c r="AE29" s="15">
        <v>16.8</v>
      </c>
      <c r="AF29" s="15">
        <v>17.2</v>
      </c>
      <c r="AG29" s="15">
        <v>17.899999999999999</v>
      </c>
      <c r="AH29" s="15">
        <v>19.399999999999999</v>
      </c>
      <c r="AI29" s="18">
        <v>18.100000000000001</v>
      </c>
      <c r="AJ29" s="15">
        <v>13.4</v>
      </c>
      <c r="AK29" s="15">
        <v>14.1</v>
      </c>
      <c r="AL29" s="15">
        <v>9.6</v>
      </c>
      <c r="AM29" s="15">
        <v>10.199999999999999</v>
      </c>
      <c r="AN29" s="15">
        <v>9.6</v>
      </c>
      <c r="AO29" s="15">
        <v>9.1</v>
      </c>
      <c r="AP29" s="15">
        <v>14.88</v>
      </c>
      <c r="AQ29" s="15">
        <v>16.190000000000001</v>
      </c>
      <c r="AR29" s="15">
        <v>16.84</v>
      </c>
      <c r="AS29" s="15">
        <v>18.55</v>
      </c>
      <c r="AT29" s="15">
        <v>12.748024401506656</v>
      </c>
      <c r="AU29" s="15">
        <v>13.553402261400407</v>
      </c>
      <c r="AV29" s="15">
        <v>16.896168300270482</v>
      </c>
      <c r="AW29" s="15">
        <v>12.837725279461807</v>
      </c>
      <c r="AX29" s="15">
        <v>11.366929588666133</v>
      </c>
      <c r="AY29" s="15">
        <v>9.5992778163272305</v>
      </c>
      <c r="AZ29" s="15">
        <v>11.168965759697963</v>
      </c>
      <c r="BA29" s="15">
        <v>14.545964436577206</v>
      </c>
      <c r="BB29" s="15">
        <v>8.7176954975865417</v>
      </c>
      <c r="BC29" s="19">
        <v>11.526544115282451</v>
      </c>
      <c r="BD29" s="19">
        <v>9.8090387210886227</v>
      </c>
    </row>
    <row r="30" spans="1:56" x14ac:dyDescent="0.2">
      <c r="A30" s="23">
        <v>1949</v>
      </c>
      <c r="B30" s="23" t="s">
        <v>11</v>
      </c>
      <c r="C30" s="25" t="s">
        <v>1</v>
      </c>
      <c r="D30" s="25"/>
      <c r="E30" s="25"/>
      <c r="F30" s="25"/>
      <c r="G30" s="25"/>
      <c r="H30" s="25"/>
      <c r="I30" s="25"/>
      <c r="J30" s="25"/>
      <c r="K30" s="25"/>
      <c r="L30" s="25"/>
      <c r="M30" s="7"/>
      <c r="N30" s="7"/>
      <c r="O30" s="7"/>
      <c r="P30" s="7"/>
      <c r="Q30" s="7"/>
      <c r="R30" s="27">
        <v>51.2</v>
      </c>
      <c r="S30" s="27">
        <v>51.3</v>
      </c>
      <c r="T30" s="27">
        <v>53.6</v>
      </c>
      <c r="U30" s="27">
        <v>54.3</v>
      </c>
      <c r="V30" s="27">
        <v>53.7</v>
      </c>
      <c r="W30" s="27">
        <v>53.9</v>
      </c>
      <c r="X30" s="27">
        <v>55.2</v>
      </c>
      <c r="Y30" s="27">
        <v>57.5</v>
      </c>
      <c r="Z30" s="27">
        <v>59.4</v>
      </c>
      <c r="AA30" s="27">
        <v>58.6</v>
      </c>
      <c r="AB30" s="27">
        <v>60</v>
      </c>
      <c r="AC30" s="27">
        <v>55.8</v>
      </c>
      <c r="AD30" s="29">
        <v>56</v>
      </c>
      <c r="AE30" s="27">
        <v>52.3</v>
      </c>
      <c r="AF30" s="27">
        <v>49.8</v>
      </c>
      <c r="AG30" s="27">
        <v>50.8</v>
      </c>
      <c r="AH30" s="47">
        <v>48</v>
      </c>
      <c r="AI30" s="28">
        <v>51.2</v>
      </c>
      <c r="AJ30" s="27">
        <v>52.6</v>
      </c>
      <c r="AK30" s="27">
        <v>50.5</v>
      </c>
      <c r="AL30" s="27">
        <v>50.5</v>
      </c>
      <c r="AM30" s="27">
        <v>47.8</v>
      </c>
      <c r="AN30" s="27">
        <v>47.2</v>
      </c>
      <c r="AO30" s="27">
        <v>50.9</v>
      </c>
      <c r="AP30" s="27">
        <v>50.08</v>
      </c>
      <c r="AQ30" s="27">
        <v>52.28</v>
      </c>
      <c r="AR30" s="27">
        <v>54.66</v>
      </c>
      <c r="AS30" s="27">
        <v>57.54</v>
      </c>
      <c r="AT30" s="27">
        <v>58.528980521772858</v>
      </c>
      <c r="AU30" s="27">
        <v>56.502397161902074</v>
      </c>
      <c r="AV30" s="27">
        <v>55.51467704763261</v>
      </c>
      <c r="AW30" s="27">
        <v>51.765809493863728</v>
      </c>
      <c r="AX30" s="27">
        <v>52.188851354714345</v>
      </c>
      <c r="AY30" s="27">
        <v>51.162508367534919</v>
      </c>
      <c r="AZ30" s="27">
        <v>49.111531096156334</v>
      </c>
      <c r="BA30" s="27">
        <v>48.492763626129076</v>
      </c>
      <c r="BB30" s="27">
        <v>47.905433099399168</v>
      </c>
      <c r="BC30" s="30">
        <v>38.844508947973907</v>
      </c>
      <c r="BD30" s="30">
        <v>37.141317310222021</v>
      </c>
    </row>
    <row r="31" spans="1:56" x14ac:dyDescent="0.2">
      <c r="A31" s="4">
        <v>1949</v>
      </c>
      <c r="B31" s="4" t="s">
        <v>11</v>
      </c>
      <c r="C31" s="6" t="s">
        <v>2</v>
      </c>
      <c r="D31" s="7">
        <v>12.8</v>
      </c>
      <c r="E31" s="7">
        <v>10.7</v>
      </c>
      <c r="F31" s="7">
        <v>12.7</v>
      </c>
      <c r="G31" s="7">
        <v>14.7</v>
      </c>
      <c r="H31" s="7">
        <v>15.9</v>
      </c>
      <c r="I31" s="7">
        <v>15.5</v>
      </c>
      <c r="J31" s="7">
        <v>20.9</v>
      </c>
      <c r="K31" s="7">
        <v>18.3</v>
      </c>
      <c r="L31" s="7">
        <v>20.100000000000001</v>
      </c>
      <c r="M31" s="7">
        <v>18</v>
      </c>
      <c r="N31" s="7">
        <v>18.8</v>
      </c>
      <c r="O31" s="7">
        <v>20.399999999999999</v>
      </c>
      <c r="P31" s="7">
        <v>22.9</v>
      </c>
      <c r="Q31" s="7">
        <v>23.1</v>
      </c>
      <c r="R31" s="7">
        <v>23.4</v>
      </c>
      <c r="S31" s="7">
        <v>20.3</v>
      </c>
      <c r="T31" s="7">
        <v>17.8</v>
      </c>
      <c r="U31" s="7">
        <v>20.399999999999999</v>
      </c>
      <c r="V31" s="7">
        <v>17.600000000000001</v>
      </c>
      <c r="W31" s="7">
        <v>17.899999999999999</v>
      </c>
      <c r="X31" s="7">
        <v>15.6</v>
      </c>
      <c r="Y31" s="7">
        <v>14.2</v>
      </c>
      <c r="Z31" s="7">
        <v>14</v>
      </c>
      <c r="AA31" s="7">
        <v>15.2</v>
      </c>
      <c r="AB31" s="7">
        <v>15.6</v>
      </c>
      <c r="AC31" s="7">
        <v>18.7</v>
      </c>
      <c r="AD31" s="32">
        <v>15.7</v>
      </c>
      <c r="AE31" s="7">
        <v>15.3</v>
      </c>
      <c r="AF31" s="7">
        <v>16.899999999999999</v>
      </c>
      <c r="AG31" s="7">
        <v>17</v>
      </c>
      <c r="AH31" s="9">
        <v>16.7</v>
      </c>
      <c r="AI31" s="10">
        <v>15.9</v>
      </c>
      <c r="AJ31" s="7">
        <v>14.9</v>
      </c>
      <c r="AK31" s="7">
        <v>16.7</v>
      </c>
      <c r="AL31" s="7">
        <v>16</v>
      </c>
      <c r="AM31" s="7">
        <v>16.8</v>
      </c>
      <c r="AN31" s="7">
        <v>19.100000000000001</v>
      </c>
      <c r="AO31" s="7">
        <v>17.2</v>
      </c>
      <c r="AP31" s="7">
        <v>17.57</v>
      </c>
      <c r="AQ31" s="7">
        <v>15.7</v>
      </c>
      <c r="AR31" s="7">
        <v>14.43</v>
      </c>
      <c r="AS31" s="7">
        <v>13.41</v>
      </c>
      <c r="AT31" s="7">
        <v>12.56715225366839</v>
      </c>
      <c r="AU31" s="7">
        <v>10.677408663939051</v>
      </c>
      <c r="AV31" s="7">
        <v>11.159180142180439</v>
      </c>
      <c r="AW31" s="7">
        <v>14.137709955963913</v>
      </c>
      <c r="AX31" s="7">
        <v>14.750754928775828</v>
      </c>
      <c r="AY31" s="7">
        <v>16.388111913994958</v>
      </c>
      <c r="AZ31" s="7">
        <v>20.355235304837873</v>
      </c>
      <c r="BA31" s="7">
        <v>22.133599955764428</v>
      </c>
      <c r="BB31" s="7">
        <v>23.824081173131525</v>
      </c>
      <c r="BC31" s="11">
        <v>23.738966803642128</v>
      </c>
      <c r="BD31" s="11">
        <v>27.009605842025973</v>
      </c>
    </row>
    <row r="32" spans="1:56" x14ac:dyDescent="0.2">
      <c r="A32" s="4">
        <v>1949</v>
      </c>
      <c r="B32" s="4" t="s">
        <v>11</v>
      </c>
      <c r="C32" s="6" t="s">
        <v>3</v>
      </c>
      <c r="D32" s="6"/>
      <c r="E32" s="6"/>
      <c r="F32" s="6"/>
      <c r="G32" s="6"/>
      <c r="H32" s="6"/>
      <c r="I32" s="6"/>
      <c r="J32" s="6"/>
      <c r="K32" s="6"/>
      <c r="L32" s="6"/>
      <c r="M32" s="7"/>
      <c r="N32" s="7"/>
      <c r="O32" s="7"/>
      <c r="P32" s="7"/>
      <c r="Q32" s="7"/>
      <c r="R32" s="7">
        <v>4.2</v>
      </c>
      <c r="S32" s="7">
        <v>4.5999999999999996</v>
      </c>
      <c r="T32" s="7">
        <v>4.7</v>
      </c>
      <c r="U32" s="7">
        <v>5.2</v>
      </c>
      <c r="V32" s="7">
        <v>6.6</v>
      </c>
      <c r="W32" s="7">
        <v>5.9</v>
      </c>
      <c r="X32" s="7">
        <v>6.2</v>
      </c>
      <c r="Y32" s="7">
        <v>5.8</v>
      </c>
      <c r="Z32" s="7">
        <v>4.5999999999999996</v>
      </c>
      <c r="AA32" s="7">
        <v>4.5</v>
      </c>
      <c r="AB32" s="7">
        <v>3.1</v>
      </c>
      <c r="AC32" s="7">
        <v>4.4000000000000004</v>
      </c>
      <c r="AD32" s="32">
        <v>4.5</v>
      </c>
      <c r="AE32" s="7">
        <v>3.7</v>
      </c>
      <c r="AF32" s="7">
        <v>3.7</v>
      </c>
      <c r="AG32" s="7">
        <v>4.3</v>
      </c>
      <c r="AH32" s="9">
        <v>4.2</v>
      </c>
      <c r="AI32" s="10">
        <v>3.7</v>
      </c>
      <c r="AJ32" s="7">
        <v>2.9</v>
      </c>
      <c r="AK32" s="7">
        <v>2.5</v>
      </c>
      <c r="AL32" s="7">
        <v>3.6</v>
      </c>
      <c r="AM32" s="7">
        <v>3.5</v>
      </c>
      <c r="AN32" s="7">
        <v>2.9</v>
      </c>
      <c r="AO32" s="7">
        <v>3.1</v>
      </c>
      <c r="AP32" s="7">
        <v>3.39</v>
      </c>
      <c r="AQ32" s="7">
        <v>3.47</v>
      </c>
      <c r="AR32" s="7">
        <v>3.77</v>
      </c>
      <c r="AS32" s="7">
        <v>3.7</v>
      </c>
      <c r="AT32" s="7">
        <v>2.7420490056785911</v>
      </c>
      <c r="AU32" s="7">
        <v>4.7708382047654059</v>
      </c>
      <c r="AV32" s="7">
        <v>3.187077836645388</v>
      </c>
      <c r="AW32" s="7">
        <v>3.8950299425705519</v>
      </c>
      <c r="AX32" s="7">
        <v>3.024118488538023</v>
      </c>
      <c r="AY32" s="7">
        <v>3.4617536238167803</v>
      </c>
      <c r="AZ32" s="7">
        <v>3.2602429998357674</v>
      </c>
      <c r="BA32" s="7">
        <v>3.1384141299220736</v>
      </c>
      <c r="BB32" s="7">
        <v>2.9843061438593299</v>
      </c>
      <c r="BC32" s="11">
        <v>3.3512122638821027</v>
      </c>
      <c r="BD32" s="11">
        <v>4.3509060361439307</v>
      </c>
    </row>
    <row r="33" spans="1:56" x14ac:dyDescent="0.2">
      <c r="A33" s="12">
        <v>1949</v>
      </c>
      <c r="B33" s="12" t="s">
        <v>11</v>
      </c>
      <c r="C33" s="14" t="s">
        <v>4</v>
      </c>
      <c r="D33" s="14"/>
      <c r="E33" s="14"/>
      <c r="F33" s="14"/>
      <c r="G33" s="14"/>
      <c r="H33" s="14"/>
      <c r="I33" s="14"/>
      <c r="J33" s="14"/>
      <c r="K33" s="14"/>
      <c r="L33" s="14"/>
      <c r="M33" s="7"/>
      <c r="N33" s="7"/>
      <c r="O33" s="7"/>
      <c r="P33" s="7"/>
      <c r="Q33" s="7"/>
      <c r="R33" s="15">
        <v>20.5</v>
      </c>
      <c r="S33" s="15">
        <v>23.8</v>
      </c>
      <c r="T33" s="15">
        <v>23.9</v>
      </c>
      <c r="U33" s="15">
        <v>20.100000000000001</v>
      </c>
      <c r="V33" s="15">
        <v>22.2</v>
      </c>
      <c r="W33" s="15">
        <v>22.3</v>
      </c>
      <c r="X33" s="15">
        <v>22.9</v>
      </c>
      <c r="Y33" s="15">
        <v>22.6</v>
      </c>
      <c r="Z33" s="15">
        <v>22</v>
      </c>
      <c r="AA33" s="15">
        <v>21.6</v>
      </c>
      <c r="AB33" s="15">
        <v>21.4</v>
      </c>
      <c r="AC33" s="15">
        <v>21.2</v>
      </c>
      <c r="AD33" s="34">
        <v>23.8</v>
      </c>
      <c r="AE33" s="15">
        <v>28.7</v>
      </c>
      <c r="AF33" s="15">
        <v>29.6</v>
      </c>
      <c r="AG33" s="15">
        <v>27.8</v>
      </c>
      <c r="AH33" s="17">
        <v>31.1</v>
      </c>
      <c r="AI33" s="18">
        <v>29.2</v>
      </c>
      <c r="AJ33" s="15">
        <v>29.5</v>
      </c>
      <c r="AK33" s="15">
        <v>30.3</v>
      </c>
      <c r="AL33" s="15">
        <v>29.9</v>
      </c>
      <c r="AM33" s="15">
        <v>31.9</v>
      </c>
      <c r="AN33" s="15">
        <v>30.8</v>
      </c>
      <c r="AO33" s="15">
        <v>31.2</v>
      </c>
      <c r="AP33" s="15">
        <v>28.96</v>
      </c>
      <c r="AQ33" s="15">
        <v>28.55</v>
      </c>
      <c r="AR33" s="15">
        <v>27.14</v>
      </c>
      <c r="AS33" s="15">
        <v>25.34</v>
      </c>
      <c r="AT33" s="15">
        <v>26.161818218880153</v>
      </c>
      <c r="AU33" s="15">
        <v>28.049355969393478</v>
      </c>
      <c r="AV33" s="15">
        <v>30.139064973541558</v>
      </c>
      <c r="AW33" s="15">
        <v>30.201450607601785</v>
      </c>
      <c r="AX33" s="15">
        <v>30.036275227971799</v>
      </c>
      <c r="AY33" s="15">
        <v>28.987626094653347</v>
      </c>
      <c r="AZ33" s="15">
        <v>27.272990599170033</v>
      </c>
      <c r="BA33" s="15">
        <v>26.235222288184428</v>
      </c>
      <c r="BB33" s="15">
        <v>25.286179583609975</v>
      </c>
      <c r="BC33" s="19">
        <v>34.065311984501861</v>
      </c>
      <c r="BD33" s="19">
        <v>31.498170811608066</v>
      </c>
    </row>
    <row r="34" spans="1:56" x14ac:dyDescent="0.2">
      <c r="A34" s="23">
        <v>1949</v>
      </c>
      <c r="B34" s="23" t="s">
        <v>12</v>
      </c>
      <c r="C34" s="25" t="s">
        <v>1</v>
      </c>
      <c r="D34" s="25"/>
      <c r="E34" s="25"/>
      <c r="F34" s="25"/>
      <c r="G34" s="25"/>
      <c r="H34" s="25"/>
      <c r="I34" s="25"/>
      <c r="J34" s="25"/>
      <c r="K34" s="25"/>
      <c r="L34" s="25"/>
      <c r="M34" s="20"/>
      <c r="N34" s="20"/>
      <c r="O34" s="20"/>
      <c r="P34" s="20"/>
      <c r="Q34" s="20"/>
      <c r="R34" s="27">
        <v>42.7</v>
      </c>
      <c r="S34" s="27">
        <v>45.6</v>
      </c>
      <c r="T34" s="27">
        <v>43.3</v>
      </c>
      <c r="U34" s="27">
        <v>45.6</v>
      </c>
      <c r="V34" s="27">
        <v>42.6</v>
      </c>
      <c r="W34" s="27">
        <v>43.3</v>
      </c>
      <c r="X34" s="27">
        <v>46.3</v>
      </c>
      <c r="Y34" s="27">
        <v>43.8</v>
      </c>
      <c r="Z34" s="27">
        <v>36</v>
      </c>
      <c r="AA34" s="27">
        <v>34.9</v>
      </c>
      <c r="AB34" s="27">
        <v>37.299999999999997</v>
      </c>
      <c r="AC34" s="27">
        <v>37.5</v>
      </c>
      <c r="AD34" s="27">
        <v>38.5</v>
      </c>
      <c r="AE34" s="27">
        <v>37.700000000000003</v>
      </c>
      <c r="AF34" s="27">
        <v>39</v>
      </c>
      <c r="AG34" s="27">
        <v>40.799999999999997</v>
      </c>
      <c r="AH34" s="47">
        <v>39.1</v>
      </c>
      <c r="AI34" s="27">
        <v>37.9</v>
      </c>
      <c r="AJ34" s="27">
        <v>40.299999999999997</v>
      </c>
      <c r="AK34" s="27">
        <v>41.3</v>
      </c>
      <c r="AL34" s="27">
        <v>42.8</v>
      </c>
      <c r="AM34" s="27">
        <v>45.4</v>
      </c>
      <c r="AN34" s="27">
        <v>43.2</v>
      </c>
      <c r="AO34" s="27">
        <v>41.9</v>
      </c>
      <c r="AP34" s="27">
        <v>42.39</v>
      </c>
      <c r="AQ34" s="27">
        <v>42.69</v>
      </c>
      <c r="AR34" s="27">
        <v>43.43</v>
      </c>
      <c r="AS34" s="27">
        <v>42.38</v>
      </c>
      <c r="AT34" s="27">
        <v>42.210157143962583</v>
      </c>
      <c r="AU34" s="27">
        <v>40.635710693857654</v>
      </c>
      <c r="AV34" s="27">
        <v>39.962875982623586</v>
      </c>
      <c r="AW34" s="27">
        <v>38.603508419614244</v>
      </c>
      <c r="AX34" s="27">
        <v>37.079730004680641</v>
      </c>
      <c r="AY34" s="27">
        <v>36.431794110946747</v>
      </c>
      <c r="AZ34" s="27">
        <v>34.783155692089309</v>
      </c>
      <c r="BA34" s="27">
        <v>34.510999489688977</v>
      </c>
      <c r="BB34" s="27">
        <v>34.152046999204224</v>
      </c>
      <c r="BC34" s="30">
        <v>34.431291571670847</v>
      </c>
      <c r="BD34" s="30">
        <v>33.957505182161697</v>
      </c>
    </row>
    <row r="35" spans="1:56" x14ac:dyDescent="0.2">
      <c r="A35" s="4">
        <v>1949</v>
      </c>
      <c r="B35" s="4" t="s">
        <v>12</v>
      </c>
      <c r="C35" s="6" t="s">
        <v>2</v>
      </c>
      <c r="D35" s="7">
        <v>15.7</v>
      </c>
      <c r="E35" s="7">
        <v>11.8</v>
      </c>
      <c r="F35" s="7">
        <v>11.7</v>
      </c>
      <c r="G35" s="7">
        <v>11.6</v>
      </c>
      <c r="H35" s="7">
        <v>11.6</v>
      </c>
      <c r="I35" s="7">
        <v>11.4</v>
      </c>
      <c r="J35" s="7">
        <v>14.2</v>
      </c>
      <c r="K35" s="7">
        <v>17.2</v>
      </c>
      <c r="L35" s="7">
        <v>18.899999999999999</v>
      </c>
      <c r="M35" s="7">
        <v>19.3</v>
      </c>
      <c r="N35" s="7">
        <v>19</v>
      </c>
      <c r="O35" s="7">
        <v>19.600000000000001</v>
      </c>
      <c r="P35" s="7">
        <v>21.1</v>
      </c>
      <c r="Q35" s="7">
        <v>18.100000000000001</v>
      </c>
      <c r="R35" s="7">
        <v>24.9</v>
      </c>
      <c r="S35" s="7">
        <v>20.2</v>
      </c>
      <c r="T35" s="7">
        <v>20.399999999999999</v>
      </c>
      <c r="U35" s="7">
        <v>18.8</v>
      </c>
      <c r="V35" s="7">
        <v>24.8</v>
      </c>
      <c r="W35" s="7">
        <v>22.6</v>
      </c>
      <c r="X35" s="7">
        <v>22</v>
      </c>
      <c r="Y35" s="7">
        <v>24.4</v>
      </c>
      <c r="Z35" s="7">
        <v>27.6</v>
      </c>
      <c r="AA35" s="7">
        <v>28.5</v>
      </c>
      <c r="AB35" s="7">
        <v>25.4</v>
      </c>
      <c r="AC35" s="7">
        <v>25.2</v>
      </c>
      <c r="AD35" s="7">
        <v>24.6</v>
      </c>
      <c r="AE35" s="7">
        <v>25</v>
      </c>
      <c r="AF35" s="7">
        <v>22.6</v>
      </c>
      <c r="AG35" s="7">
        <v>19.399999999999999</v>
      </c>
      <c r="AH35" s="9">
        <v>21.2</v>
      </c>
      <c r="AI35" s="7">
        <v>23.7</v>
      </c>
      <c r="AJ35" s="7">
        <v>21.8</v>
      </c>
      <c r="AK35" s="7">
        <v>22.9</v>
      </c>
      <c r="AL35" s="7">
        <v>21.1</v>
      </c>
      <c r="AM35" s="7">
        <v>19.399999999999999</v>
      </c>
      <c r="AN35" s="7">
        <v>21.4</v>
      </c>
      <c r="AO35" s="7">
        <v>22.6</v>
      </c>
      <c r="AP35" s="7">
        <v>19.190000000000001</v>
      </c>
      <c r="AQ35" s="7">
        <v>18.13</v>
      </c>
      <c r="AR35" s="7">
        <v>17.04</v>
      </c>
      <c r="AS35" s="7">
        <v>17.760000000000002</v>
      </c>
      <c r="AT35" s="7">
        <v>18.580216865896766</v>
      </c>
      <c r="AU35" s="7">
        <v>20.419189476774438</v>
      </c>
      <c r="AV35" s="7">
        <v>21.834075158396278</v>
      </c>
      <c r="AW35" s="7">
        <v>23.372397504472293</v>
      </c>
      <c r="AX35" s="7">
        <v>24.626881856672924</v>
      </c>
      <c r="AY35" s="7">
        <v>25.602007288045854</v>
      </c>
      <c r="AZ35" s="7">
        <v>28.760525733696845</v>
      </c>
      <c r="BA35" s="7">
        <v>28.40831880094759</v>
      </c>
      <c r="BB35" s="7">
        <v>29.185373474266161</v>
      </c>
      <c r="BC35" s="11">
        <v>28.297182246732721</v>
      </c>
      <c r="BD35" s="11">
        <v>29.16207082168938</v>
      </c>
    </row>
    <row r="36" spans="1:56" x14ac:dyDescent="0.2">
      <c r="A36" s="4">
        <v>1949</v>
      </c>
      <c r="B36" s="4" t="s">
        <v>12</v>
      </c>
      <c r="C36" s="6" t="s">
        <v>3</v>
      </c>
      <c r="D36" s="6"/>
      <c r="E36" s="6"/>
      <c r="F36" s="6"/>
      <c r="G36" s="6"/>
      <c r="H36" s="6"/>
      <c r="I36" s="6"/>
      <c r="J36" s="6"/>
      <c r="K36" s="6"/>
      <c r="L36" s="6"/>
      <c r="M36" s="7"/>
      <c r="N36" s="7"/>
      <c r="O36" s="7"/>
      <c r="P36" s="7"/>
      <c r="Q36" s="7"/>
      <c r="R36" s="7">
        <v>7</v>
      </c>
      <c r="S36" s="7">
        <v>7.5</v>
      </c>
      <c r="T36" s="7">
        <v>9.6999999999999993</v>
      </c>
      <c r="U36" s="7">
        <v>8.1999999999999993</v>
      </c>
      <c r="V36" s="7">
        <v>8.6999999999999993</v>
      </c>
      <c r="W36" s="7">
        <v>9.8000000000000007</v>
      </c>
      <c r="X36" s="7">
        <v>9.5</v>
      </c>
      <c r="Y36" s="7">
        <v>9.8000000000000007</v>
      </c>
      <c r="Z36" s="7">
        <v>8.1999999999999993</v>
      </c>
      <c r="AA36" s="7">
        <v>8.8000000000000007</v>
      </c>
      <c r="AB36" s="7">
        <v>6.7</v>
      </c>
      <c r="AC36" s="7">
        <v>6.9</v>
      </c>
      <c r="AD36" s="7">
        <v>5.9</v>
      </c>
      <c r="AE36" s="7">
        <v>6.9</v>
      </c>
      <c r="AF36" s="7">
        <v>5.2</v>
      </c>
      <c r="AG36" s="7">
        <v>5</v>
      </c>
      <c r="AH36" s="9">
        <v>5.0999999999999996</v>
      </c>
      <c r="AI36" s="7">
        <v>5.9</v>
      </c>
      <c r="AJ36" s="7">
        <v>7.1</v>
      </c>
      <c r="AK36" s="7">
        <v>5.4</v>
      </c>
      <c r="AL36" s="7">
        <v>5</v>
      </c>
      <c r="AM36" s="7">
        <v>4.3</v>
      </c>
      <c r="AN36" s="7">
        <v>5.6</v>
      </c>
      <c r="AO36" s="7">
        <v>6.1</v>
      </c>
      <c r="AP36" s="7">
        <v>5.49</v>
      </c>
      <c r="AQ36" s="7">
        <v>5.24</v>
      </c>
      <c r="AR36" s="7">
        <v>4.22</v>
      </c>
      <c r="AS36" s="7">
        <v>4.8600000000000003</v>
      </c>
      <c r="AT36" s="7">
        <v>5.3321558072709525</v>
      </c>
      <c r="AU36" s="7">
        <v>5.7052217783771484</v>
      </c>
      <c r="AV36" s="7">
        <v>5.3010615393326423</v>
      </c>
      <c r="AW36" s="7">
        <v>6.5649522749900244</v>
      </c>
      <c r="AX36" s="7">
        <v>6.9327158803012701</v>
      </c>
      <c r="AY36" s="7">
        <v>6.6698995317799579</v>
      </c>
      <c r="AZ36" s="7">
        <v>5.8704652970980602</v>
      </c>
      <c r="BA36" s="7">
        <v>6.5465282418949791</v>
      </c>
      <c r="BB36" s="7">
        <v>6.4503060569139326</v>
      </c>
      <c r="BC36" s="11">
        <v>5.6237623734042037</v>
      </c>
      <c r="BD36" s="11">
        <v>6.0656968049319948</v>
      </c>
    </row>
    <row r="37" spans="1:56" x14ac:dyDescent="0.2">
      <c r="A37" s="12">
        <v>1949</v>
      </c>
      <c r="B37" s="12" t="s">
        <v>12</v>
      </c>
      <c r="C37" s="14" t="s">
        <v>4</v>
      </c>
      <c r="D37" s="14"/>
      <c r="E37" s="14"/>
      <c r="F37" s="14"/>
      <c r="G37" s="14"/>
      <c r="H37" s="14"/>
      <c r="I37" s="14"/>
      <c r="J37" s="14"/>
      <c r="K37" s="14"/>
      <c r="L37" s="14"/>
      <c r="M37" s="7"/>
      <c r="N37" s="7"/>
      <c r="O37" s="7"/>
      <c r="P37" s="7"/>
      <c r="Q37" s="7"/>
      <c r="R37" s="15">
        <v>25.4</v>
      </c>
      <c r="S37" s="15">
        <v>26.6</v>
      </c>
      <c r="T37" s="15">
        <v>26.5</v>
      </c>
      <c r="U37" s="15">
        <v>27.4</v>
      </c>
      <c r="V37" s="15">
        <v>24</v>
      </c>
      <c r="W37" s="15">
        <v>24.3</v>
      </c>
      <c r="X37" s="15">
        <v>22.3</v>
      </c>
      <c r="Y37" s="15">
        <v>22.1</v>
      </c>
      <c r="Z37" s="15">
        <v>28.2</v>
      </c>
      <c r="AA37" s="15">
        <v>27.8</v>
      </c>
      <c r="AB37" s="15">
        <v>30.6</v>
      </c>
      <c r="AC37" s="15">
        <v>30.4</v>
      </c>
      <c r="AD37" s="15">
        <v>31</v>
      </c>
      <c r="AE37" s="15">
        <v>30.4</v>
      </c>
      <c r="AF37" s="15">
        <v>33.299999999999997</v>
      </c>
      <c r="AG37" s="15">
        <v>34.799999999999997</v>
      </c>
      <c r="AH37" s="17">
        <v>34.6</v>
      </c>
      <c r="AI37" s="15">
        <v>32.5</v>
      </c>
      <c r="AJ37" s="15">
        <v>30.9</v>
      </c>
      <c r="AK37" s="15">
        <v>30.5</v>
      </c>
      <c r="AL37" s="15">
        <v>31.1</v>
      </c>
      <c r="AM37" s="15">
        <v>30.9</v>
      </c>
      <c r="AN37" s="15">
        <v>29.8</v>
      </c>
      <c r="AO37" s="15">
        <v>29.4</v>
      </c>
      <c r="AP37" s="15">
        <v>32.94</v>
      </c>
      <c r="AQ37" s="15">
        <v>33.93</v>
      </c>
      <c r="AR37" s="15">
        <v>35.31</v>
      </c>
      <c r="AS37" s="15">
        <v>35</v>
      </c>
      <c r="AT37" s="15">
        <v>33.8774701828697</v>
      </c>
      <c r="AU37" s="15">
        <v>33.239878050990754</v>
      </c>
      <c r="AV37" s="15">
        <v>32.901987319647482</v>
      </c>
      <c r="AW37" s="15">
        <v>31.459141800923458</v>
      </c>
      <c r="AX37" s="15">
        <v>31.360672258345161</v>
      </c>
      <c r="AY37" s="15">
        <v>31.296299069227423</v>
      </c>
      <c r="AZ37" s="15">
        <v>30.585852824749185</v>
      </c>
      <c r="BA37" s="15">
        <v>30.534153761351075</v>
      </c>
      <c r="BB37" s="15">
        <v>30.212273469615678</v>
      </c>
      <c r="BC37" s="19">
        <v>31.647763450472986</v>
      </c>
      <c r="BD37" s="19">
        <v>30.814727191216932</v>
      </c>
    </row>
    <row r="38" spans="1:56" x14ac:dyDescent="0.2">
      <c r="A38" s="23">
        <v>1949</v>
      </c>
      <c r="B38" s="23" t="s">
        <v>13</v>
      </c>
      <c r="C38" s="25" t="s">
        <v>1</v>
      </c>
      <c r="D38" s="25"/>
      <c r="E38" s="25"/>
      <c r="F38" s="25"/>
      <c r="G38" s="25"/>
      <c r="H38" s="25"/>
      <c r="I38" s="25"/>
      <c r="J38" s="25"/>
      <c r="K38" s="25"/>
      <c r="L38" s="25"/>
      <c r="M38" s="20"/>
      <c r="N38" s="20"/>
      <c r="O38" s="20"/>
      <c r="P38" s="20"/>
      <c r="Q38" s="20"/>
      <c r="R38" s="27">
        <v>69.3</v>
      </c>
      <c r="S38" s="27">
        <v>66.2</v>
      </c>
      <c r="T38" s="27">
        <v>65.7</v>
      </c>
      <c r="U38" s="27">
        <v>66.3</v>
      </c>
      <c r="V38" s="27">
        <v>71.400000000000006</v>
      </c>
      <c r="W38" s="27">
        <v>73.099999999999994</v>
      </c>
      <c r="X38" s="27">
        <v>74.900000000000006</v>
      </c>
      <c r="Y38" s="27">
        <v>80.5</v>
      </c>
      <c r="Z38" s="27">
        <v>79.8</v>
      </c>
      <c r="AA38" s="27">
        <v>78.7</v>
      </c>
      <c r="AB38" s="27">
        <v>77.8</v>
      </c>
      <c r="AC38" s="27">
        <v>80.7</v>
      </c>
      <c r="AD38" s="27">
        <v>80</v>
      </c>
      <c r="AE38" s="27">
        <v>82.8</v>
      </c>
      <c r="AF38" s="27">
        <v>83.2</v>
      </c>
      <c r="AG38" s="27">
        <v>81.8</v>
      </c>
      <c r="AH38" s="47">
        <v>80.8</v>
      </c>
      <c r="AI38" s="28">
        <v>84.1</v>
      </c>
      <c r="AJ38" s="27">
        <v>78.599999999999994</v>
      </c>
      <c r="AK38" s="29">
        <v>74.2</v>
      </c>
      <c r="AL38" s="27">
        <v>75.7</v>
      </c>
      <c r="AM38" s="27">
        <v>76.2</v>
      </c>
      <c r="AN38" s="27">
        <v>78.7</v>
      </c>
      <c r="AO38" s="27">
        <v>71.7</v>
      </c>
      <c r="AP38" s="27">
        <v>75.31</v>
      </c>
      <c r="AQ38" s="27">
        <v>70.180000000000007</v>
      </c>
      <c r="AR38" s="27">
        <v>78.3</v>
      </c>
      <c r="AS38" s="27">
        <v>78.39</v>
      </c>
      <c r="AT38" s="27">
        <v>79.846366509123627</v>
      </c>
      <c r="AU38" s="27">
        <v>81.26578005860641</v>
      </c>
      <c r="AV38" s="27">
        <v>81.897831205859973</v>
      </c>
      <c r="AW38" s="27">
        <v>81.381735304867462</v>
      </c>
      <c r="AX38" s="27">
        <v>80.191335701159261</v>
      </c>
      <c r="AY38" s="27">
        <v>74.746691535394689</v>
      </c>
      <c r="AZ38" s="27">
        <v>70.514065258307568</v>
      </c>
      <c r="BA38" s="27">
        <v>71.146356894445105</v>
      </c>
      <c r="BB38" s="27">
        <v>63.306007227454295</v>
      </c>
      <c r="BC38" s="30">
        <v>62.141593630731066</v>
      </c>
      <c r="BD38" s="30">
        <v>53.756304300173127</v>
      </c>
    </row>
    <row r="39" spans="1:56" x14ac:dyDescent="0.2">
      <c r="A39" s="4">
        <v>1949</v>
      </c>
      <c r="B39" s="4" t="s">
        <v>13</v>
      </c>
      <c r="C39" s="6" t="s">
        <v>2</v>
      </c>
      <c r="D39" s="7">
        <v>11.4</v>
      </c>
      <c r="E39" s="7">
        <v>7.5</v>
      </c>
      <c r="F39" s="7">
        <v>4.5</v>
      </c>
      <c r="G39" s="7">
        <v>3.1</v>
      </c>
      <c r="H39" s="7">
        <v>1.9</v>
      </c>
      <c r="I39" s="7">
        <v>1.9</v>
      </c>
      <c r="J39" s="7">
        <v>2.1</v>
      </c>
      <c r="K39" s="7">
        <v>1.8</v>
      </c>
      <c r="L39" s="7">
        <v>3.8</v>
      </c>
      <c r="M39" s="7">
        <v>6.1</v>
      </c>
      <c r="N39" s="7">
        <v>6.5</v>
      </c>
      <c r="O39" s="7">
        <v>5.2</v>
      </c>
      <c r="P39" s="7">
        <v>4.9000000000000004</v>
      </c>
      <c r="Q39" s="7">
        <v>4.8</v>
      </c>
      <c r="R39" s="7">
        <v>3.3</v>
      </c>
      <c r="S39" s="7">
        <v>6.3</v>
      </c>
      <c r="T39" s="7">
        <v>10.1</v>
      </c>
      <c r="U39" s="7">
        <v>10.5</v>
      </c>
      <c r="V39" s="7">
        <v>11.9</v>
      </c>
      <c r="W39" s="7">
        <v>10.3</v>
      </c>
      <c r="X39" s="7">
        <v>8.5</v>
      </c>
      <c r="Y39" s="7">
        <v>2.2000000000000002</v>
      </c>
      <c r="Z39" s="7">
        <v>7.2</v>
      </c>
      <c r="AA39" s="7">
        <v>4.2</v>
      </c>
      <c r="AB39" s="7">
        <v>5.9</v>
      </c>
      <c r="AC39" s="7">
        <v>6.3</v>
      </c>
      <c r="AD39" s="7">
        <v>8.1999999999999993</v>
      </c>
      <c r="AE39" s="7">
        <v>3.8</v>
      </c>
      <c r="AF39" s="7">
        <v>4.2</v>
      </c>
      <c r="AG39" s="7">
        <v>6.4</v>
      </c>
      <c r="AH39" s="9">
        <v>5.3</v>
      </c>
      <c r="AI39" s="10">
        <v>4.0999999999999996</v>
      </c>
      <c r="AJ39" s="7">
        <v>7.4</v>
      </c>
      <c r="AK39" s="32">
        <v>7.6</v>
      </c>
      <c r="AL39" s="7">
        <v>8.9</v>
      </c>
      <c r="AM39" s="7">
        <v>8.9</v>
      </c>
      <c r="AN39" s="7">
        <v>8.4</v>
      </c>
      <c r="AO39" s="7">
        <v>13.5</v>
      </c>
      <c r="AP39" s="7">
        <v>8.75</v>
      </c>
      <c r="AQ39" s="7">
        <v>13.2</v>
      </c>
      <c r="AR39" s="7">
        <v>12.07</v>
      </c>
      <c r="AS39" s="7">
        <v>9.34</v>
      </c>
      <c r="AT39" s="7">
        <v>8.6466704177740823</v>
      </c>
      <c r="AU39" s="7">
        <v>8.4306334020342035</v>
      </c>
      <c r="AV39" s="7">
        <v>8.6985171524282201</v>
      </c>
      <c r="AW39" s="7">
        <v>9.9472497702242642</v>
      </c>
      <c r="AX39" s="7">
        <v>11.423355932767075</v>
      </c>
      <c r="AY39" s="7">
        <v>15.481956869982291</v>
      </c>
      <c r="AZ39" s="7">
        <v>16.608085529552405</v>
      </c>
      <c r="BA39" s="7">
        <v>17.360952138386466</v>
      </c>
      <c r="BB39" s="7">
        <v>16.541281063957687</v>
      </c>
      <c r="BC39" s="11">
        <v>18.004096734217065</v>
      </c>
      <c r="BD39" s="11">
        <v>21.991838816628405</v>
      </c>
    </row>
    <row r="40" spans="1:56" x14ac:dyDescent="0.2">
      <c r="A40" s="4">
        <v>1949</v>
      </c>
      <c r="B40" s="4" t="s">
        <v>13</v>
      </c>
      <c r="C40" s="6" t="s">
        <v>3</v>
      </c>
      <c r="D40" s="6"/>
      <c r="E40" s="6"/>
      <c r="F40" s="6"/>
      <c r="G40" s="6"/>
      <c r="H40" s="6"/>
      <c r="I40" s="6"/>
      <c r="J40" s="6"/>
      <c r="K40" s="6"/>
      <c r="L40" s="6"/>
      <c r="M40" s="7"/>
      <c r="N40" s="7"/>
      <c r="O40" s="7"/>
      <c r="P40" s="7"/>
      <c r="Q40" s="7"/>
      <c r="R40" s="7">
        <v>5.7</v>
      </c>
      <c r="S40" s="7">
        <v>5.8</v>
      </c>
      <c r="T40" s="7">
        <v>5.7</v>
      </c>
      <c r="U40" s="7">
        <v>4.0999999999999996</v>
      </c>
      <c r="V40" s="7">
        <v>2.8</v>
      </c>
      <c r="W40" s="7">
        <v>3.4</v>
      </c>
      <c r="X40" s="7">
        <v>3.4</v>
      </c>
      <c r="Y40" s="7">
        <v>5.3</v>
      </c>
      <c r="Z40" s="7">
        <v>-1.5</v>
      </c>
      <c r="AA40" s="7">
        <v>0.7</v>
      </c>
      <c r="AB40" s="7">
        <v>1.6</v>
      </c>
      <c r="AC40" s="7">
        <v>1.3</v>
      </c>
      <c r="AD40" s="7">
        <v>1.2</v>
      </c>
      <c r="AE40" s="7">
        <v>0.6</v>
      </c>
      <c r="AF40" s="7">
        <v>0.6</v>
      </c>
      <c r="AG40" s="7">
        <v>1.5</v>
      </c>
      <c r="AH40" s="9">
        <v>0.7</v>
      </c>
      <c r="AI40" s="10">
        <v>0.8</v>
      </c>
      <c r="AJ40" s="7">
        <v>0.9</v>
      </c>
      <c r="AK40" s="32">
        <v>0.9</v>
      </c>
      <c r="AL40" s="7">
        <v>1</v>
      </c>
      <c r="AM40" s="7">
        <v>1.8</v>
      </c>
      <c r="AN40" s="7">
        <v>0.7</v>
      </c>
      <c r="AO40" s="7">
        <v>0.9</v>
      </c>
      <c r="AP40" s="7">
        <v>0.8</v>
      </c>
      <c r="AQ40" s="7">
        <v>0.43</v>
      </c>
      <c r="AR40" s="7">
        <v>0.01</v>
      </c>
      <c r="AS40" s="7">
        <v>0.04</v>
      </c>
      <c r="AT40" s="7">
        <v>4.3732857693603605E-2</v>
      </c>
      <c r="AU40" s="7">
        <v>0.11039528783987229</v>
      </c>
      <c r="AV40" s="7">
        <v>0.25313245194963657</v>
      </c>
      <c r="AW40" s="7">
        <v>6.1504590367716779E-2</v>
      </c>
      <c r="AX40" s="7">
        <v>3.3845898866112965E-2</v>
      </c>
      <c r="AY40" s="7">
        <v>4.9679044351435706E-2</v>
      </c>
      <c r="AZ40" s="7">
        <v>0.11019211886502359</v>
      </c>
      <c r="BA40" s="7">
        <v>7.7844988613234981E-2</v>
      </c>
      <c r="BB40" s="7">
        <v>0.10979946019478699</v>
      </c>
      <c r="BC40" s="11">
        <v>6.5144084175475708E-2</v>
      </c>
      <c r="BD40" s="11">
        <v>7.9572900556637419E-2</v>
      </c>
    </row>
    <row r="41" spans="1:56" x14ac:dyDescent="0.2">
      <c r="A41" s="12">
        <v>1949</v>
      </c>
      <c r="B41" s="12" t="s">
        <v>13</v>
      </c>
      <c r="C41" s="14" t="s">
        <v>4</v>
      </c>
      <c r="D41" s="14"/>
      <c r="E41" s="14"/>
      <c r="F41" s="14"/>
      <c r="G41" s="14"/>
      <c r="H41" s="14"/>
      <c r="I41" s="14"/>
      <c r="J41" s="14"/>
      <c r="K41" s="14"/>
      <c r="L41" s="14"/>
      <c r="M41" s="7"/>
      <c r="N41" s="7"/>
      <c r="O41" s="7"/>
      <c r="P41" s="7"/>
      <c r="Q41" s="7"/>
      <c r="R41" s="15">
        <v>23.2</v>
      </c>
      <c r="S41" s="15">
        <v>23.9</v>
      </c>
      <c r="T41" s="15">
        <v>20.6</v>
      </c>
      <c r="U41" s="15">
        <v>19</v>
      </c>
      <c r="V41" s="15">
        <v>14</v>
      </c>
      <c r="W41" s="15">
        <v>13.3</v>
      </c>
      <c r="X41" s="15">
        <v>13.2</v>
      </c>
      <c r="Y41" s="15">
        <v>12</v>
      </c>
      <c r="Z41" s="15">
        <v>14.5</v>
      </c>
      <c r="AA41" s="15">
        <v>16.399999999999999</v>
      </c>
      <c r="AB41" s="15">
        <v>14.7</v>
      </c>
      <c r="AC41" s="15">
        <v>11.8</v>
      </c>
      <c r="AD41" s="15">
        <v>10.7</v>
      </c>
      <c r="AE41" s="15">
        <v>12.8</v>
      </c>
      <c r="AF41" s="15">
        <v>12</v>
      </c>
      <c r="AG41" s="15">
        <v>10.3</v>
      </c>
      <c r="AH41" s="17">
        <v>13.2</v>
      </c>
      <c r="AI41" s="18">
        <v>11</v>
      </c>
      <c r="AJ41" s="15">
        <v>13.1</v>
      </c>
      <c r="AK41" s="34">
        <v>17.2</v>
      </c>
      <c r="AL41" s="15">
        <v>14.4</v>
      </c>
      <c r="AM41" s="15">
        <v>13.1</v>
      </c>
      <c r="AN41" s="15">
        <v>12.2</v>
      </c>
      <c r="AO41" s="15">
        <v>13.9</v>
      </c>
      <c r="AP41" s="15">
        <v>15.14</v>
      </c>
      <c r="AQ41" s="15">
        <v>16.190000000000001</v>
      </c>
      <c r="AR41" s="15">
        <v>9.6199999999999992</v>
      </c>
      <c r="AS41" s="15">
        <v>12.22</v>
      </c>
      <c r="AT41" s="15">
        <v>11.463230215408679</v>
      </c>
      <c r="AU41" s="15">
        <v>10.193191242240388</v>
      </c>
      <c r="AV41" s="15">
        <v>9.1505191897621785</v>
      </c>
      <c r="AW41" s="15">
        <v>8.6095103345405768</v>
      </c>
      <c r="AX41" s="15">
        <v>8.3514624672075541</v>
      </c>
      <c r="AY41" s="15">
        <v>9.7216725502715828</v>
      </c>
      <c r="AZ41" s="15">
        <v>12.767657093274995</v>
      </c>
      <c r="BA41" s="15">
        <v>11.414845978555187</v>
      </c>
      <c r="BB41" s="15">
        <v>20.042912248393243</v>
      </c>
      <c r="BC41" s="19">
        <v>19.789165550876398</v>
      </c>
      <c r="BD41" s="19">
        <v>24.172283982641826</v>
      </c>
    </row>
    <row r="42" spans="1:56" x14ac:dyDescent="0.2">
      <c r="A42" s="23">
        <v>1984</v>
      </c>
      <c r="B42" s="23" t="s">
        <v>14</v>
      </c>
      <c r="C42" s="63" t="s">
        <v>1</v>
      </c>
      <c r="D42" s="63"/>
      <c r="E42" s="63"/>
      <c r="F42" s="63"/>
      <c r="G42" s="63"/>
      <c r="H42" s="63"/>
      <c r="I42" s="63"/>
      <c r="J42" s="63"/>
      <c r="K42" s="63"/>
      <c r="L42" s="63"/>
      <c r="M42" s="20"/>
      <c r="N42" s="20"/>
      <c r="O42" s="20"/>
      <c r="P42" s="20"/>
      <c r="Q42" s="20"/>
      <c r="R42" s="50"/>
      <c r="S42" s="50"/>
      <c r="T42" s="50">
        <v>49.7</v>
      </c>
      <c r="U42" s="50">
        <v>54.5</v>
      </c>
      <c r="V42" s="50">
        <v>57.3</v>
      </c>
      <c r="W42" s="50">
        <v>64.900000000000006</v>
      </c>
      <c r="X42" s="50">
        <v>64.7</v>
      </c>
      <c r="Y42" s="50">
        <v>69.5</v>
      </c>
      <c r="Z42" s="50">
        <v>62.3</v>
      </c>
      <c r="AA42" s="50">
        <v>66.2</v>
      </c>
      <c r="AB42" s="50">
        <v>65.7</v>
      </c>
      <c r="AC42" s="50">
        <v>67.3</v>
      </c>
      <c r="AD42" s="50">
        <v>66.099999999999994</v>
      </c>
      <c r="AE42" s="50">
        <v>67.5</v>
      </c>
      <c r="AF42" s="50">
        <v>66</v>
      </c>
      <c r="AG42" s="50">
        <v>64.099999999999994</v>
      </c>
      <c r="AH42" s="64">
        <v>63.4</v>
      </c>
      <c r="AI42" s="65">
        <v>54.9</v>
      </c>
      <c r="AJ42" s="50">
        <v>55.7</v>
      </c>
      <c r="AK42" s="50">
        <v>53.9</v>
      </c>
      <c r="AL42" s="50">
        <v>54.6</v>
      </c>
      <c r="AM42" s="50">
        <v>53.5</v>
      </c>
      <c r="AN42" s="50">
        <v>53</v>
      </c>
      <c r="AO42" s="50">
        <v>53.7</v>
      </c>
      <c r="AP42" s="50">
        <v>58.67</v>
      </c>
      <c r="AQ42" s="50">
        <v>63.38</v>
      </c>
      <c r="AR42" s="50">
        <v>64.81</v>
      </c>
      <c r="AS42" s="50">
        <v>57.19</v>
      </c>
      <c r="AT42" s="50">
        <v>68.24671953052345</v>
      </c>
      <c r="AU42" s="50">
        <v>67.338644789776765</v>
      </c>
      <c r="AV42" s="50">
        <v>65.178538392229456</v>
      </c>
      <c r="AW42" s="50">
        <v>72.60632013356927</v>
      </c>
      <c r="AX42" s="50">
        <v>61.64412056922167</v>
      </c>
      <c r="AY42" s="50">
        <v>59.64429566244786</v>
      </c>
      <c r="AZ42" s="50">
        <v>61.858422611818973</v>
      </c>
      <c r="BA42" s="50">
        <v>62.542204143946499</v>
      </c>
      <c r="BB42" s="50">
        <v>58.69553435077998</v>
      </c>
      <c r="BC42" s="52">
        <v>53.695485618114411</v>
      </c>
      <c r="BD42" s="52">
        <v>57.172247198550636</v>
      </c>
    </row>
    <row r="43" spans="1:56" x14ac:dyDescent="0.2">
      <c r="A43" s="4">
        <v>1984</v>
      </c>
      <c r="B43" s="4" t="s">
        <v>14</v>
      </c>
      <c r="C43" s="66" t="s">
        <v>2</v>
      </c>
      <c r="D43" s="66"/>
      <c r="E43" s="66"/>
      <c r="F43" s="66"/>
      <c r="G43" s="66"/>
      <c r="H43" s="66"/>
      <c r="I43" s="66"/>
      <c r="J43" s="66"/>
      <c r="K43" s="66"/>
      <c r="L43" s="66"/>
      <c r="M43" s="7"/>
      <c r="N43" s="7"/>
      <c r="O43" s="7"/>
      <c r="P43" s="7"/>
      <c r="Q43" s="7"/>
      <c r="R43" s="55"/>
      <c r="S43" s="55">
        <v>23.6</v>
      </c>
      <c r="T43" s="55">
        <v>24.7</v>
      </c>
      <c r="U43" s="55">
        <v>20.7</v>
      </c>
      <c r="V43" s="55">
        <v>14.4</v>
      </c>
      <c r="W43" s="55">
        <v>12.4</v>
      </c>
      <c r="X43" s="55">
        <v>12.9</v>
      </c>
      <c r="Y43" s="55">
        <v>10.9</v>
      </c>
      <c r="Z43" s="55">
        <v>13.5</v>
      </c>
      <c r="AA43" s="55">
        <v>12.2</v>
      </c>
      <c r="AB43" s="55">
        <v>13.6</v>
      </c>
      <c r="AC43" s="55">
        <v>13.4</v>
      </c>
      <c r="AD43" s="55">
        <v>13.6</v>
      </c>
      <c r="AE43" s="55">
        <v>12</v>
      </c>
      <c r="AF43" s="55">
        <v>11.5</v>
      </c>
      <c r="AG43" s="55">
        <v>12.5</v>
      </c>
      <c r="AH43" s="67">
        <v>12.7</v>
      </c>
      <c r="AI43" s="68">
        <v>23.3</v>
      </c>
      <c r="AJ43" s="55">
        <v>22.2</v>
      </c>
      <c r="AK43" s="55">
        <v>22.8</v>
      </c>
      <c r="AL43" s="55">
        <v>22.1</v>
      </c>
      <c r="AM43" s="55">
        <v>21.7</v>
      </c>
      <c r="AN43" s="55">
        <v>20.8</v>
      </c>
      <c r="AO43" s="55">
        <v>22.5</v>
      </c>
      <c r="AP43" s="55">
        <v>17.39</v>
      </c>
      <c r="AQ43" s="55">
        <v>12.1</v>
      </c>
      <c r="AR43" s="55">
        <v>6.74</v>
      </c>
      <c r="AS43" s="55">
        <v>22.86</v>
      </c>
      <c r="AT43" s="55">
        <v>12.373154653637821</v>
      </c>
      <c r="AU43" s="55">
        <v>13.493308090768057</v>
      </c>
      <c r="AV43" s="55">
        <v>14.820081581550051</v>
      </c>
      <c r="AW43" s="55">
        <v>6.65194890199189</v>
      </c>
      <c r="AX43" s="55">
        <v>20.394070702484594</v>
      </c>
      <c r="AY43" s="55">
        <v>21.826587422351906</v>
      </c>
      <c r="AZ43" s="55">
        <v>21.021293871740372</v>
      </c>
      <c r="BA43" s="55">
        <v>19.434591250363656</v>
      </c>
      <c r="BB43" s="55">
        <v>22.472191314827153</v>
      </c>
      <c r="BC43" s="57">
        <v>26.046921613612263</v>
      </c>
      <c r="BD43" s="57">
        <v>28.639512330285406</v>
      </c>
    </row>
    <row r="44" spans="1:56" x14ac:dyDescent="0.2">
      <c r="A44" s="4">
        <v>1984</v>
      </c>
      <c r="B44" s="4" t="s">
        <v>14</v>
      </c>
      <c r="C44" s="66" t="s">
        <v>3</v>
      </c>
      <c r="D44" s="66"/>
      <c r="E44" s="66"/>
      <c r="F44" s="66"/>
      <c r="G44" s="66"/>
      <c r="H44" s="66"/>
      <c r="I44" s="66"/>
      <c r="J44" s="66"/>
      <c r="K44" s="66"/>
      <c r="L44" s="66"/>
      <c r="M44" s="7"/>
      <c r="N44" s="7"/>
      <c r="O44" s="7"/>
      <c r="P44" s="7"/>
      <c r="Q44" s="7"/>
      <c r="R44" s="55"/>
      <c r="S44" s="55"/>
      <c r="T44" s="55">
        <v>4</v>
      </c>
      <c r="U44" s="55">
        <v>3.2</v>
      </c>
      <c r="V44" s="55">
        <v>3.1</v>
      </c>
      <c r="W44" s="55">
        <v>1.2</v>
      </c>
      <c r="X44" s="55">
        <v>1.6</v>
      </c>
      <c r="Y44" s="55">
        <v>1</v>
      </c>
      <c r="Z44" s="55">
        <v>0.9</v>
      </c>
      <c r="AA44" s="55">
        <v>0.9</v>
      </c>
      <c r="AB44" s="55">
        <v>0.8</v>
      </c>
      <c r="AC44" s="55">
        <v>0.7</v>
      </c>
      <c r="AD44" s="55">
        <v>0.7</v>
      </c>
      <c r="AE44" s="55">
        <v>0.8</v>
      </c>
      <c r="AF44" s="55">
        <v>1.8</v>
      </c>
      <c r="AG44" s="55">
        <v>2.2000000000000002</v>
      </c>
      <c r="AH44" s="67">
        <v>2.2000000000000002</v>
      </c>
      <c r="AI44" s="68">
        <v>2.1</v>
      </c>
      <c r="AJ44" s="55">
        <v>2.1</v>
      </c>
      <c r="AK44" s="55">
        <v>2.2999999999999998</v>
      </c>
      <c r="AL44" s="55">
        <v>1.8</v>
      </c>
      <c r="AM44" s="55">
        <v>2.8</v>
      </c>
      <c r="AN44" s="55">
        <v>2.9</v>
      </c>
      <c r="AO44" s="55">
        <v>2.2999999999999998</v>
      </c>
      <c r="AP44" s="55">
        <v>2.2599999999999998</v>
      </c>
      <c r="AQ44" s="55">
        <v>1.25</v>
      </c>
      <c r="AR44" s="55">
        <v>1.88</v>
      </c>
      <c r="AS44" s="55">
        <v>0.85</v>
      </c>
      <c r="AT44" s="55">
        <v>0.66530943681982713</v>
      </c>
      <c r="AU44" s="55">
        <v>0.6646157082380163</v>
      </c>
      <c r="AV44" s="55">
        <v>0.9708184455504657</v>
      </c>
      <c r="AW44" s="55">
        <v>0.96504900682822936</v>
      </c>
      <c r="AX44" s="55">
        <v>0.67866254561619133</v>
      </c>
      <c r="AY44" s="55">
        <v>0.63783319310431252</v>
      </c>
      <c r="AZ44" s="55">
        <v>0.97897560361593394</v>
      </c>
      <c r="BA44" s="55">
        <v>1.0672588369583305</v>
      </c>
      <c r="BB44" s="55">
        <v>1.0763212512872178</v>
      </c>
      <c r="BC44" s="57">
        <v>0.92893843793175912</v>
      </c>
      <c r="BD44" s="57">
        <v>1.0950144266255117</v>
      </c>
    </row>
    <row r="45" spans="1:56" x14ac:dyDescent="0.2">
      <c r="A45" s="12">
        <v>1984</v>
      </c>
      <c r="B45" s="12" t="s">
        <v>14</v>
      </c>
      <c r="C45" s="69" t="s">
        <v>4</v>
      </c>
      <c r="D45" s="69"/>
      <c r="E45" s="69"/>
      <c r="F45" s="69"/>
      <c r="G45" s="69"/>
      <c r="H45" s="69"/>
      <c r="I45" s="69"/>
      <c r="J45" s="69"/>
      <c r="K45" s="69"/>
      <c r="L45" s="69"/>
      <c r="M45" s="7"/>
      <c r="N45" s="7"/>
      <c r="O45" s="7"/>
      <c r="P45" s="7"/>
      <c r="Q45" s="7"/>
      <c r="R45" s="60"/>
      <c r="S45" s="60"/>
      <c r="T45" s="60">
        <v>21.6</v>
      </c>
      <c r="U45" s="60">
        <v>21.6</v>
      </c>
      <c r="V45" s="60">
        <v>25.2</v>
      </c>
      <c r="W45" s="60">
        <v>21.5</v>
      </c>
      <c r="X45" s="60">
        <v>20.8</v>
      </c>
      <c r="Y45" s="60">
        <v>18.600000000000001</v>
      </c>
      <c r="Z45" s="60">
        <v>23.3</v>
      </c>
      <c r="AA45" s="60">
        <v>20.7</v>
      </c>
      <c r="AB45" s="60">
        <v>19.899999999999999</v>
      </c>
      <c r="AC45" s="60">
        <v>18.600000000000001</v>
      </c>
      <c r="AD45" s="60">
        <v>19.600000000000001</v>
      </c>
      <c r="AE45" s="60">
        <v>19.7</v>
      </c>
      <c r="AF45" s="60">
        <v>20.7</v>
      </c>
      <c r="AG45" s="60">
        <v>21.2</v>
      </c>
      <c r="AH45" s="70">
        <v>21.7</v>
      </c>
      <c r="AI45" s="71">
        <v>19.7</v>
      </c>
      <c r="AJ45" s="60">
        <v>20</v>
      </c>
      <c r="AK45" s="60">
        <v>21</v>
      </c>
      <c r="AL45" s="60">
        <v>21.5</v>
      </c>
      <c r="AM45" s="60">
        <v>22</v>
      </c>
      <c r="AN45" s="60">
        <v>23.3</v>
      </c>
      <c r="AO45" s="60">
        <v>22.9</v>
      </c>
      <c r="AP45" s="60">
        <v>21.68</v>
      </c>
      <c r="AQ45" s="60">
        <v>23.26</v>
      </c>
      <c r="AR45" s="60">
        <v>26.58</v>
      </c>
      <c r="AS45" s="60">
        <v>19.11</v>
      </c>
      <c r="AT45" s="60">
        <v>18.714816379018895</v>
      </c>
      <c r="AU45" s="60">
        <v>18.503431411217161</v>
      </c>
      <c r="AV45" s="60">
        <v>19.030561580670035</v>
      </c>
      <c r="AW45" s="60">
        <v>19.77668195761062</v>
      </c>
      <c r="AX45" s="60">
        <v>17.283146182677527</v>
      </c>
      <c r="AY45" s="60">
        <v>17.891283722095917</v>
      </c>
      <c r="AZ45" s="60">
        <v>16.141307912824722</v>
      </c>
      <c r="BA45" s="60">
        <v>16.955945768731528</v>
      </c>
      <c r="BB45" s="60">
        <v>17.755953083105648</v>
      </c>
      <c r="BC45" s="62">
        <v>19.328654330341575</v>
      </c>
      <c r="BD45" s="62">
        <v>13.093226044538454</v>
      </c>
    </row>
    <row r="46" spans="1:56" x14ac:dyDescent="0.2">
      <c r="A46" s="23">
        <v>1952</v>
      </c>
      <c r="B46" s="23" t="s">
        <v>15</v>
      </c>
      <c r="C46" s="25" t="s">
        <v>1</v>
      </c>
      <c r="D46" s="25"/>
      <c r="E46" s="25"/>
      <c r="F46" s="25"/>
      <c r="G46" s="25"/>
      <c r="H46" s="25"/>
      <c r="I46" s="25"/>
      <c r="J46" s="25"/>
      <c r="K46" s="25"/>
      <c r="L46" s="25"/>
      <c r="M46" s="20"/>
      <c r="N46" s="20"/>
      <c r="O46" s="20"/>
      <c r="P46" s="20"/>
      <c r="Q46" s="20"/>
      <c r="R46" s="27">
        <v>36.9</v>
      </c>
      <c r="S46" s="27">
        <v>33.299999999999997</v>
      </c>
      <c r="T46" s="27">
        <v>34.700000000000003</v>
      </c>
      <c r="U46" s="27">
        <v>35.6</v>
      </c>
      <c r="V46" s="27">
        <v>46.1</v>
      </c>
      <c r="W46" s="27">
        <v>48.3</v>
      </c>
      <c r="X46" s="27">
        <v>49.3</v>
      </c>
      <c r="Y46" s="27">
        <v>48.7</v>
      </c>
      <c r="Z46" s="27">
        <v>54.5</v>
      </c>
      <c r="AA46" s="27">
        <v>46.2</v>
      </c>
      <c r="AB46" s="27">
        <v>50.9</v>
      </c>
      <c r="AC46" s="27">
        <v>46.2</v>
      </c>
      <c r="AD46" s="27">
        <v>48.4</v>
      </c>
      <c r="AE46" s="27">
        <v>48.5</v>
      </c>
      <c r="AF46" s="27">
        <v>47</v>
      </c>
      <c r="AG46" s="27">
        <v>45.1</v>
      </c>
      <c r="AH46" s="27">
        <v>44.7</v>
      </c>
      <c r="AI46" s="27">
        <v>45.6</v>
      </c>
      <c r="AJ46" s="27">
        <v>45.6</v>
      </c>
      <c r="AK46" s="27">
        <v>49.7</v>
      </c>
      <c r="AL46" s="27">
        <v>52.2</v>
      </c>
      <c r="AM46" s="27">
        <v>48.4</v>
      </c>
      <c r="AN46" s="27">
        <v>53.3</v>
      </c>
      <c r="AO46" s="27">
        <v>46.8</v>
      </c>
      <c r="AP46" s="27">
        <v>49.61</v>
      </c>
      <c r="AQ46" s="27">
        <v>49.75</v>
      </c>
      <c r="AR46" s="27">
        <v>53.02</v>
      </c>
      <c r="AS46" s="27">
        <v>56.02</v>
      </c>
      <c r="AT46" s="27">
        <v>54.584577295565424</v>
      </c>
      <c r="AU46" s="27">
        <v>56.883641134322332</v>
      </c>
      <c r="AV46" s="27">
        <v>56.815753691129267</v>
      </c>
      <c r="AW46" s="27">
        <v>57.598974109832447</v>
      </c>
      <c r="AX46" s="27">
        <v>51.018100097310075</v>
      </c>
      <c r="AY46" s="27">
        <v>45.184660145130387</v>
      </c>
      <c r="AZ46" s="27">
        <v>48.37933664679425</v>
      </c>
      <c r="BA46" s="27">
        <v>50.637209027197549</v>
      </c>
      <c r="BB46" s="27">
        <v>47.884421306665516</v>
      </c>
      <c r="BC46" s="30">
        <v>48.450447725936414</v>
      </c>
      <c r="BD46" s="30">
        <v>50.227764522919671</v>
      </c>
    </row>
    <row r="47" spans="1:56" x14ac:dyDescent="0.2">
      <c r="A47" s="4">
        <v>1952</v>
      </c>
      <c r="B47" s="4" t="s">
        <v>15</v>
      </c>
      <c r="C47" s="6" t="s">
        <v>2</v>
      </c>
      <c r="D47" s="7">
        <v>3.6</v>
      </c>
      <c r="E47" s="7">
        <v>4.9000000000000004</v>
      </c>
      <c r="F47" s="7">
        <v>12.6</v>
      </c>
      <c r="G47" s="7">
        <v>16.600000000000001</v>
      </c>
      <c r="H47" s="7">
        <v>25.2</v>
      </c>
      <c r="I47" s="7">
        <v>28.5</v>
      </c>
      <c r="J47" s="7">
        <v>21.9</v>
      </c>
      <c r="K47" s="7">
        <v>18.5</v>
      </c>
      <c r="L47" s="7">
        <v>9.5</v>
      </c>
      <c r="M47" s="7">
        <v>4.7</v>
      </c>
      <c r="N47" s="7">
        <v>9.4</v>
      </c>
      <c r="O47" s="7">
        <v>10.8</v>
      </c>
      <c r="P47" s="7">
        <v>10.1</v>
      </c>
      <c r="Q47" s="7">
        <v>13.1</v>
      </c>
      <c r="R47" s="7">
        <v>13.6</v>
      </c>
      <c r="S47" s="7">
        <v>17.899999999999999</v>
      </c>
      <c r="T47" s="7">
        <v>21.1</v>
      </c>
      <c r="U47" s="7">
        <v>22.5</v>
      </c>
      <c r="V47" s="7">
        <v>17.2</v>
      </c>
      <c r="W47" s="7">
        <v>20</v>
      </c>
      <c r="X47" s="7">
        <v>20.7</v>
      </c>
      <c r="Y47" s="7">
        <v>24.8</v>
      </c>
      <c r="Z47" s="7">
        <v>22.9</v>
      </c>
      <c r="AA47" s="7">
        <v>34.200000000000003</v>
      </c>
      <c r="AB47" s="7">
        <v>29.7</v>
      </c>
      <c r="AC47" s="7">
        <v>30.8</v>
      </c>
      <c r="AD47" s="7">
        <v>27</v>
      </c>
      <c r="AE47" s="7">
        <v>20.6</v>
      </c>
      <c r="AF47" s="7">
        <v>25.5</v>
      </c>
      <c r="AG47" s="7">
        <v>28.3</v>
      </c>
      <c r="AH47" s="7">
        <v>33</v>
      </c>
      <c r="AI47" s="7">
        <v>31.5</v>
      </c>
      <c r="AJ47" s="7">
        <v>38.299999999999997</v>
      </c>
      <c r="AK47" s="7">
        <v>32.9</v>
      </c>
      <c r="AL47" s="7">
        <v>29.8</v>
      </c>
      <c r="AM47" s="7">
        <v>34.4</v>
      </c>
      <c r="AN47" s="7">
        <v>24.5</v>
      </c>
      <c r="AO47" s="7">
        <v>29.3</v>
      </c>
      <c r="AP47" s="7">
        <v>25.61</v>
      </c>
      <c r="AQ47" s="7">
        <v>27.98</v>
      </c>
      <c r="AR47" s="7">
        <v>24.57</v>
      </c>
      <c r="AS47" s="7">
        <v>21.21</v>
      </c>
      <c r="AT47" s="7">
        <v>26.894706182188884</v>
      </c>
      <c r="AU47" s="7">
        <v>25.078211726713089</v>
      </c>
      <c r="AV47" s="7">
        <v>25.134287662670253</v>
      </c>
      <c r="AW47" s="7">
        <v>25.553046730459346</v>
      </c>
      <c r="AX47" s="7">
        <v>30.303858909894668</v>
      </c>
      <c r="AY47" s="7">
        <v>37.638783306203592</v>
      </c>
      <c r="AZ47" s="7">
        <v>34.320703483244621</v>
      </c>
      <c r="BA47" s="7">
        <v>30.728358227709339</v>
      </c>
      <c r="BB47" s="7">
        <v>29.309644791897266</v>
      </c>
      <c r="BC47" s="11">
        <v>28.439168381605377</v>
      </c>
      <c r="BD47" s="11">
        <v>25.410340069608505</v>
      </c>
    </row>
    <row r="48" spans="1:56" x14ac:dyDescent="0.2">
      <c r="A48" s="4">
        <v>1952</v>
      </c>
      <c r="B48" s="4" t="s">
        <v>15</v>
      </c>
      <c r="C48" s="6" t="s">
        <v>3</v>
      </c>
      <c r="D48" s="6"/>
      <c r="E48" s="6"/>
      <c r="F48" s="6"/>
      <c r="G48" s="6"/>
      <c r="H48" s="6"/>
      <c r="I48" s="6"/>
      <c r="J48" s="6"/>
      <c r="K48" s="6"/>
      <c r="L48" s="6"/>
      <c r="M48" s="7"/>
      <c r="N48" s="7"/>
      <c r="O48" s="7"/>
      <c r="P48" s="7"/>
      <c r="Q48" s="7"/>
      <c r="R48" s="7">
        <v>7.3</v>
      </c>
      <c r="S48" s="7">
        <v>5.7</v>
      </c>
      <c r="T48" s="7">
        <v>5.9</v>
      </c>
      <c r="U48" s="7">
        <v>4.5</v>
      </c>
      <c r="V48" s="7">
        <v>3.8</v>
      </c>
      <c r="W48" s="7">
        <v>3.2</v>
      </c>
      <c r="X48" s="7">
        <v>3.3</v>
      </c>
      <c r="Y48" s="7">
        <v>3.5</v>
      </c>
      <c r="Z48" s="7">
        <v>2.9</v>
      </c>
      <c r="AA48" s="7">
        <v>2</v>
      </c>
      <c r="AB48" s="7">
        <v>2.5</v>
      </c>
      <c r="AC48" s="7">
        <v>3</v>
      </c>
      <c r="AD48" s="7">
        <v>4.2</v>
      </c>
      <c r="AE48" s="7">
        <v>6.1</v>
      </c>
      <c r="AF48" s="7">
        <v>8.5</v>
      </c>
      <c r="AG48" s="7">
        <v>7.2</v>
      </c>
      <c r="AH48" s="7">
        <v>6.2</v>
      </c>
      <c r="AI48" s="7">
        <v>6.4</v>
      </c>
      <c r="AJ48" s="7">
        <v>3</v>
      </c>
      <c r="AK48" s="7">
        <v>3.1</v>
      </c>
      <c r="AL48" s="7">
        <v>2.5</v>
      </c>
      <c r="AM48" s="7">
        <v>2.4</v>
      </c>
      <c r="AN48" s="7">
        <v>3.8</v>
      </c>
      <c r="AO48" s="7">
        <v>2.6</v>
      </c>
      <c r="AP48" s="7">
        <v>2.87</v>
      </c>
      <c r="AQ48" s="7">
        <v>2.84</v>
      </c>
      <c r="AR48" s="7">
        <v>2.91</v>
      </c>
      <c r="AS48" s="7">
        <v>3.7</v>
      </c>
      <c r="AT48" s="7">
        <v>2.7193621204398171</v>
      </c>
      <c r="AU48" s="7">
        <v>2.7698725064755947</v>
      </c>
      <c r="AV48" s="7">
        <v>2.5632715029988056</v>
      </c>
      <c r="AW48" s="7">
        <v>2.4186632854242558</v>
      </c>
      <c r="AX48" s="7">
        <v>2.9511685133745886</v>
      </c>
      <c r="AY48" s="7">
        <v>2.5294749009404178</v>
      </c>
      <c r="AZ48" s="7">
        <v>2.2574787751425496</v>
      </c>
      <c r="BA48" s="7">
        <v>2.219556187793676</v>
      </c>
      <c r="BB48" s="7">
        <v>7.490529889550249</v>
      </c>
      <c r="BC48" s="11">
        <v>6.9068945897267406</v>
      </c>
      <c r="BD48" s="11">
        <v>6.9895901930249025</v>
      </c>
    </row>
    <row r="49" spans="1:56" x14ac:dyDescent="0.2">
      <c r="A49" s="12">
        <v>1952</v>
      </c>
      <c r="B49" s="12" t="s">
        <v>15</v>
      </c>
      <c r="C49" s="14" t="s">
        <v>4</v>
      </c>
      <c r="D49" s="14"/>
      <c r="E49" s="14"/>
      <c r="F49" s="14"/>
      <c r="G49" s="14"/>
      <c r="H49" s="14"/>
      <c r="I49" s="14"/>
      <c r="J49" s="14"/>
      <c r="K49" s="14"/>
      <c r="L49" s="14"/>
      <c r="M49" s="7"/>
      <c r="N49" s="7"/>
      <c r="O49" s="7"/>
      <c r="P49" s="7"/>
      <c r="Q49" s="7"/>
      <c r="R49" s="15">
        <v>41.8</v>
      </c>
      <c r="S49" s="15">
        <v>42.6</v>
      </c>
      <c r="T49" s="15">
        <v>38.299999999999997</v>
      </c>
      <c r="U49" s="15">
        <v>37.5</v>
      </c>
      <c r="V49" s="15">
        <v>32.9</v>
      </c>
      <c r="W49" s="15">
        <v>28.5</v>
      </c>
      <c r="X49" s="15">
        <v>26.7</v>
      </c>
      <c r="Y49" s="15">
        <v>23</v>
      </c>
      <c r="Z49" s="15">
        <v>19.7</v>
      </c>
      <c r="AA49" s="15">
        <v>17.5</v>
      </c>
      <c r="AB49" s="15">
        <v>16.899999999999999</v>
      </c>
      <c r="AC49" s="15">
        <v>19.899999999999999</v>
      </c>
      <c r="AD49" s="15">
        <v>20.399999999999999</v>
      </c>
      <c r="AE49" s="15">
        <v>24.8</v>
      </c>
      <c r="AF49" s="15">
        <v>19</v>
      </c>
      <c r="AG49" s="15">
        <v>19.399999999999999</v>
      </c>
      <c r="AH49" s="15">
        <v>16.2</v>
      </c>
      <c r="AI49" s="15">
        <v>16.2</v>
      </c>
      <c r="AJ49" s="15">
        <v>13.1</v>
      </c>
      <c r="AK49" s="15">
        <v>14.4</v>
      </c>
      <c r="AL49" s="15">
        <v>15.5</v>
      </c>
      <c r="AM49" s="15">
        <v>14.8</v>
      </c>
      <c r="AN49" s="15">
        <v>18.399999999999999</v>
      </c>
      <c r="AO49" s="15">
        <v>21.4</v>
      </c>
      <c r="AP49" s="15">
        <v>21.91</v>
      </c>
      <c r="AQ49" s="15">
        <v>19.43</v>
      </c>
      <c r="AR49" s="15">
        <v>19.489999999999998</v>
      </c>
      <c r="AS49" s="15">
        <v>19.07</v>
      </c>
      <c r="AT49" s="15">
        <v>15.801354401805868</v>
      </c>
      <c r="AU49" s="15">
        <v>15.268274632488982</v>
      </c>
      <c r="AV49" s="15">
        <v>15.486687143201681</v>
      </c>
      <c r="AW49" s="15">
        <v>14.42931587428396</v>
      </c>
      <c r="AX49" s="15">
        <v>15.72687247942066</v>
      </c>
      <c r="AY49" s="15">
        <v>14.647081647725621</v>
      </c>
      <c r="AZ49" s="15">
        <v>15.042481094818569</v>
      </c>
      <c r="BA49" s="15">
        <v>16.414876557299447</v>
      </c>
      <c r="BB49" s="15">
        <v>15.315404011886978</v>
      </c>
      <c r="BC49" s="19">
        <v>16.203489302731469</v>
      </c>
      <c r="BD49" s="19">
        <v>17.372305214446925</v>
      </c>
    </row>
    <row r="50" spans="1:56" x14ac:dyDescent="0.2">
      <c r="A50" s="23">
        <v>1949</v>
      </c>
      <c r="B50" s="23" t="s">
        <v>16</v>
      </c>
      <c r="C50" s="25" t="s">
        <v>1</v>
      </c>
      <c r="D50" s="25"/>
      <c r="E50" s="25"/>
      <c r="F50" s="25"/>
      <c r="G50" s="25"/>
      <c r="H50" s="25"/>
      <c r="I50" s="25"/>
      <c r="J50" s="25"/>
      <c r="K50" s="25"/>
      <c r="L50" s="25"/>
      <c r="M50" s="20"/>
      <c r="N50" s="20"/>
      <c r="O50" s="20"/>
      <c r="P50" s="20"/>
      <c r="Q50" s="20"/>
      <c r="R50" s="27">
        <v>35</v>
      </c>
      <c r="S50" s="27">
        <v>39</v>
      </c>
      <c r="T50" s="27">
        <v>39</v>
      </c>
      <c r="U50" s="27">
        <v>40.700000000000003</v>
      </c>
      <c r="V50" s="27">
        <v>39.5</v>
      </c>
      <c r="W50" s="27">
        <v>40.6</v>
      </c>
      <c r="X50" s="27">
        <v>41.7</v>
      </c>
      <c r="Y50" s="27">
        <v>43.8</v>
      </c>
      <c r="Z50" s="27">
        <v>43.5</v>
      </c>
      <c r="AA50" s="27">
        <v>41.4</v>
      </c>
      <c r="AB50" s="27">
        <v>41.8</v>
      </c>
      <c r="AC50" s="27">
        <v>40.299999999999997</v>
      </c>
      <c r="AD50" s="27">
        <v>39.4</v>
      </c>
      <c r="AE50" s="27">
        <v>38</v>
      </c>
      <c r="AF50" s="72">
        <v>37.9</v>
      </c>
      <c r="AG50" s="72">
        <v>38.200000000000003</v>
      </c>
      <c r="AH50" s="72">
        <v>39.4</v>
      </c>
      <c r="AI50" s="72">
        <v>39.799999999999997</v>
      </c>
      <c r="AJ50" s="72">
        <v>39.6</v>
      </c>
      <c r="AK50" s="72">
        <v>39.799999999999997</v>
      </c>
      <c r="AL50" s="72">
        <v>42.5</v>
      </c>
      <c r="AM50" s="72">
        <v>40.4</v>
      </c>
      <c r="AN50" s="72">
        <v>38.799999999999997</v>
      </c>
      <c r="AO50" s="72">
        <v>36.5</v>
      </c>
      <c r="AP50" s="72">
        <v>37.479999999999997</v>
      </c>
      <c r="AQ50" s="72">
        <v>35.65</v>
      </c>
      <c r="AR50" s="72">
        <v>37.549999999999997</v>
      </c>
      <c r="AS50" s="72">
        <v>38.9</v>
      </c>
      <c r="AT50" s="72">
        <v>37.846964655923209</v>
      </c>
      <c r="AU50" s="27">
        <v>36.594863919440058</v>
      </c>
      <c r="AV50" s="27">
        <v>36.798707091298198</v>
      </c>
      <c r="AW50" s="27">
        <v>35.268512139613264</v>
      </c>
      <c r="AX50" s="27">
        <v>34.539451045562814</v>
      </c>
      <c r="AY50" s="27">
        <v>33.746439291740309</v>
      </c>
      <c r="AZ50" s="27">
        <v>34.069717858999333</v>
      </c>
      <c r="BA50" s="27">
        <v>33.800515127110899</v>
      </c>
      <c r="BB50" s="27">
        <v>31.798073022199876</v>
      </c>
      <c r="BC50" s="30">
        <v>30.961852345032543</v>
      </c>
      <c r="BD50" s="30">
        <v>30.641789174697085</v>
      </c>
    </row>
    <row r="51" spans="1:56" x14ac:dyDescent="0.2">
      <c r="A51" s="4">
        <v>1949</v>
      </c>
      <c r="B51" s="4" t="s">
        <v>16</v>
      </c>
      <c r="C51" s="6" t="s">
        <v>2</v>
      </c>
      <c r="D51" s="7">
        <v>14.9</v>
      </c>
      <c r="E51" s="7">
        <v>18.600000000000001</v>
      </c>
      <c r="F51" s="7">
        <v>19.3</v>
      </c>
      <c r="G51" s="7">
        <v>17.600000000000001</v>
      </c>
      <c r="H51" s="7">
        <v>19.3</v>
      </c>
      <c r="I51" s="7">
        <v>20.6</v>
      </c>
      <c r="J51" s="7">
        <v>22</v>
      </c>
      <c r="K51" s="7">
        <v>23</v>
      </c>
      <c r="L51" s="7">
        <v>23.2</v>
      </c>
      <c r="M51" s="7">
        <v>25.2</v>
      </c>
      <c r="N51" s="7">
        <v>26.5</v>
      </c>
      <c r="O51" s="7">
        <v>25.6</v>
      </c>
      <c r="P51" s="7">
        <v>26.7</v>
      </c>
      <c r="Q51" s="7">
        <v>27.2</v>
      </c>
      <c r="R51" s="7">
        <v>27</v>
      </c>
      <c r="S51" s="7">
        <v>25.2</v>
      </c>
      <c r="T51" s="7">
        <v>24.7</v>
      </c>
      <c r="U51" s="7">
        <v>25.4</v>
      </c>
      <c r="V51" s="7">
        <v>22</v>
      </c>
      <c r="W51" s="7">
        <v>17.899999999999999</v>
      </c>
      <c r="X51" s="7">
        <v>19.399999999999999</v>
      </c>
      <c r="Y51" s="7">
        <v>18.100000000000001</v>
      </c>
      <c r="Z51" s="7">
        <v>26</v>
      </c>
      <c r="AA51" s="7">
        <v>24.9</v>
      </c>
      <c r="AB51" s="7">
        <v>22</v>
      </c>
      <c r="AC51" s="7">
        <v>23.9</v>
      </c>
      <c r="AD51" s="7">
        <v>24.9</v>
      </c>
      <c r="AE51" s="7">
        <v>26.5</v>
      </c>
      <c r="AF51" s="73">
        <v>26.9</v>
      </c>
      <c r="AG51" s="73">
        <v>25.7</v>
      </c>
      <c r="AH51" s="73">
        <v>24.1</v>
      </c>
      <c r="AI51" s="73">
        <v>23.7</v>
      </c>
      <c r="AJ51" s="73">
        <v>22.6</v>
      </c>
      <c r="AK51" s="73">
        <v>22.8</v>
      </c>
      <c r="AL51" s="73">
        <v>20.2</v>
      </c>
      <c r="AM51" s="73">
        <v>21.4</v>
      </c>
      <c r="AN51" s="73">
        <v>22.6</v>
      </c>
      <c r="AO51" s="73">
        <v>22.5</v>
      </c>
      <c r="AP51" s="73">
        <v>21.91</v>
      </c>
      <c r="AQ51" s="73">
        <v>24.47</v>
      </c>
      <c r="AR51" s="73">
        <v>22.01</v>
      </c>
      <c r="AS51" s="73">
        <v>19.54</v>
      </c>
      <c r="AT51" s="73">
        <v>21.889470916477219</v>
      </c>
      <c r="AU51" s="7">
        <v>22.820428088928139</v>
      </c>
      <c r="AV51" s="7">
        <v>21.751933340454112</v>
      </c>
      <c r="AW51" s="7">
        <v>21.238776167942643</v>
      </c>
      <c r="AX51" s="7">
        <v>22.291805588549419</v>
      </c>
      <c r="AY51" s="7">
        <v>22.249891060535187</v>
      </c>
      <c r="AZ51" s="7">
        <v>22.852129259266778</v>
      </c>
      <c r="BA51" s="7">
        <v>23.829108156893142</v>
      </c>
      <c r="BB51" s="7">
        <v>26.128441753707456</v>
      </c>
      <c r="BC51" s="11">
        <v>28.060710221157763</v>
      </c>
      <c r="BD51" s="11">
        <v>28.590149373677765</v>
      </c>
    </row>
    <row r="52" spans="1:56" x14ac:dyDescent="0.2">
      <c r="A52" s="4">
        <v>1949</v>
      </c>
      <c r="B52" s="4" t="s">
        <v>16</v>
      </c>
      <c r="C52" s="6" t="s">
        <v>3</v>
      </c>
      <c r="D52" s="6"/>
      <c r="E52" s="6"/>
      <c r="F52" s="6"/>
      <c r="G52" s="6"/>
      <c r="H52" s="6"/>
      <c r="I52" s="6"/>
      <c r="J52" s="6"/>
      <c r="K52" s="6"/>
      <c r="L52" s="6"/>
      <c r="M52" s="7"/>
      <c r="N52" s="7"/>
      <c r="O52" s="7"/>
      <c r="P52" s="7"/>
      <c r="Q52" s="7"/>
      <c r="R52" s="7">
        <v>3.8</v>
      </c>
      <c r="S52" s="7">
        <v>3.9</v>
      </c>
      <c r="T52" s="7">
        <v>3.7</v>
      </c>
      <c r="U52" s="7">
        <v>4.0999999999999996</v>
      </c>
      <c r="V52" s="7">
        <v>4.0999999999999996</v>
      </c>
      <c r="W52" s="7">
        <v>5.0999999999999996</v>
      </c>
      <c r="X52" s="7">
        <v>4.4000000000000004</v>
      </c>
      <c r="Y52" s="7">
        <v>2.9</v>
      </c>
      <c r="Z52" s="7">
        <v>6.8</v>
      </c>
      <c r="AA52" s="7">
        <v>8.8000000000000007</v>
      </c>
      <c r="AB52" s="7">
        <v>5.5</v>
      </c>
      <c r="AC52" s="7">
        <v>5.8</v>
      </c>
      <c r="AD52" s="7">
        <v>5.2</v>
      </c>
      <c r="AE52" s="7">
        <v>4.5999999999999996</v>
      </c>
      <c r="AF52" s="73">
        <v>5.0999999999999996</v>
      </c>
      <c r="AG52" s="73">
        <v>4.3</v>
      </c>
      <c r="AH52" s="73">
        <v>0.8</v>
      </c>
      <c r="AI52" s="73">
        <v>0.9</v>
      </c>
      <c r="AJ52" s="73">
        <v>0.9</v>
      </c>
      <c r="AK52" s="73">
        <v>1.8</v>
      </c>
      <c r="AL52" s="73">
        <v>2</v>
      </c>
      <c r="AM52" s="73">
        <v>2.6</v>
      </c>
      <c r="AN52" s="73">
        <v>2.2999999999999998</v>
      </c>
      <c r="AO52" s="73">
        <v>2.1</v>
      </c>
      <c r="AP52" s="73">
        <v>2.23</v>
      </c>
      <c r="AQ52" s="73">
        <v>1.62</v>
      </c>
      <c r="AR52" s="73">
        <v>1.64</v>
      </c>
      <c r="AS52" s="73">
        <v>1.91</v>
      </c>
      <c r="AT52" s="73">
        <v>2.0442666531104865</v>
      </c>
      <c r="AU52" s="7">
        <v>1.9502132175048685</v>
      </c>
      <c r="AV52" s="7">
        <v>1.6341120040453017</v>
      </c>
      <c r="AW52" s="7">
        <v>1.8715892337387579</v>
      </c>
      <c r="AX52" s="7">
        <v>2.2517986140451467</v>
      </c>
      <c r="AY52" s="7">
        <v>2.9908188863384151</v>
      </c>
      <c r="AZ52" s="7">
        <v>2.1116368498927862</v>
      </c>
      <c r="BA52" s="7">
        <v>1.7228492493521514</v>
      </c>
      <c r="BB52" s="7">
        <v>1.4862996888068813</v>
      </c>
      <c r="BC52" s="11">
        <v>2.0454925565698407</v>
      </c>
      <c r="BD52" s="11">
        <v>2.5293338858419285</v>
      </c>
    </row>
    <row r="53" spans="1:56" x14ac:dyDescent="0.2">
      <c r="A53" s="12">
        <v>1949</v>
      </c>
      <c r="B53" s="12" t="s">
        <v>16</v>
      </c>
      <c r="C53" s="14" t="s">
        <v>4</v>
      </c>
      <c r="D53" s="14"/>
      <c r="E53" s="14"/>
      <c r="F53" s="14"/>
      <c r="G53" s="14"/>
      <c r="H53" s="14"/>
      <c r="I53" s="14"/>
      <c r="J53" s="14"/>
      <c r="K53" s="14"/>
      <c r="L53" s="14"/>
      <c r="M53" s="7"/>
      <c r="N53" s="7"/>
      <c r="O53" s="7"/>
      <c r="P53" s="7"/>
      <c r="Q53" s="7"/>
      <c r="R53" s="15">
        <v>34.299999999999997</v>
      </c>
      <c r="S53" s="15">
        <v>31.8</v>
      </c>
      <c r="T53" s="15">
        <v>32.6</v>
      </c>
      <c r="U53" s="15">
        <v>29.7</v>
      </c>
      <c r="V53" s="15">
        <v>34.4</v>
      </c>
      <c r="W53" s="15">
        <v>36.4</v>
      </c>
      <c r="X53" s="15">
        <v>34.5</v>
      </c>
      <c r="Y53" s="15">
        <v>35.200000000000003</v>
      </c>
      <c r="Z53" s="15">
        <v>23.7</v>
      </c>
      <c r="AA53" s="15">
        <v>25</v>
      </c>
      <c r="AB53" s="15">
        <v>30.6</v>
      </c>
      <c r="AC53" s="15">
        <v>30.1</v>
      </c>
      <c r="AD53" s="15">
        <v>30.6</v>
      </c>
      <c r="AE53" s="15">
        <v>31</v>
      </c>
      <c r="AF53" s="74">
        <v>30.1</v>
      </c>
      <c r="AG53" s="74">
        <v>31.7</v>
      </c>
      <c r="AH53" s="74">
        <v>35.700000000000003</v>
      </c>
      <c r="AI53" s="74">
        <v>35.6</v>
      </c>
      <c r="AJ53" s="74">
        <v>36.9</v>
      </c>
      <c r="AK53" s="74">
        <v>35.6</v>
      </c>
      <c r="AL53" s="74">
        <v>35.299999999999997</v>
      </c>
      <c r="AM53" s="74">
        <v>35.6</v>
      </c>
      <c r="AN53" s="74">
        <v>36.299999999999997</v>
      </c>
      <c r="AO53" s="74">
        <v>38.9</v>
      </c>
      <c r="AP53" s="74">
        <v>38.380000000000003</v>
      </c>
      <c r="AQ53" s="74">
        <v>38.26</v>
      </c>
      <c r="AR53" s="74">
        <v>38.799999999999997</v>
      </c>
      <c r="AS53" s="74">
        <v>39.64</v>
      </c>
      <c r="AT53" s="74">
        <v>38.219297774489092</v>
      </c>
      <c r="AU53" s="15">
        <v>38.634494774126935</v>
      </c>
      <c r="AV53" s="15">
        <v>39.815247564202394</v>
      </c>
      <c r="AW53" s="15">
        <v>41.621122458705322</v>
      </c>
      <c r="AX53" s="15">
        <v>40.916944751842621</v>
      </c>
      <c r="AY53" s="15">
        <v>41.01285076138609</v>
      </c>
      <c r="AZ53" s="15">
        <v>40.96651603184111</v>
      </c>
      <c r="BA53" s="15">
        <v>16.414876557299447</v>
      </c>
      <c r="BB53" s="15">
        <v>40.587185535285784</v>
      </c>
      <c r="BC53" s="19">
        <v>38.931944877239836</v>
      </c>
      <c r="BD53" s="19">
        <v>38.238727565783215</v>
      </c>
    </row>
    <row r="54" spans="1:56" x14ac:dyDescent="0.2">
      <c r="A54" s="23">
        <v>1949</v>
      </c>
      <c r="B54" s="23" t="s">
        <v>17</v>
      </c>
      <c r="C54" s="25" t="s">
        <v>1</v>
      </c>
      <c r="D54" s="25"/>
      <c r="E54" s="25"/>
      <c r="F54" s="25"/>
      <c r="G54" s="25"/>
      <c r="H54" s="25"/>
      <c r="I54" s="25"/>
      <c r="J54" s="25"/>
      <c r="K54" s="25"/>
      <c r="L54" s="25"/>
      <c r="M54" s="20"/>
      <c r="N54" s="20"/>
      <c r="O54" s="20"/>
      <c r="P54" s="20"/>
      <c r="Q54" s="20"/>
      <c r="R54" s="27">
        <v>45.1</v>
      </c>
      <c r="S54" s="27">
        <v>46.7</v>
      </c>
      <c r="T54" s="27">
        <v>46.1</v>
      </c>
      <c r="U54" s="27">
        <v>45.4</v>
      </c>
      <c r="V54" s="27">
        <v>47.6</v>
      </c>
      <c r="W54" s="27">
        <v>50</v>
      </c>
      <c r="X54" s="27">
        <v>49.4</v>
      </c>
      <c r="Y54" s="27">
        <v>49.9</v>
      </c>
      <c r="Z54" s="27">
        <v>47.7</v>
      </c>
      <c r="AA54" s="27">
        <v>51.4</v>
      </c>
      <c r="AB54" s="27">
        <v>47.8</v>
      </c>
      <c r="AC54" s="27">
        <v>45.9</v>
      </c>
      <c r="AD54" s="27">
        <v>42.5</v>
      </c>
      <c r="AE54" s="27">
        <v>43.2</v>
      </c>
      <c r="AF54" s="27">
        <v>42.1</v>
      </c>
      <c r="AG54" s="27">
        <v>43.9</v>
      </c>
      <c r="AH54" s="27">
        <v>42.9</v>
      </c>
      <c r="AI54" s="27">
        <v>45.1</v>
      </c>
      <c r="AJ54" s="27">
        <v>44.9</v>
      </c>
      <c r="AK54" s="27">
        <v>45.9</v>
      </c>
      <c r="AL54" s="27">
        <v>46.2</v>
      </c>
      <c r="AM54" s="27">
        <v>46.6</v>
      </c>
      <c r="AN54" s="27">
        <v>46</v>
      </c>
      <c r="AO54" s="27">
        <v>44.9</v>
      </c>
      <c r="AP54" s="27">
        <v>45.27</v>
      </c>
      <c r="AQ54" s="27">
        <v>45.3</v>
      </c>
      <c r="AR54" s="27">
        <v>47.11</v>
      </c>
      <c r="AS54" s="27">
        <v>49.1</v>
      </c>
      <c r="AT54" s="27">
        <v>52.435189504481741</v>
      </c>
      <c r="AU54" s="27">
        <v>50.899823979301409</v>
      </c>
      <c r="AV54" s="27">
        <v>53.758650855124692</v>
      </c>
      <c r="AW54" s="27">
        <v>53.1052423816231</v>
      </c>
      <c r="AX54" s="27">
        <v>57.374661040146947</v>
      </c>
      <c r="AY54" s="27">
        <v>51.015383491254418</v>
      </c>
      <c r="AZ54" s="27">
        <v>49.539633767146704</v>
      </c>
      <c r="BA54" s="27">
        <v>49.232253790563298</v>
      </c>
      <c r="BB54" s="27">
        <v>48.299094668316648</v>
      </c>
      <c r="BC54" s="30">
        <v>45.443524285490547</v>
      </c>
      <c r="BD54" s="30">
        <v>39.221294615893683</v>
      </c>
    </row>
    <row r="55" spans="1:56" x14ac:dyDescent="0.2">
      <c r="A55" s="4">
        <v>1949</v>
      </c>
      <c r="B55" s="4" t="s">
        <v>17</v>
      </c>
      <c r="C55" s="6" t="s">
        <v>2</v>
      </c>
      <c r="D55" s="7">
        <v>8.5</v>
      </c>
      <c r="E55" s="7">
        <v>6.1</v>
      </c>
      <c r="F55" s="7">
        <v>7</v>
      </c>
      <c r="G55" s="7">
        <v>5.8</v>
      </c>
      <c r="H55" s="7">
        <v>6.3</v>
      </c>
      <c r="I55" s="7">
        <v>8</v>
      </c>
      <c r="J55" s="7">
        <v>8.5</v>
      </c>
      <c r="K55" s="7">
        <v>10</v>
      </c>
      <c r="L55" s="7">
        <v>12.8</v>
      </c>
      <c r="M55" s="7">
        <v>15.4</v>
      </c>
      <c r="N55" s="7">
        <v>15.9</v>
      </c>
      <c r="O55" s="7">
        <v>17.399999999999999</v>
      </c>
      <c r="P55" s="7">
        <v>20.399999999999999</v>
      </c>
      <c r="Q55" s="7">
        <v>20.8</v>
      </c>
      <c r="R55" s="7">
        <v>18.5</v>
      </c>
      <c r="S55" s="7">
        <v>20.2</v>
      </c>
      <c r="T55" s="7">
        <v>21.4</v>
      </c>
      <c r="U55" s="7">
        <v>20.100000000000001</v>
      </c>
      <c r="V55" s="7">
        <v>18.399999999999999</v>
      </c>
      <c r="W55" s="7">
        <v>17</v>
      </c>
      <c r="X55" s="7">
        <v>18.100000000000001</v>
      </c>
      <c r="Y55" s="7">
        <v>18.600000000000001</v>
      </c>
      <c r="Z55" s="7">
        <v>19.2</v>
      </c>
      <c r="AA55" s="7">
        <v>17.399999999999999</v>
      </c>
      <c r="AB55" s="7">
        <v>18.5</v>
      </c>
      <c r="AC55" s="7">
        <v>15.6</v>
      </c>
      <c r="AD55" s="7">
        <v>12.9</v>
      </c>
      <c r="AE55" s="7">
        <v>11</v>
      </c>
      <c r="AF55" s="7">
        <v>8.1999999999999993</v>
      </c>
      <c r="AG55" s="7">
        <v>12.4</v>
      </c>
      <c r="AH55" s="7">
        <v>11.1</v>
      </c>
      <c r="AI55" s="7">
        <v>13.9</v>
      </c>
      <c r="AJ55" s="7">
        <v>13.6</v>
      </c>
      <c r="AK55" s="7">
        <v>13.7</v>
      </c>
      <c r="AL55" s="7">
        <v>11.8</v>
      </c>
      <c r="AM55" s="7">
        <v>11.8</v>
      </c>
      <c r="AN55" s="7">
        <v>14.8</v>
      </c>
      <c r="AO55" s="7">
        <v>13</v>
      </c>
      <c r="AP55" s="7">
        <v>12.8</v>
      </c>
      <c r="AQ55" s="7">
        <v>13.81</v>
      </c>
      <c r="AR55" s="7">
        <v>9.67</v>
      </c>
      <c r="AS55" s="7">
        <v>8.31</v>
      </c>
      <c r="AT55" s="7">
        <v>11.159732424642014</v>
      </c>
      <c r="AU55" s="7">
        <v>13.02957234601794</v>
      </c>
      <c r="AV55" s="7">
        <v>10.471513975706527</v>
      </c>
      <c r="AW55" s="7">
        <v>10.610178998992197</v>
      </c>
      <c r="AX55" s="7">
        <v>10.695079953652401</v>
      </c>
      <c r="AY55" s="7">
        <v>11.942026775724848</v>
      </c>
      <c r="AZ55" s="7">
        <v>13.839981761226404</v>
      </c>
      <c r="BA55" s="7">
        <v>14.66545574790138</v>
      </c>
      <c r="BB55" s="7">
        <v>13.69052473851829</v>
      </c>
      <c r="BC55" s="11">
        <v>11.504424778761061</v>
      </c>
      <c r="BD55" s="11">
        <v>24.403508448503523</v>
      </c>
    </row>
    <row r="56" spans="1:56" x14ac:dyDescent="0.2">
      <c r="A56" s="4">
        <v>1949</v>
      </c>
      <c r="B56" s="4" t="s">
        <v>17</v>
      </c>
      <c r="C56" s="6" t="s">
        <v>3</v>
      </c>
      <c r="D56" s="6"/>
      <c r="E56" s="6"/>
      <c r="F56" s="6"/>
      <c r="G56" s="6"/>
      <c r="H56" s="6"/>
      <c r="I56" s="6"/>
      <c r="J56" s="6"/>
      <c r="K56" s="6"/>
      <c r="L56" s="6"/>
      <c r="M56" s="7"/>
      <c r="N56" s="7"/>
      <c r="O56" s="7"/>
      <c r="P56" s="7"/>
      <c r="Q56" s="7"/>
      <c r="R56" s="7">
        <v>1.8</v>
      </c>
      <c r="S56" s="7">
        <v>2.6</v>
      </c>
      <c r="T56" s="7">
        <v>2.6</v>
      </c>
      <c r="U56" s="7">
        <v>2.9</v>
      </c>
      <c r="V56" s="7">
        <v>3.7</v>
      </c>
      <c r="W56" s="7">
        <v>3.9</v>
      </c>
      <c r="X56" s="7">
        <v>3.4</v>
      </c>
      <c r="Y56" s="7">
        <v>3.1</v>
      </c>
      <c r="Z56" s="7">
        <v>3.1</v>
      </c>
      <c r="AA56" s="7">
        <v>2.5</v>
      </c>
      <c r="AB56" s="7">
        <v>2.4</v>
      </c>
      <c r="AC56" s="7">
        <v>4.0999999999999996</v>
      </c>
      <c r="AD56" s="7">
        <v>3.4</v>
      </c>
      <c r="AE56" s="7">
        <v>5.0999999999999996</v>
      </c>
      <c r="AF56" s="7">
        <v>5.4</v>
      </c>
      <c r="AG56" s="7">
        <v>5.3</v>
      </c>
      <c r="AH56" s="7">
        <v>4</v>
      </c>
      <c r="AI56" s="7">
        <v>3.7</v>
      </c>
      <c r="AJ56" s="7">
        <v>4</v>
      </c>
      <c r="AK56" s="7">
        <v>3.9</v>
      </c>
      <c r="AL56" s="7">
        <v>2.4</v>
      </c>
      <c r="AM56" s="7">
        <v>2.6</v>
      </c>
      <c r="AN56" s="7">
        <v>2.6</v>
      </c>
      <c r="AO56" s="7">
        <v>3.3</v>
      </c>
      <c r="AP56" s="7">
        <v>3.06</v>
      </c>
      <c r="AQ56" s="7">
        <v>4.1100000000000003</v>
      </c>
      <c r="AR56" s="7">
        <v>5.48</v>
      </c>
      <c r="AS56" s="7">
        <v>5.47</v>
      </c>
      <c r="AT56" s="7">
        <v>4.1211070956307241</v>
      </c>
      <c r="AU56" s="7">
        <v>3.8092431340072372</v>
      </c>
      <c r="AV56" s="7">
        <v>3.6332408348055973</v>
      </c>
      <c r="AW56" s="7">
        <v>3.0313500913810043</v>
      </c>
      <c r="AX56" s="7">
        <v>2.9786162499902966</v>
      </c>
      <c r="AY56" s="7">
        <v>3.5840477464939102</v>
      </c>
      <c r="AZ56" s="7">
        <v>2.7216925267635173</v>
      </c>
      <c r="BA56" s="7">
        <v>3.0659576629566963</v>
      </c>
      <c r="BB56" s="7">
        <v>3.2207102883262118</v>
      </c>
      <c r="BC56" s="11">
        <v>3.463783112586325</v>
      </c>
      <c r="BD56" s="11">
        <v>3.460842863394221</v>
      </c>
    </row>
    <row r="57" spans="1:56" x14ac:dyDescent="0.2">
      <c r="A57" s="12">
        <v>1949</v>
      </c>
      <c r="B57" s="12" t="s">
        <v>17</v>
      </c>
      <c r="C57" s="14" t="s">
        <v>4</v>
      </c>
      <c r="D57" s="14"/>
      <c r="E57" s="14"/>
      <c r="F57" s="14"/>
      <c r="G57" s="14"/>
      <c r="H57" s="14"/>
      <c r="I57" s="14"/>
      <c r="J57" s="14"/>
      <c r="K57" s="14"/>
      <c r="L57" s="14"/>
      <c r="M57" s="7"/>
      <c r="N57" s="7"/>
      <c r="O57" s="7"/>
      <c r="P57" s="7"/>
      <c r="Q57" s="7"/>
      <c r="R57" s="15">
        <v>34</v>
      </c>
      <c r="S57" s="15">
        <v>30.5</v>
      </c>
      <c r="T57" s="15">
        <v>29.9</v>
      </c>
      <c r="U57" s="15">
        <v>31.6</v>
      </c>
      <c r="V57" s="15">
        <v>30.3</v>
      </c>
      <c r="W57" s="15">
        <v>32.200000000000003</v>
      </c>
      <c r="X57" s="15">
        <v>32.200000000000003</v>
      </c>
      <c r="Y57" s="15">
        <v>31.8</v>
      </c>
      <c r="Z57" s="15">
        <v>29.9</v>
      </c>
      <c r="AA57" s="15">
        <v>28.7</v>
      </c>
      <c r="AB57" s="15">
        <v>31.4</v>
      </c>
      <c r="AC57" s="15">
        <v>34.4</v>
      </c>
      <c r="AD57" s="15">
        <v>41.2</v>
      </c>
      <c r="AE57" s="15">
        <v>40.700000000000003</v>
      </c>
      <c r="AF57" s="15">
        <v>44.4</v>
      </c>
      <c r="AG57" s="15">
        <v>38.4</v>
      </c>
      <c r="AH57" s="15">
        <v>42</v>
      </c>
      <c r="AI57" s="15">
        <v>37.200000000000003</v>
      </c>
      <c r="AJ57" s="15">
        <v>37.5</v>
      </c>
      <c r="AK57" s="15">
        <v>36.5</v>
      </c>
      <c r="AL57" s="15">
        <v>39.5</v>
      </c>
      <c r="AM57" s="15">
        <v>39</v>
      </c>
      <c r="AN57" s="15">
        <v>36.700000000000003</v>
      </c>
      <c r="AO57" s="15">
        <v>38.799999999999997</v>
      </c>
      <c r="AP57" s="15">
        <v>38.880000000000003</v>
      </c>
      <c r="AQ57" s="15">
        <v>36.770000000000003</v>
      </c>
      <c r="AR57" s="15">
        <v>37.75</v>
      </c>
      <c r="AS57" s="15">
        <v>37.119999999999997</v>
      </c>
      <c r="AT57" s="15">
        <v>32.283970975245516</v>
      </c>
      <c r="AU57" s="15">
        <v>32.261360540673422</v>
      </c>
      <c r="AV57" s="15">
        <v>32.13659433436321</v>
      </c>
      <c r="AW57" s="15">
        <v>33.253228528003696</v>
      </c>
      <c r="AX57" s="15">
        <v>28.951642756210376</v>
      </c>
      <c r="AY57" s="15">
        <v>33.458541986526825</v>
      </c>
      <c r="AZ57" s="15">
        <v>33.898691944863373</v>
      </c>
      <c r="BA57" s="15">
        <v>33.036332798578627</v>
      </c>
      <c r="BB57" s="15">
        <v>34.789670304838836</v>
      </c>
      <c r="BC57" s="19">
        <v>39.58826782316207</v>
      </c>
      <c r="BD57" s="19">
        <v>32.914354072208567</v>
      </c>
    </row>
    <row r="58" spans="1:56" x14ac:dyDescent="0.2">
      <c r="A58" s="23">
        <v>1949</v>
      </c>
      <c r="B58" s="23" t="s">
        <v>18</v>
      </c>
      <c r="C58" s="75" t="s">
        <v>1</v>
      </c>
      <c r="D58" s="75"/>
      <c r="E58" s="75"/>
      <c r="F58" s="75"/>
      <c r="G58" s="75"/>
      <c r="H58" s="75"/>
      <c r="I58" s="75"/>
      <c r="J58" s="75"/>
      <c r="K58" s="75"/>
      <c r="L58" s="75"/>
      <c r="M58" s="20"/>
      <c r="N58" s="20"/>
      <c r="O58" s="20"/>
      <c r="P58" s="20"/>
      <c r="Q58" s="20"/>
      <c r="R58" s="27">
        <v>37.5</v>
      </c>
      <c r="S58" s="27">
        <v>35.799999999999997</v>
      </c>
      <c r="T58" s="27">
        <v>35.9</v>
      </c>
      <c r="U58" s="27">
        <v>37.6</v>
      </c>
      <c r="V58" s="27">
        <v>38.200000000000003</v>
      </c>
      <c r="W58" s="27">
        <v>36.6</v>
      </c>
      <c r="X58" s="27">
        <v>43.2</v>
      </c>
      <c r="Y58" s="27">
        <v>39.299999999999997</v>
      </c>
      <c r="Z58" s="27">
        <v>38.813592350439123</v>
      </c>
      <c r="AA58" s="27">
        <v>38.962851360311603</v>
      </c>
      <c r="AB58" s="27">
        <v>39.819118111139801</v>
      </c>
      <c r="AC58" s="27">
        <v>38.803022655176349</v>
      </c>
      <c r="AD58" s="27">
        <v>39.12436125707503</v>
      </c>
      <c r="AE58" s="27">
        <v>38.977606661854033</v>
      </c>
      <c r="AF58" s="27">
        <v>38.06861255156263</v>
      </c>
      <c r="AG58" s="27">
        <v>37.72713110461455</v>
      </c>
      <c r="AH58" s="27">
        <v>36.208004655579821</v>
      </c>
      <c r="AI58" s="27">
        <v>36.052325170611773</v>
      </c>
      <c r="AJ58" s="27">
        <v>36.1</v>
      </c>
      <c r="AK58" s="27">
        <v>34.4</v>
      </c>
      <c r="AL58" s="27">
        <v>34.799999999999997</v>
      </c>
      <c r="AM58" s="27">
        <v>36.9</v>
      </c>
      <c r="AN58" s="27">
        <v>35.200000000000003</v>
      </c>
      <c r="AO58" s="27">
        <v>33.299999999999997</v>
      </c>
      <c r="AP58" s="27">
        <v>46.92</v>
      </c>
      <c r="AQ58" s="27">
        <v>46.7</v>
      </c>
      <c r="AR58" s="27">
        <v>33.01</v>
      </c>
      <c r="AS58" s="27">
        <v>32.119999999999997</v>
      </c>
      <c r="AT58" s="27">
        <v>34.380397617117275</v>
      </c>
      <c r="AU58" s="27">
        <v>35.452991243871779</v>
      </c>
      <c r="AV58" s="27">
        <v>36.635373245817171</v>
      </c>
      <c r="AW58" s="27">
        <v>45.006386630450358</v>
      </c>
      <c r="AX58" s="27">
        <v>41.525322234198583</v>
      </c>
      <c r="AY58" s="27">
        <v>39.738437943934969</v>
      </c>
      <c r="AZ58" s="27">
        <v>38.932366544362871</v>
      </c>
      <c r="BA58" s="27">
        <v>38.472847596185041</v>
      </c>
      <c r="BB58" s="27">
        <v>38.999357674529904</v>
      </c>
      <c r="BC58" s="30">
        <v>38.84075782096054</v>
      </c>
      <c r="BD58" s="30">
        <v>27.757143894117931</v>
      </c>
    </row>
    <row r="59" spans="1:56" x14ac:dyDescent="0.2">
      <c r="A59" s="4">
        <v>1949</v>
      </c>
      <c r="B59" s="4" t="s">
        <v>18</v>
      </c>
      <c r="C59" s="76" t="s">
        <v>2</v>
      </c>
      <c r="D59" s="7">
        <v>22.5</v>
      </c>
      <c r="E59" s="7">
        <v>21</v>
      </c>
      <c r="F59" s="7">
        <v>18.899999999999999</v>
      </c>
      <c r="G59" s="7">
        <v>16.899999999999999</v>
      </c>
      <c r="H59" s="7">
        <v>17.5</v>
      </c>
      <c r="I59" s="7">
        <v>17.399999999999999</v>
      </c>
      <c r="J59" s="7">
        <v>17.5</v>
      </c>
      <c r="K59" s="7">
        <v>20</v>
      </c>
      <c r="L59" s="7">
        <v>19.8</v>
      </c>
      <c r="M59" s="7">
        <v>20.3</v>
      </c>
      <c r="N59" s="7">
        <v>21.3</v>
      </c>
      <c r="O59" s="7">
        <v>23.5</v>
      </c>
      <c r="P59" s="7">
        <v>25.2</v>
      </c>
      <c r="Q59" s="7">
        <v>25.6</v>
      </c>
      <c r="R59" s="7">
        <v>25.7</v>
      </c>
      <c r="S59" s="7">
        <v>25.8</v>
      </c>
      <c r="T59" s="7">
        <v>26.5</v>
      </c>
      <c r="U59" s="7">
        <v>24.5</v>
      </c>
      <c r="V59" s="7">
        <v>25.3</v>
      </c>
      <c r="W59" s="7">
        <v>24.8</v>
      </c>
      <c r="X59" s="7">
        <v>27.3</v>
      </c>
      <c r="Y59" s="7">
        <v>22.9</v>
      </c>
      <c r="Z59" s="7">
        <v>21.98173620303859</v>
      </c>
      <c r="AA59" s="7">
        <v>29.184646200951889</v>
      </c>
      <c r="AB59" s="7">
        <v>27.703545916171787</v>
      </c>
      <c r="AC59" s="7">
        <v>26.850565734644476</v>
      </c>
      <c r="AD59" s="7">
        <v>25.976751928895066</v>
      </c>
      <c r="AE59" s="7">
        <v>25.573688009975282</v>
      </c>
      <c r="AF59" s="7">
        <v>24.914848257281051</v>
      </c>
      <c r="AG59" s="7">
        <v>21.916287148075227</v>
      </c>
      <c r="AH59" s="7">
        <v>25.670598542573295</v>
      </c>
      <c r="AI59" s="7">
        <v>27.429319686462343</v>
      </c>
      <c r="AJ59" s="7">
        <v>24.5</v>
      </c>
      <c r="AK59" s="7">
        <v>24.6</v>
      </c>
      <c r="AL59" s="7">
        <v>24.5</v>
      </c>
      <c r="AM59" s="7">
        <v>23.8</v>
      </c>
      <c r="AN59" s="7">
        <v>24.1</v>
      </c>
      <c r="AO59" s="7">
        <v>24.02</v>
      </c>
      <c r="AP59" s="7">
        <v>26.99</v>
      </c>
      <c r="AQ59" s="7">
        <v>26.97</v>
      </c>
      <c r="AR59" s="7">
        <v>25.83</v>
      </c>
      <c r="AS59" s="7">
        <v>25.97</v>
      </c>
      <c r="AT59" s="7">
        <v>25.825792569053295</v>
      </c>
      <c r="AU59" s="7">
        <v>25.968619554100925</v>
      </c>
      <c r="AV59" s="7">
        <v>25.405223873943982</v>
      </c>
      <c r="AW59" s="7">
        <v>25.050986345719434</v>
      </c>
      <c r="AX59" s="7">
        <v>25.730892643556949</v>
      </c>
      <c r="AY59" s="7">
        <v>27.064789402830773</v>
      </c>
      <c r="AZ59" s="7">
        <v>27.514281331618619</v>
      </c>
      <c r="BA59" s="7">
        <v>29.686563290728607</v>
      </c>
      <c r="BB59" s="7">
        <v>28.903625990251772</v>
      </c>
      <c r="BC59" s="11">
        <v>27.229329666719394</v>
      </c>
      <c r="BD59" s="11">
        <v>29.302325581395344</v>
      </c>
    </row>
    <row r="60" spans="1:56" x14ac:dyDescent="0.2">
      <c r="A60" s="4">
        <v>1949</v>
      </c>
      <c r="B60" s="4" t="s">
        <v>18</v>
      </c>
      <c r="C60" s="76" t="s">
        <v>3</v>
      </c>
      <c r="D60" s="76"/>
      <c r="E60" s="76"/>
      <c r="F60" s="76"/>
      <c r="G60" s="76"/>
      <c r="H60" s="76"/>
      <c r="I60" s="76"/>
      <c r="J60" s="76"/>
      <c r="K60" s="76"/>
      <c r="L60" s="76"/>
      <c r="M60" s="7"/>
      <c r="N60" s="7"/>
      <c r="O60" s="7"/>
      <c r="P60" s="7"/>
      <c r="Q60" s="7"/>
      <c r="R60" s="7">
        <v>1.6</v>
      </c>
      <c r="S60" s="7">
        <v>1.7</v>
      </c>
      <c r="T60" s="7">
        <v>2</v>
      </c>
      <c r="U60" s="7">
        <v>1.9</v>
      </c>
      <c r="V60" s="7">
        <v>1.7</v>
      </c>
      <c r="W60" s="7">
        <v>1.7</v>
      </c>
      <c r="X60" s="7">
        <v>1.2</v>
      </c>
      <c r="Y60" s="7">
        <v>1.4</v>
      </c>
      <c r="Z60" s="7">
        <v>1.6231126401870728</v>
      </c>
      <c r="AA60" s="7">
        <v>1.7284653491125082</v>
      </c>
      <c r="AB60" s="7">
        <v>2.4478583928622659</v>
      </c>
      <c r="AC60" s="7">
        <v>2.462262864890556</v>
      </c>
      <c r="AD60" s="7">
        <v>2.2397620185000218</v>
      </c>
      <c r="AE60" s="7">
        <v>2.2043328301941827</v>
      </c>
      <c r="AF60" s="7">
        <v>1.9642736387288278</v>
      </c>
      <c r="AG60" s="7">
        <v>1.7</v>
      </c>
      <c r="AH60" s="7">
        <v>1.6</v>
      </c>
      <c r="AI60" s="7">
        <v>1.4</v>
      </c>
      <c r="AJ60" s="7">
        <v>1.4</v>
      </c>
      <c r="AK60" s="7">
        <v>1.3</v>
      </c>
      <c r="AL60" s="7">
        <v>1</v>
      </c>
      <c r="AM60" s="7">
        <v>1.1000000000000001</v>
      </c>
      <c r="AN60" s="7">
        <v>1.3</v>
      </c>
      <c r="AO60" s="7">
        <v>1.8</v>
      </c>
      <c r="AP60" s="7">
        <v>0.97</v>
      </c>
      <c r="AQ60" s="7">
        <v>0.97</v>
      </c>
      <c r="AR60" s="7">
        <v>3.14</v>
      </c>
      <c r="AS60" s="7">
        <v>2.38</v>
      </c>
      <c r="AT60" s="7">
        <v>2.0778255607646843</v>
      </c>
      <c r="AU60" s="7">
        <v>1.708561309718599</v>
      </c>
      <c r="AV60" s="7">
        <v>1.4521569489733381</v>
      </c>
      <c r="AW60" s="7">
        <v>1.2162034454270811</v>
      </c>
      <c r="AX60" s="7">
        <v>1.2278106738960359</v>
      </c>
      <c r="AY60" s="7">
        <v>1.169794200117515</v>
      </c>
      <c r="AZ60" s="7">
        <v>1.2759039593288493</v>
      </c>
      <c r="BA60" s="7">
        <v>1.3286186985012651</v>
      </c>
      <c r="BB60" s="7">
        <v>1.2054307988765602</v>
      </c>
      <c r="BC60" s="11">
        <v>1.5162503194091235</v>
      </c>
      <c r="BD60" s="11">
        <v>1.5503641510803552</v>
      </c>
    </row>
    <row r="61" spans="1:56" x14ac:dyDescent="0.2">
      <c r="A61" s="12">
        <v>1949</v>
      </c>
      <c r="B61" s="12" t="s">
        <v>18</v>
      </c>
      <c r="C61" s="77" t="s">
        <v>4</v>
      </c>
      <c r="D61" s="77"/>
      <c r="E61" s="77"/>
      <c r="F61" s="77"/>
      <c r="G61" s="77"/>
      <c r="H61" s="77"/>
      <c r="I61" s="77"/>
      <c r="J61" s="77"/>
      <c r="K61" s="77"/>
      <c r="L61" s="77"/>
      <c r="M61" s="7"/>
      <c r="N61" s="7"/>
      <c r="O61" s="7"/>
      <c r="P61" s="7"/>
      <c r="Q61" s="7"/>
      <c r="R61" s="15">
        <v>35.1</v>
      </c>
      <c r="S61" s="15">
        <v>36.6</v>
      </c>
      <c r="T61" s="15">
        <v>35.5</v>
      </c>
      <c r="U61" s="15">
        <v>35.799999999999997</v>
      </c>
      <c r="V61" s="15">
        <v>34.9</v>
      </c>
      <c r="W61" s="15">
        <v>36.9</v>
      </c>
      <c r="X61" s="15">
        <v>28.2</v>
      </c>
      <c r="Y61" s="15">
        <v>36.4</v>
      </c>
      <c r="Z61" s="15">
        <v>37.581222827730329</v>
      </c>
      <c r="AA61" s="15">
        <v>30.124731391832924</v>
      </c>
      <c r="AB61" s="15">
        <v>30.029477579826146</v>
      </c>
      <c r="AC61" s="15">
        <v>31.884148745288616</v>
      </c>
      <c r="AD61" s="15">
        <v>32.659486689538369</v>
      </c>
      <c r="AE61" s="15">
        <v>33.244372497976507</v>
      </c>
      <c r="AF61" s="15">
        <v>35.051909641277149</v>
      </c>
      <c r="AG61" s="15">
        <v>38.662503563165814</v>
      </c>
      <c r="AH61" s="15">
        <v>36.52999427645063</v>
      </c>
      <c r="AI61" s="15">
        <v>35.100718264492663</v>
      </c>
      <c r="AJ61" s="15">
        <v>38.1</v>
      </c>
      <c r="AK61" s="15">
        <v>39.6</v>
      </c>
      <c r="AL61" s="15">
        <v>39.6</v>
      </c>
      <c r="AM61" s="15">
        <v>38.1</v>
      </c>
      <c r="AN61" s="15">
        <v>38.9</v>
      </c>
      <c r="AO61" s="15">
        <v>38.799999999999997</v>
      </c>
      <c r="AP61" s="15">
        <v>28.01</v>
      </c>
      <c r="AQ61" s="15">
        <v>28.3</v>
      </c>
      <c r="AR61" s="15">
        <v>36.86</v>
      </c>
      <c r="AS61" s="15">
        <v>38.53</v>
      </c>
      <c r="AT61" s="15">
        <v>37.715984253064747</v>
      </c>
      <c r="AU61" s="15">
        <v>36.869827892308699</v>
      </c>
      <c r="AV61" s="15">
        <v>36.507245931265516</v>
      </c>
      <c r="AW61" s="15">
        <v>28.726423578403129</v>
      </c>
      <c r="AX61" s="15">
        <v>31.515974448348427</v>
      </c>
      <c r="AY61" s="15">
        <v>32.026978453116755</v>
      </c>
      <c r="AZ61" s="15">
        <v>32.277448164689673</v>
      </c>
      <c r="BA61" s="15">
        <v>30.51197041458509</v>
      </c>
      <c r="BB61" s="15">
        <v>30.891585536341768</v>
      </c>
      <c r="BC61" s="19">
        <v>32.413662192910941</v>
      </c>
      <c r="BD61" s="19">
        <v>41.390166373406373</v>
      </c>
    </row>
    <row r="62" spans="1:56" x14ac:dyDescent="0.2">
      <c r="A62" s="78">
        <v>1999</v>
      </c>
      <c r="B62" s="78" t="s">
        <v>19</v>
      </c>
      <c r="C62" s="25" t="s">
        <v>1</v>
      </c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72">
        <v>46.9</v>
      </c>
      <c r="AG62" s="72">
        <v>42.8</v>
      </c>
      <c r="AH62" s="72">
        <v>46</v>
      </c>
      <c r="AI62" s="72">
        <v>45.5</v>
      </c>
      <c r="AJ62" s="72">
        <v>41.8</v>
      </c>
      <c r="AK62" s="72">
        <v>48.2</v>
      </c>
      <c r="AL62" s="79">
        <v>47.2</v>
      </c>
      <c r="AM62" s="72">
        <v>47.4</v>
      </c>
      <c r="AN62" s="72">
        <v>49.2</v>
      </c>
      <c r="AO62" s="72">
        <v>51.5</v>
      </c>
      <c r="AP62" s="72">
        <v>46.11</v>
      </c>
      <c r="AQ62" s="72">
        <v>50.66</v>
      </c>
      <c r="AR62" s="72">
        <v>56.28</v>
      </c>
      <c r="AS62" s="72">
        <v>61.66</v>
      </c>
      <c r="AT62" s="72">
        <v>62.034235654294086</v>
      </c>
      <c r="AU62" s="72">
        <v>61.403363678216834</v>
      </c>
      <c r="AV62" s="72">
        <v>55.270066429039638</v>
      </c>
      <c r="AW62" s="72">
        <v>61.968265382379464</v>
      </c>
      <c r="AX62" s="72">
        <v>56.109891903692699</v>
      </c>
      <c r="AY62" s="72">
        <v>54.574173138539656</v>
      </c>
      <c r="AZ62" s="72">
        <v>51.818246423597301</v>
      </c>
      <c r="BA62" s="72">
        <v>49.722634709611576</v>
      </c>
      <c r="BB62" s="72">
        <v>44.70246785021034</v>
      </c>
      <c r="BC62" s="80">
        <v>44.218980646081512</v>
      </c>
      <c r="BD62" s="80">
        <v>40.53093621969203</v>
      </c>
    </row>
    <row r="63" spans="1:56" x14ac:dyDescent="0.2">
      <c r="A63" s="21">
        <v>1999</v>
      </c>
      <c r="B63" s="21" t="s">
        <v>19</v>
      </c>
      <c r="C63" s="6" t="s">
        <v>2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3">
        <v>16.3</v>
      </c>
      <c r="AG63" s="73">
        <v>22.5</v>
      </c>
      <c r="AH63" s="73">
        <v>20.3</v>
      </c>
      <c r="AI63" s="73">
        <v>17.5</v>
      </c>
      <c r="AJ63" s="73">
        <v>19.600000000000001</v>
      </c>
      <c r="AK63" s="73">
        <v>17.7</v>
      </c>
      <c r="AL63" s="81">
        <v>9.3000000000000007</v>
      </c>
      <c r="AM63" s="73">
        <v>14.6</v>
      </c>
      <c r="AN63" s="73">
        <v>10.1</v>
      </c>
      <c r="AO63" s="73">
        <v>12.9</v>
      </c>
      <c r="AP63" s="73">
        <v>22.39</v>
      </c>
      <c r="AQ63" s="73">
        <v>12.42</v>
      </c>
      <c r="AR63" s="73">
        <v>13.3</v>
      </c>
      <c r="AS63" s="73">
        <v>14.78</v>
      </c>
      <c r="AT63" s="73">
        <v>9.4944994323202003</v>
      </c>
      <c r="AU63" s="73">
        <v>6.5318341646434224</v>
      </c>
      <c r="AV63" s="73">
        <v>11.754427170679106</v>
      </c>
      <c r="AW63" s="73">
        <v>6.6950264383333389</v>
      </c>
      <c r="AX63" s="73">
        <v>11.54626117107451</v>
      </c>
      <c r="AY63" s="73">
        <v>11.164413647415154</v>
      </c>
      <c r="AZ63" s="73">
        <v>16.442515414285062</v>
      </c>
      <c r="BA63" s="73">
        <v>17.312688825230811</v>
      </c>
      <c r="BB63" s="73">
        <v>20.469075211133763</v>
      </c>
      <c r="BC63" s="82">
        <v>24.505494505494504</v>
      </c>
      <c r="BD63" s="82">
        <v>25.512934879571812</v>
      </c>
    </row>
    <row r="64" spans="1:56" x14ac:dyDescent="0.2">
      <c r="A64" s="21">
        <v>1999</v>
      </c>
      <c r="B64" s="21" t="s">
        <v>19</v>
      </c>
      <c r="C64" s="6" t="s">
        <v>3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3">
        <v>7.1</v>
      </c>
      <c r="AG64" s="73">
        <v>3.3</v>
      </c>
      <c r="AH64" s="73">
        <v>4.5999999999999996</v>
      </c>
      <c r="AI64" s="73">
        <v>6.1</v>
      </c>
      <c r="AJ64" s="73">
        <v>3.8</v>
      </c>
      <c r="AK64" s="73">
        <v>3.9</v>
      </c>
      <c r="AL64" s="81">
        <v>6.9</v>
      </c>
      <c r="AM64" s="73">
        <v>8.3000000000000007</v>
      </c>
      <c r="AN64" s="73">
        <v>9.8000000000000007</v>
      </c>
      <c r="AO64" s="73">
        <v>5.6</v>
      </c>
      <c r="AP64" s="73">
        <v>3.89</v>
      </c>
      <c r="AQ64" s="73">
        <v>5.79</v>
      </c>
      <c r="AR64" s="73">
        <v>2.5099999999999998</v>
      </c>
      <c r="AS64" s="73">
        <v>1.61</v>
      </c>
      <c r="AT64" s="73">
        <v>2.7233966368763154</v>
      </c>
      <c r="AU64" s="73">
        <v>2.3357229120377658</v>
      </c>
      <c r="AV64" s="73">
        <v>3.3202835799615</v>
      </c>
      <c r="AW64" s="73">
        <v>3.9072805497928784</v>
      </c>
      <c r="AX64" s="73">
        <v>3.9908184723773852</v>
      </c>
      <c r="AY64" s="73">
        <v>5.3106081001737255</v>
      </c>
      <c r="AZ64" s="73">
        <v>5.2673183488542268</v>
      </c>
      <c r="BA64" s="73">
        <v>7.4093065549253909</v>
      </c>
      <c r="BB64" s="73">
        <v>6.243532932527895</v>
      </c>
      <c r="BC64" s="82">
        <v>9.9336434517425864</v>
      </c>
      <c r="BD64" s="82">
        <v>15.238721720056892</v>
      </c>
    </row>
    <row r="65" spans="1:56" x14ac:dyDescent="0.2">
      <c r="A65" s="83">
        <v>1999</v>
      </c>
      <c r="B65" s="83" t="s">
        <v>19</v>
      </c>
      <c r="C65" s="14" t="s">
        <v>4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74">
        <v>29.8</v>
      </c>
      <c r="AG65" s="74">
        <v>31.5</v>
      </c>
      <c r="AH65" s="74">
        <v>29.1</v>
      </c>
      <c r="AI65" s="74">
        <v>30.9</v>
      </c>
      <c r="AJ65" s="74">
        <v>34.799999999999997</v>
      </c>
      <c r="AK65" s="74">
        <v>30.2</v>
      </c>
      <c r="AL65" s="84">
        <v>36.6</v>
      </c>
      <c r="AM65" s="74">
        <v>29.7</v>
      </c>
      <c r="AN65" s="74">
        <v>30.9</v>
      </c>
      <c r="AO65" s="74">
        <v>30.1</v>
      </c>
      <c r="AP65" s="74">
        <v>27.6</v>
      </c>
      <c r="AQ65" s="74">
        <v>31.13</v>
      </c>
      <c r="AR65" s="74">
        <v>27.91</v>
      </c>
      <c r="AS65" s="74">
        <v>21.95</v>
      </c>
      <c r="AT65" s="74">
        <v>25.747868276509397</v>
      </c>
      <c r="AU65" s="74">
        <v>29.728960988914487</v>
      </c>
      <c r="AV65" s="74">
        <v>29.650420920580878</v>
      </c>
      <c r="AW65" s="74">
        <v>27.426052999367037</v>
      </c>
      <c r="AX65" s="74">
        <v>28.353030093125561</v>
      </c>
      <c r="AY65" s="74">
        <v>28.950805113871468</v>
      </c>
      <c r="AZ65" s="74">
        <v>26.471919813263408</v>
      </c>
      <c r="BA65" s="74">
        <v>25.555369910232216</v>
      </c>
      <c r="BB65" s="74">
        <v>28.584924006127995</v>
      </c>
      <c r="BC65" s="85">
        <v>21.341881396681401</v>
      </c>
      <c r="BD65" s="85">
        <v>18.71740718067926</v>
      </c>
    </row>
    <row r="66" spans="1:56" x14ac:dyDescent="0.2">
      <c r="A66" s="78">
        <v>1999</v>
      </c>
      <c r="B66" s="78" t="s">
        <v>20</v>
      </c>
      <c r="C66" s="86" t="s">
        <v>1</v>
      </c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>
        <v>62.4</v>
      </c>
      <c r="AG66" s="87">
        <v>62.3</v>
      </c>
      <c r="AH66" s="87">
        <v>64.3</v>
      </c>
      <c r="AI66" s="87">
        <v>64.900000000000006</v>
      </c>
      <c r="AJ66" s="87">
        <v>64.599999999999994</v>
      </c>
      <c r="AK66" s="87">
        <v>60.6</v>
      </c>
      <c r="AL66" s="87">
        <v>57.3</v>
      </c>
      <c r="AM66" s="87">
        <v>53.8</v>
      </c>
      <c r="AN66" s="87">
        <v>54.4</v>
      </c>
      <c r="AO66" s="87">
        <v>63.2</v>
      </c>
      <c r="AP66" s="87">
        <v>61.08</v>
      </c>
      <c r="AQ66" s="88">
        <v>56.79</v>
      </c>
      <c r="AR66" s="87">
        <v>57.8</v>
      </c>
      <c r="AS66" s="87">
        <v>57.34</v>
      </c>
      <c r="AT66" s="87">
        <v>57.696369801463817</v>
      </c>
      <c r="AU66" s="87">
        <v>51.448152053621584</v>
      </c>
      <c r="AV66" s="87">
        <v>41.958930142032258</v>
      </c>
      <c r="AW66" s="87">
        <v>47.150505501746217</v>
      </c>
      <c r="AX66" s="87">
        <v>50.042335417789879</v>
      </c>
      <c r="AY66" s="87">
        <v>46.14415353607771</v>
      </c>
      <c r="AZ66" s="87">
        <v>46.910525113182587</v>
      </c>
      <c r="BA66" s="87">
        <v>44.713846961322091</v>
      </c>
      <c r="BB66" s="87">
        <v>43.551231315011627</v>
      </c>
      <c r="BC66" s="89">
        <v>40.066471586129786</v>
      </c>
      <c r="BD66" s="89">
        <v>26.661125023432351</v>
      </c>
    </row>
    <row r="67" spans="1:56" x14ac:dyDescent="0.2">
      <c r="A67" s="21">
        <v>1999</v>
      </c>
      <c r="B67" s="21" t="s">
        <v>20</v>
      </c>
      <c r="C67" s="90" t="s">
        <v>2</v>
      </c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>
        <v>11.1</v>
      </c>
      <c r="AG67" s="91">
        <v>8.8000000000000007</v>
      </c>
      <c r="AH67" s="91">
        <v>8.8000000000000007</v>
      </c>
      <c r="AI67" s="91">
        <v>11.1</v>
      </c>
      <c r="AJ67" s="91">
        <v>12.4</v>
      </c>
      <c r="AK67" s="91">
        <v>14.6</v>
      </c>
      <c r="AL67" s="91">
        <v>14.6</v>
      </c>
      <c r="AM67" s="91">
        <v>18.2</v>
      </c>
      <c r="AN67" s="91">
        <v>18.600000000000001</v>
      </c>
      <c r="AO67" s="91">
        <v>13.9</v>
      </c>
      <c r="AP67" s="91">
        <v>15.88</v>
      </c>
      <c r="AQ67" s="92">
        <v>18.13</v>
      </c>
      <c r="AR67" s="91">
        <v>16.13</v>
      </c>
      <c r="AS67" s="91">
        <v>15.16</v>
      </c>
      <c r="AT67" s="91">
        <v>13.904276279083302</v>
      </c>
      <c r="AU67" s="91">
        <v>18.838035073444352</v>
      </c>
      <c r="AV67" s="91">
        <v>33.200061674910344</v>
      </c>
      <c r="AW67" s="91">
        <v>21.616932158794096</v>
      </c>
      <c r="AX67" s="91">
        <v>22.037236300525986</v>
      </c>
      <c r="AY67" s="91">
        <v>27.514005991815747</v>
      </c>
      <c r="AZ67" s="91">
        <v>23.360240153716898</v>
      </c>
      <c r="BA67" s="91">
        <v>29.310960230277026</v>
      </c>
      <c r="BB67" s="91">
        <v>33.89183988013631</v>
      </c>
      <c r="BC67" s="93">
        <v>35.92265712644199</v>
      </c>
      <c r="BD67" s="93">
        <v>52.445029520066768</v>
      </c>
    </row>
    <row r="68" spans="1:56" x14ac:dyDescent="0.2">
      <c r="A68" s="21">
        <v>1999</v>
      </c>
      <c r="B68" s="21" t="s">
        <v>20</v>
      </c>
      <c r="C68" s="90" t="s">
        <v>3</v>
      </c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>
        <v>1.4</v>
      </c>
      <c r="AG68" s="91">
        <v>1.9</v>
      </c>
      <c r="AH68" s="91">
        <v>2.2000000000000002</v>
      </c>
      <c r="AI68" s="91">
        <v>1.7</v>
      </c>
      <c r="AJ68" s="91">
        <v>2.1</v>
      </c>
      <c r="AK68" s="91">
        <v>3.8</v>
      </c>
      <c r="AL68" s="91">
        <v>5.4</v>
      </c>
      <c r="AM68" s="91">
        <v>3.8</v>
      </c>
      <c r="AN68" s="91">
        <v>5</v>
      </c>
      <c r="AO68" s="91">
        <v>4.7</v>
      </c>
      <c r="AP68" s="91">
        <v>4.9800000000000004</v>
      </c>
      <c r="AQ68" s="92">
        <v>3.96</v>
      </c>
      <c r="AR68" s="91">
        <v>4.8</v>
      </c>
      <c r="AS68" s="91">
        <v>4.76</v>
      </c>
      <c r="AT68" s="91">
        <v>5.615535690513445</v>
      </c>
      <c r="AU68" s="91">
        <v>5.4713283258327019</v>
      </c>
      <c r="AV68" s="91">
        <v>4.7357796343139036</v>
      </c>
      <c r="AW68" s="91">
        <v>4.6240058000176516</v>
      </c>
      <c r="AX68" s="91">
        <v>4.2073189015006554</v>
      </c>
      <c r="AY68" s="91">
        <v>3.4497880097585352</v>
      </c>
      <c r="AZ68" s="91">
        <v>4.7823173635531946</v>
      </c>
      <c r="BA68" s="91">
        <v>4.3089518964714859</v>
      </c>
      <c r="BB68" s="91">
        <v>3.7111567896005302</v>
      </c>
      <c r="BC68" s="93">
        <v>3.9076674284006367</v>
      </c>
      <c r="BD68" s="93">
        <v>4.0542534456554575</v>
      </c>
    </row>
    <row r="69" spans="1:56" x14ac:dyDescent="0.2">
      <c r="A69" s="83">
        <v>1999</v>
      </c>
      <c r="B69" s="83" t="s">
        <v>20</v>
      </c>
      <c r="C69" s="94" t="s">
        <v>4</v>
      </c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>
        <v>25.1</v>
      </c>
      <c r="AG69" s="95">
        <v>27.1</v>
      </c>
      <c r="AH69" s="95">
        <v>24.6</v>
      </c>
      <c r="AI69" s="95">
        <v>22.3</v>
      </c>
      <c r="AJ69" s="95">
        <v>20.9</v>
      </c>
      <c r="AK69" s="95">
        <v>21.1</v>
      </c>
      <c r="AL69" s="95">
        <v>22.7</v>
      </c>
      <c r="AM69" s="95">
        <v>24.2</v>
      </c>
      <c r="AN69" s="95">
        <v>22</v>
      </c>
      <c r="AO69" s="95">
        <v>18.2</v>
      </c>
      <c r="AP69" s="95">
        <v>18.059999999999999</v>
      </c>
      <c r="AQ69" s="96">
        <v>21.12</v>
      </c>
      <c r="AR69" s="95">
        <v>21.27</v>
      </c>
      <c r="AS69" s="95">
        <v>22.73</v>
      </c>
      <c r="AT69" s="95">
        <v>22.783818228939438</v>
      </c>
      <c r="AU69" s="95">
        <v>24.242484547101363</v>
      </c>
      <c r="AV69" s="95">
        <v>20.105228548743504</v>
      </c>
      <c r="AW69" s="95">
        <v>26.608556539442038</v>
      </c>
      <c r="AX69" s="95">
        <v>23.713109380183486</v>
      </c>
      <c r="AY69" s="95">
        <v>22.892052462348008</v>
      </c>
      <c r="AZ69" s="95">
        <v>24.946917369547343</v>
      </c>
      <c r="BA69" s="95">
        <v>21.666240911929403</v>
      </c>
      <c r="BB69" s="95">
        <v>18.84577201525153</v>
      </c>
      <c r="BC69" s="97">
        <v>20.103203859027587</v>
      </c>
      <c r="BD69" s="97">
        <v>16.839592010845422</v>
      </c>
    </row>
    <row r="70" spans="1:56" x14ac:dyDescent="0.2">
      <c r="A70" s="78">
        <v>1999</v>
      </c>
      <c r="B70" s="78" t="s">
        <v>21</v>
      </c>
      <c r="C70" s="86" t="s">
        <v>1</v>
      </c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>
        <v>46.7</v>
      </c>
      <c r="AG70" s="87">
        <v>48.7</v>
      </c>
      <c r="AH70" s="87">
        <v>47.9</v>
      </c>
      <c r="AI70" s="87">
        <v>49.3</v>
      </c>
      <c r="AJ70" s="87">
        <v>48.8</v>
      </c>
      <c r="AK70" s="88">
        <v>49.4</v>
      </c>
      <c r="AL70" s="87">
        <v>48.1</v>
      </c>
      <c r="AM70" s="87">
        <v>51.2</v>
      </c>
      <c r="AN70" s="87">
        <v>46.4</v>
      </c>
      <c r="AO70" s="87">
        <v>48.1</v>
      </c>
      <c r="AP70" s="87">
        <v>50.43</v>
      </c>
      <c r="AQ70" s="87">
        <v>56.35</v>
      </c>
      <c r="AR70" s="87">
        <v>50.64</v>
      </c>
      <c r="AS70" s="87">
        <v>47.69</v>
      </c>
      <c r="AT70" s="87">
        <v>48.958469829169118</v>
      </c>
      <c r="AU70" s="87">
        <v>49.769520775436312</v>
      </c>
      <c r="AV70" s="87">
        <v>48.211001802965548</v>
      </c>
      <c r="AW70" s="87">
        <v>49.655275651556437</v>
      </c>
      <c r="AX70" s="87">
        <v>37.131797638971022</v>
      </c>
      <c r="AY70" s="87">
        <v>42.327692403961628</v>
      </c>
      <c r="AZ70" s="87">
        <v>35.369631596297133</v>
      </c>
      <c r="BA70" s="87">
        <v>27.177099514440524</v>
      </c>
      <c r="BB70" s="87">
        <v>29.434645777793964</v>
      </c>
      <c r="BC70" s="89">
        <v>30.391293402648103</v>
      </c>
      <c r="BD70" s="89">
        <v>22.941333164088604</v>
      </c>
    </row>
    <row r="71" spans="1:56" x14ac:dyDescent="0.2">
      <c r="A71" s="21">
        <v>1999</v>
      </c>
      <c r="B71" s="21" t="s">
        <v>21</v>
      </c>
      <c r="C71" s="90" t="s">
        <v>2</v>
      </c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>
        <v>21</v>
      </c>
      <c r="AG71" s="91">
        <v>12.4</v>
      </c>
      <c r="AH71" s="91">
        <v>10.5</v>
      </c>
      <c r="AI71" s="91">
        <v>11.1</v>
      </c>
      <c r="AJ71" s="91">
        <v>10.3</v>
      </c>
      <c r="AK71" s="92">
        <v>11.9</v>
      </c>
      <c r="AL71" s="91">
        <v>8.4</v>
      </c>
      <c r="AM71" s="91">
        <v>9</v>
      </c>
      <c r="AN71" s="91">
        <v>12.1</v>
      </c>
      <c r="AO71" s="91">
        <v>14.8</v>
      </c>
      <c r="AP71" s="91">
        <v>12.67</v>
      </c>
      <c r="AQ71" s="91">
        <v>12.1</v>
      </c>
      <c r="AR71" s="91">
        <v>12.29</v>
      </c>
      <c r="AS71" s="91">
        <v>5.84</v>
      </c>
      <c r="AT71" s="91">
        <v>11.084329188267255</v>
      </c>
      <c r="AU71" s="91">
        <v>7.7589931719588465</v>
      </c>
      <c r="AV71" s="91">
        <v>9.7522513550186414</v>
      </c>
      <c r="AW71" s="91">
        <v>13.374801630122404</v>
      </c>
      <c r="AX71" s="91">
        <v>18.542460530560792</v>
      </c>
      <c r="AY71" s="91">
        <v>12.627627829823036</v>
      </c>
      <c r="AZ71" s="91">
        <v>36.464042203785709</v>
      </c>
      <c r="BA71" s="91">
        <v>45.568235666762604</v>
      </c>
      <c r="BB71" s="91">
        <v>37.164035695474503</v>
      </c>
      <c r="BC71" s="93">
        <v>47.579619436947198</v>
      </c>
      <c r="BD71" s="93">
        <v>48.426090089683278</v>
      </c>
    </row>
    <row r="72" spans="1:56" x14ac:dyDescent="0.2">
      <c r="A72" s="21">
        <v>1999</v>
      </c>
      <c r="B72" s="21" t="s">
        <v>21</v>
      </c>
      <c r="C72" s="90" t="s">
        <v>3</v>
      </c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>
        <v>4</v>
      </c>
      <c r="AG72" s="91">
        <v>2.9</v>
      </c>
      <c r="AH72" s="91">
        <v>5.7</v>
      </c>
      <c r="AI72" s="91">
        <v>6.4</v>
      </c>
      <c r="AJ72" s="91">
        <v>6.6</v>
      </c>
      <c r="AK72" s="92">
        <v>7</v>
      </c>
      <c r="AL72" s="91">
        <v>4.5999999999999996</v>
      </c>
      <c r="AM72" s="91">
        <v>8.1</v>
      </c>
      <c r="AN72" s="91">
        <v>5.2</v>
      </c>
      <c r="AO72" s="91">
        <v>2.6</v>
      </c>
      <c r="AP72" s="91">
        <v>3.88</v>
      </c>
      <c r="AQ72" s="91">
        <v>2.0699999999999998</v>
      </c>
      <c r="AR72" s="91">
        <v>1.31</v>
      </c>
      <c r="AS72" s="91">
        <v>2.11</v>
      </c>
      <c r="AT72" s="91">
        <v>2.3161902962652379</v>
      </c>
      <c r="AU72" s="91">
        <v>1.0700143157508339</v>
      </c>
      <c r="AV72" s="91">
        <v>1.2101105339592861</v>
      </c>
      <c r="AW72" s="91">
        <v>1.1311883900397124</v>
      </c>
      <c r="AX72" s="91">
        <v>1.3138437648059924</v>
      </c>
      <c r="AY72" s="91">
        <v>1.681700571231848</v>
      </c>
      <c r="AZ72" s="91">
        <v>2.6354840505553807</v>
      </c>
      <c r="BA72" s="91">
        <v>1.4137316673968168</v>
      </c>
      <c r="BB72" s="91">
        <v>3.5858966694172167</v>
      </c>
      <c r="BC72" s="93">
        <v>2.9509040768871531</v>
      </c>
      <c r="BD72" s="93">
        <v>4.1442703810861685</v>
      </c>
    </row>
    <row r="73" spans="1:56" x14ac:dyDescent="0.2">
      <c r="A73" s="83">
        <v>1999</v>
      </c>
      <c r="B73" s="83" t="s">
        <v>21</v>
      </c>
      <c r="C73" s="94" t="s">
        <v>4</v>
      </c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>
        <v>28.3</v>
      </c>
      <c r="AG73" s="95">
        <v>36.1</v>
      </c>
      <c r="AH73" s="95">
        <v>35.9</v>
      </c>
      <c r="AI73" s="95">
        <v>33.200000000000003</v>
      </c>
      <c r="AJ73" s="95">
        <v>34.299999999999997</v>
      </c>
      <c r="AK73" s="96">
        <v>31.7</v>
      </c>
      <c r="AL73" s="95">
        <v>38.799999999999997</v>
      </c>
      <c r="AM73" s="95">
        <v>31.7</v>
      </c>
      <c r="AN73" s="95">
        <v>36.299999999999997</v>
      </c>
      <c r="AO73" s="95">
        <v>34.6</v>
      </c>
      <c r="AP73" s="95">
        <v>33.020000000000003</v>
      </c>
      <c r="AQ73" s="95">
        <v>29.47</v>
      </c>
      <c r="AR73" s="95">
        <v>35.76</v>
      </c>
      <c r="AS73" s="95">
        <v>44.35</v>
      </c>
      <c r="AT73" s="95">
        <v>37.641010686298372</v>
      </c>
      <c r="AU73" s="95">
        <v>41.401471736854006</v>
      </c>
      <c r="AV73" s="95">
        <v>40.826636308056521</v>
      </c>
      <c r="AW73" s="95">
        <v>35.838734328281461</v>
      </c>
      <c r="AX73" s="95">
        <v>43.011898065662194</v>
      </c>
      <c r="AY73" s="95">
        <v>43.362979194983495</v>
      </c>
      <c r="AZ73" s="95">
        <v>25.530842149361792</v>
      </c>
      <c r="BA73" s="95">
        <v>25.840933151400055</v>
      </c>
      <c r="BB73" s="95">
        <v>29.81542185731432</v>
      </c>
      <c r="BC73" s="97">
        <v>19.078183083517544</v>
      </c>
      <c r="BD73" s="97">
        <v>24.488306365141952</v>
      </c>
    </row>
    <row r="74" spans="1:56" x14ac:dyDescent="0.2">
      <c r="A74" s="78">
        <v>2004</v>
      </c>
      <c r="B74" s="78" t="s">
        <v>22</v>
      </c>
      <c r="C74" s="25" t="s">
        <v>1</v>
      </c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72"/>
      <c r="AG74" s="72"/>
      <c r="AH74" s="72"/>
      <c r="AI74" s="72"/>
      <c r="AJ74" s="72"/>
      <c r="AK74" s="72">
        <v>59.9</v>
      </c>
      <c r="AL74" s="72">
        <v>54.7</v>
      </c>
      <c r="AM74" s="72">
        <v>51.8</v>
      </c>
      <c r="AN74" s="72">
        <v>44.8</v>
      </c>
      <c r="AO74" s="72">
        <v>44.9</v>
      </c>
      <c r="AP74" s="79">
        <v>59.21</v>
      </c>
      <c r="AQ74" s="72">
        <v>64.3</v>
      </c>
      <c r="AR74" s="72">
        <v>67.36</v>
      </c>
      <c r="AS74" s="72">
        <v>64.709999999999994</v>
      </c>
      <c r="AT74" s="72">
        <v>65.372890689897204</v>
      </c>
      <c r="AU74" s="72">
        <v>72.838440280479588</v>
      </c>
      <c r="AV74" s="72">
        <v>73.661692488261906</v>
      </c>
      <c r="AW74" s="72">
        <v>65.642790747227835</v>
      </c>
      <c r="AX74" s="72">
        <v>68.330130530396033</v>
      </c>
      <c r="AY74" s="72">
        <v>62.99004277348277</v>
      </c>
      <c r="AZ74" s="72">
        <v>29.424590596288152</v>
      </c>
      <c r="BA74" s="72">
        <v>63.793327377848243</v>
      </c>
      <c r="BB74" s="72">
        <v>65.585621236727732</v>
      </c>
      <c r="BC74" s="80">
        <v>57.795998295063775</v>
      </c>
      <c r="BD74" s="80">
        <v>52.649616173454433</v>
      </c>
    </row>
    <row r="75" spans="1:56" x14ac:dyDescent="0.2">
      <c r="A75" s="21">
        <v>2004</v>
      </c>
      <c r="B75" s="21" t="s">
        <v>22</v>
      </c>
      <c r="C75" s="6" t="s">
        <v>2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3"/>
      <c r="AG75" s="73"/>
      <c r="AH75" s="73"/>
      <c r="AI75" s="73"/>
      <c r="AJ75" s="73"/>
      <c r="AK75" s="73">
        <v>8.9</v>
      </c>
      <c r="AL75" s="73">
        <v>13.4</v>
      </c>
      <c r="AM75" s="73">
        <v>17.600000000000001</v>
      </c>
      <c r="AN75" s="73">
        <v>14.1</v>
      </c>
      <c r="AO75" s="73">
        <v>24</v>
      </c>
      <c r="AP75" s="81">
        <v>14.21</v>
      </c>
      <c r="AQ75" s="73">
        <v>15.41</v>
      </c>
      <c r="AR75" s="73">
        <v>6.33</v>
      </c>
      <c r="AS75" s="73">
        <v>3.68</v>
      </c>
      <c r="AT75" s="73">
        <v>4.5165624957685884</v>
      </c>
      <c r="AU75" s="73">
        <v>1.0275578746689022</v>
      </c>
      <c r="AV75" s="73">
        <v>3.4716710588415549</v>
      </c>
      <c r="AW75" s="73">
        <v>9.1503310666961433</v>
      </c>
      <c r="AX75" s="73">
        <v>8.0958278612053469</v>
      </c>
      <c r="AY75" s="73">
        <v>9.6465742161149866</v>
      </c>
      <c r="AZ75" s="73">
        <v>59.741024464310755</v>
      </c>
      <c r="BA75" s="73">
        <v>8.4429781049996393</v>
      </c>
      <c r="BB75" s="73">
        <v>11.049291572048594</v>
      </c>
      <c r="BC75" s="82">
        <v>26.508659542356583</v>
      </c>
      <c r="BD75" s="82">
        <v>35.08936419572224</v>
      </c>
    </row>
    <row r="76" spans="1:56" x14ac:dyDescent="0.2">
      <c r="A76" s="21">
        <v>2004</v>
      </c>
      <c r="B76" s="21" t="s">
        <v>22</v>
      </c>
      <c r="C76" s="6" t="s">
        <v>3</v>
      </c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3"/>
      <c r="AG76" s="73"/>
      <c r="AH76" s="73"/>
      <c r="AI76" s="73"/>
      <c r="AJ76" s="73"/>
      <c r="AK76" s="73">
        <v>0.4</v>
      </c>
      <c r="AL76" s="73">
        <v>0.1</v>
      </c>
      <c r="AM76" s="73">
        <v>0.6</v>
      </c>
      <c r="AN76" s="73">
        <v>2.1</v>
      </c>
      <c r="AO76" s="73">
        <v>4.3</v>
      </c>
      <c r="AP76" s="81">
        <v>6.06</v>
      </c>
      <c r="AQ76" s="73">
        <v>2.39</v>
      </c>
      <c r="AR76" s="73">
        <v>1.53</v>
      </c>
      <c r="AS76" s="73">
        <v>0.76</v>
      </c>
      <c r="AT76" s="73">
        <v>0.4662174417199284</v>
      </c>
      <c r="AU76" s="73">
        <v>0.62786851505256525</v>
      </c>
      <c r="AV76" s="73">
        <v>1.2650418887293711</v>
      </c>
      <c r="AW76" s="73">
        <v>0.63284887446341553</v>
      </c>
      <c r="AX76" s="73">
        <v>0.83267697882650371</v>
      </c>
      <c r="AY76" s="73">
        <v>2.6197546197283215</v>
      </c>
      <c r="AZ76" s="73">
        <v>1.0936535148394135</v>
      </c>
      <c r="BA76" s="73">
        <v>7.70969728575486</v>
      </c>
      <c r="BB76" s="73">
        <v>4.9345828096446951</v>
      </c>
      <c r="BC76" s="82">
        <v>6.9646135912638814</v>
      </c>
      <c r="BD76" s="82">
        <v>1.3637152065631408</v>
      </c>
    </row>
    <row r="77" spans="1:56" x14ac:dyDescent="0.2">
      <c r="A77" s="83">
        <v>2004</v>
      </c>
      <c r="B77" s="83" t="s">
        <v>22</v>
      </c>
      <c r="C77" s="14" t="s">
        <v>4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74"/>
      <c r="AG77" s="74"/>
      <c r="AH77" s="74"/>
      <c r="AI77" s="74"/>
      <c r="AJ77" s="74"/>
      <c r="AK77" s="74">
        <v>30.8</v>
      </c>
      <c r="AL77" s="74">
        <v>31.8</v>
      </c>
      <c r="AM77" s="74">
        <v>33.5</v>
      </c>
      <c r="AN77" s="74">
        <v>29.1</v>
      </c>
      <c r="AO77" s="74">
        <v>29.3</v>
      </c>
      <c r="AP77" s="84">
        <v>20.57</v>
      </c>
      <c r="AQ77" s="74">
        <v>17.91</v>
      </c>
      <c r="AR77" s="74">
        <v>24.78</v>
      </c>
      <c r="AS77" s="74">
        <v>30.85</v>
      </c>
      <c r="AT77" s="74">
        <v>29.644329372614262</v>
      </c>
      <c r="AU77" s="74">
        <v>25.506133329798946</v>
      </c>
      <c r="AV77" s="74">
        <v>21.601594564167193</v>
      </c>
      <c r="AW77" s="74">
        <v>24.574029311612623</v>
      </c>
      <c r="AX77" s="74">
        <v>22.741364629572107</v>
      </c>
      <c r="AY77" s="74">
        <v>24.743628390673923</v>
      </c>
      <c r="AZ77" s="74">
        <v>9.7407367284485495</v>
      </c>
      <c r="BA77" s="74">
        <v>20.053997231397261</v>
      </c>
      <c r="BB77" s="74">
        <v>18.43051860956357</v>
      </c>
      <c r="BC77" s="85">
        <v>8.7307285713157512</v>
      </c>
      <c r="BD77" s="85">
        <v>10.897304424260184</v>
      </c>
    </row>
    <row r="78" spans="1:56" x14ac:dyDescent="0.2">
      <c r="A78" s="78">
        <v>2004</v>
      </c>
      <c r="B78" s="78" t="s">
        <v>23</v>
      </c>
      <c r="C78" s="25" t="s">
        <v>1</v>
      </c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72"/>
      <c r="AG78" s="72"/>
      <c r="AH78" s="72"/>
      <c r="AI78" s="72"/>
      <c r="AJ78" s="72"/>
      <c r="AK78" s="72">
        <v>32.799999999999997</v>
      </c>
      <c r="AL78" s="72">
        <v>29.2</v>
      </c>
      <c r="AM78" s="72">
        <v>26</v>
      </c>
      <c r="AN78" s="72">
        <v>27</v>
      </c>
      <c r="AO78" s="72">
        <v>31.5</v>
      </c>
      <c r="AP78" s="72">
        <v>34.53</v>
      </c>
      <c r="AQ78" s="72">
        <v>34.51</v>
      </c>
      <c r="AR78" s="98">
        <v>32.28</v>
      </c>
      <c r="AS78" s="72">
        <v>29.75</v>
      </c>
      <c r="AT78" s="72">
        <v>39.830642148520191</v>
      </c>
      <c r="AU78" s="72">
        <v>38.618073417760819</v>
      </c>
      <c r="AV78" s="72">
        <v>39.555408699316637</v>
      </c>
      <c r="AW78" s="72">
        <v>38.696064211285027</v>
      </c>
      <c r="AX78" s="72">
        <v>34.887659108495797</v>
      </c>
      <c r="AY78" s="72">
        <v>33.825987535392663</v>
      </c>
      <c r="AZ78" s="72">
        <v>34.175783575121919</v>
      </c>
      <c r="BA78" s="72">
        <v>32.667671815875281</v>
      </c>
      <c r="BB78" s="72">
        <v>33.612189161995111</v>
      </c>
      <c r="BC78" s="80">
        <v>29.350048858567853</v>
      </c>
      <c r="BD78" s="80">
        <v>22.934423483831218</v>
      </c>
    </row>
    <row r="79" spans="1:56" x14ac:dyDescent="0.2">
      <c r="A79" s="21">
        <v>2004</v>
      </c>
      <c r="B79" s="21" t="s">
        <v>23</v>
      </c>
      <c r="C79" s="6" t="s">
        <v>2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3"/>
      <c r="AG79" s="73"/>
      <c r="AH79" s="73"/>
      <c r="AI79" s="73"/>
      <c r="AJ79" s="73"/>
      <c r="AK79" s="73">
        <v>12.6</v>
      </c>
      <c r="AL79" s="73">
        <v>11.9</v>
      </c>
      <c r="AM79" s="73">
        <v>14.5</v>
      </c>
      <c r="AN79" s="73">
        <v>23.7</v>
      </c>
      <c r="AO79" s="73">
        <v>10.1</v>
      </c>
      <c r="AP79" s="73">
        <v>17.940000000000001</v>
      </c>
      <c r="AQ79" s="73">
        <v>11.88</v>
      </c>
      <c r="AR79" s="99">
        <v>10.11</v>
      </c>
      <c r="AS79" s="73">
        <v>13.69</v>
      </c>
      <c r="AT79" s="73">
        <v>14.483970500740249</v>
      </c>
      <c r="AU79" s="73">
        <v>22.149278295026988</v>
      </c>
      <c r="AV79" s="73">
        <v>12.816958064562474</v>
      </c>
      <c r="AW79" s="73">
        <v>17.856539033093373</v>
      </c>
      <c r="AX79" s="73">
        <v>19.221296264287041</v>
      </c>
      <c r="AY79" s="73">
        <v>16.510603260795673</v>
      </c>
      <c r="AZ79" s="73">
        <v>15.499408432456621</v>
      </c>
      <c r="BA79" s="73">
        <v>22.996428574261152</v>
      </c>
      <c r="BB79" s="73">
        <v>23.184428048593638</v>
      </c>
      <c r="BC79" s="82">
        <v>21.816293838276213</v>
      </c>
      <c r="BD79" s="82">
        <v>31.571711746275348</v>
      </c>
    </row>
    <row r="80" spans="1:56" x14ac:dyDescent="0.2">
      <c r="A80" s="21">
        <v>2004</v>
      </c>
      <c r="B80" s="21" t="s">
        <v>23</v>
      </c>
      <c r="C80" s="6" t="s">
        <v>3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3"/>
      <c r="AG80" s="73"/>
      <c r="AH80" s="73"/>
      <c r="AI80" s="73"/>
      <c r="AJ80" s="73"/>
      <c r="AK80" s="73">
        <v>13.6</v>
      </c>
      <c r="AL80" s="73">
        <v>19</v>
      </c>
      <c r="AM80" s="73">
        <v>16.399999999999999</v>
      </c>
      <c r="AN80" s="73">
        <v>14.8</v>
      </c>
      <c r="AO80" s="73">
        <v>15.4</v>
      </c>
      <c r="AP80" s="73">
        <v>9.9700000000000006</v>
      </c>
      <c r="AQ80" s="73">
        <v>13.73</v>
      </c>
      <c r="AR80" s="99">
        <v>13.57</v>
      </c>
      <c r="AS80" s="73">
        <v>8.85</v>
      </c>
      <c r="AT80" s="73">
        <v>11.544006752175779</v>
      </c>
      <c r="AU80" s="73">
        <v>8.2008870579589388</v>
      </c>
      <c r="AV80" s="73">
        <v>8.4522150549992574</v>
      </c>
      <c r="AW80" s="73">
        <v>12.146397458599917</v>
      </c>
      <c r="AX80" s="73">
        <v>11.266839041617455</v>
      </c>
      <c r="AY80" s="73">
        <v>8.5207987638892142</v>
      </c>
      <c r="AZ80" s="73">
        <v>6.1282550918733474</v>
      </c>
      <c r="BA80" s="73">
        <v>6.6509734375706389</v>
      </c>
      <c r="BB80" s="73">
        <v>5.549584812198006</v>
      </c>
      <c r="BC80" s="82">
        <v>8.0084031089809162</v>
      </c>
      <c r="BD80" s="82">
        <v>7.013488641449988</v>
      </c>
    </row>
    <row r="81" spans="1:56" x14ac:dyDescent="0.2">
      <c r="A81" s="83">
        <v>2004</v>
      </c>
      <c r="B81" s="83" t="s">
        <v>23</v>
      </c>
      <c r="C81" s="14" t="s">
        <v>4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74"/>
      <c r="AG81" s="74"/>
      <c r="AH81" s="74"/>
      <c r="AI81" s="74"/>
      <c r="AJ81" s="74"/>
      <c r="AK81" s="74">
        <v>40.9</v>
      </c>
      <c r="AL81" s="74">
        <v>39.9</v>
      </c>
      <c r="AM81" s="74">
        <v>43.2</v>
      </c>
      <c r="AN81" s="74">
        <v>34.4</v>
      </c>
      <c r="AO81" s="74">
        <v>43.1</v>
      </c>
      <c r="AP81" s="74">
        <v>37.549999999999997</v>
      </c>
      <c r="AQ81" s="74">
        <v>39.89</v>
      </c>
      <c r="AR81" s="100">
        <v>44.04</v>
      </c>
      <c r="AS81" s="74">
        <v>47.71</v>
      </c>
      <c r="AT81" s="74">
        <v>34.141380598563785</v>
      </c>
      <c r="AU81" s="74">
        <v>31.031761229253245</v>
      </c>
      <c r="AV81" s="74">
        <v>39.175418181121621</v>
      </c>
      <c r="AW81" s="74">
        <v>31.30099929702169</v>
      </c>
      <c r="AX81" s="74">
        <v>34.624205585599704</v>
      </c>
      <c r="AY81" s="74">
        <v>41.142610439922478</v>
      </c>
      <c r="AZ81" s="74">
        <v>44.196552900548113</v>
      </c>
      <c r="BA81" s="74">
        <v>37.684926172292947</v>
      </c>
      <c r="BB81" s="74">
        <v>37.65376638597855</v>
      </c>
      <c r="BC81" s="85">
        <v>40.825202858668987</v>
      </c>
      <c r="BD81" s="85">
        <v>38.480376128443446</v>
      </c>
    </row>
    <row r="82" spans="1:56" x14ac:dyDescent="0.2">
      <c r="A82" s="78">
        <v>2004</v>
      </c>
      <c r="B82" s="78" t="s">
        <v>24</v>
      </c>
      <c r="C82" s="25" t="s">
        <v>1</v>
      </c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72"/>
      <c r="AG82" s="72"/>
      <c r="AH82" s="72"/>
      <c r="AI82" s="72"/>
      <c r="AJ82" s="72"/>
      <c r="AK82" s="72">
        <v>43.8</v>
      </c>
      <c r="AL82" s="72">
        <v>49.8</v>
      </c>
      <c r="AM82" s="72">
        <v>39.200000000000003</v>
      </c>
      <c r="AN82" s="79">
        <v>38.9</v>
      </c>
      <c r="AO82" s="72">
        <v>46.3</v>
      </c>
      <c r="AP82" s="72">
        <v>59.31</v>
      </c>
      <c r="AQ82" s="72">
        <v>55.91</v>
      </c>
      <c r="AR82" s="72">
        <v>51.31</v>
      </c>
      <c r="AS82" s="72">
        <v>56.15</v>
      </c>
      <c r="AT82" s="72">
        <v>52.976055593322762</v>
      </c>
      <c r="AU82" s="28">
        <v>52.972630626555059</v>
      </c>
      <c r="AV82" s="27">
        <v>50.062465762062587</v>
      </c>
      <c r="AW82" s="27">
        <v>43.869433529122631</v>
      </c>
      <c r="AX82" s="27">
        <v>38.589484904127879</v>
      </c>
      <c r="AY82" s="27">
        <v>34.315266473965337</v>
      </c>
      <c r="AZ82" s="27">
        <v>33.528918963503983</v>
      </c>
      <c r="BA82" s="27">
        <v>37.154594873733764</v>
      </c>
      <c r="BB82" s="27">
        <v>37.236516026137842</v>
      </c>
      <c r="BC82" s="30">
        <v>36.527455493632175</v>
      </c>
      <c r="BD82" s="30">
        <v>37.036362211228457</v>
      </c>
    </row>
    <row r="83" spans="1:56" x14ac:dyDescent="0.2">
      <c r="A83" s="21">
        <v>2004</v>
      </c>
      <c r="B83" s="21" t="s">
        <v>24</v>
      </c>
      <c r="C83" s="6" t="s">
        <v>2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3"/>
      <c r="AG83" s="73"/>
      <c r="AH83" s="73"/>
      <c r="AI83" s="73"/>
      <c r="AJ83" s="73"/>
      <c r="AK83" s="73">
        <v>7.4</v>
      </c>
      <c r="AL83" s="73">
        <v>8.6999999999999993</v>
      </c>
      <c r="AM83" s="73">
        <v>12.3</v>
      </c>
      <c r="AN83" s="81">
        <v>9.6</v>
      </c>
      <c r="AO83" s="73">
        <v>14.9</v>
      </c>
      <c r="AP83" s="73">
        <v>5.42</v>
      </c>
      <c r="AQ83" s="73">
        <v>15.62</v>
      </c>
      <c r="AR83" s="73">
        <v>10.78</v>
      </c>
      <c r="AS83" s="73">
        <v>10.45</v>
      </c>
      <c r="AT83" s="73">
        <v>12.087393307651636</v>
      </c>
      <c r="AU83" s="10">
        <v>7.5467088893915415</v>
      </c>
      <c r="AV83" s="7">
        <v>13.60256011098018</v>
      </c>
      <c r="AW83" s="7">
        <v>19.049502014185801</v>
      </c>
      <c r="AX83" s="7">
        <v>15.014184743778614</v>
      </c>
      <c r="AY83" s="7">
        <v>31.854328453638455</v>
      </c>
      <c r="AZ83" s="7">
        <v>21.653561135604242</v>
      </c>
      <c r="BA83" s="7">
        <v>20.528426232884396</v>
      </c>
      <c r="BB83" s="7">
        <v>22.068935399118846</v>
      </c>
      <c r="BC83" s="11">
        <v>24.654429680455369</v>
      </c>
      <c r="BD83" s="11">
        <v>26.325019900659051</v>
      </c>
    </row>
    <row r="84" spans="1:56" x14ac:dyDescent="0.2">
      <c r="A84" s="21">
        <v>2004</v>
      </c>
      <c r="B84" s="21" t="s">
        <v>24</v>
      </c>
      <c r="C84" s="6" t="s">
        <v>3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3"/>
      <c r="AG84" s="73"/>
      <c r="AH84" s="73"/>
      <c r="AI84" s="73"/>
      <c r="AJ84" s="73"/>
      <c r="AK84" s="73">
        <v>14.8</v>
      </c>
      <c r="AL84" s="73">
        <v>11.1</v>
      </c>
      <c r="AM84" s="73">
        <v>9.6999999999999993</v>
      </c>
      <c r="AN84" s="81">
        <v>16.3</v>
      </c>
      <c r="AO84" s="73">
        <v>13.6</v>
      </c>
      <c r="AP84" s="73">
        <v>6.36</v>
      </c>
      <c r="AQ84" s="73">
        <v>5.78</v>
      </c>
      <c r="AR84" s="73">
        <v>9.2899999999999991</v>
      </c>
      <c r="AS84" s="73">
        <v>4.16</v>
      </c>
      <c r="AT84" s="73">
        <v>6.2584976206662128</v>
      </c>
      <c r="AU84" s="10">
        <v>8.888939154037546</v>
      </c>
      <c r="AV84" s="7">
        <v>6.6442289123863487</v>
      </c>
      <c r="AW84" s="7">
        <v>12.827631279056037</v>
      </c>
      <c r="AX84" s="7">
        <v>15.018839294649363</v>
      </c>
      <c r="AY84" s="7">
        <v>6.4512208117432364</v>
      </c>
      <c r="AZ84" s="7">
        <v>10.302694100408532</v>
      </c>
      <c r="BA84" s="7">
        <v>11.853702995009598</v>
      </c>
      <c r="BB84" s="7">
        <v>5.2777601001681216</v>
      </c>
      <c r="BC84" s="11">
        <v>4.3098210890501223</v>
      </c>
      <c r="BD84" s="11">
        <v>6.9167845333049875</v>
      </c>
    </row>
    <row r="85" spans="1:56" x14ac:dyDescent="0.2">
      <c r="A85" s="83">
        <v>2004</v>
      </c>
      <c r="B85" s="83" t="s">
        <v>24</v>
      </c>
      <c r="C85" s="14" t="s">
        <v>4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74"/>
      <c r="AG85" s="74"/>
      <c r="AH85" s="74"/>
      <c r="AI85" s="74"/>
      <c r="AJ85" s="74"/>
      <c r="AK85" s="74">
        <v>34</v>
      </c>
      <c r="AL85" s="74">
        <v>30.4</v>
      </c>
      <c r="AM85" s="74">
        <v>38.799999999999997</v>
      </c>
      <c r="AN85" s="84">
        <v>35.1</v>
      </c>
      <c r="AO85" s="74">
        <v>25.1</v>
      </c>
      <c r="AP85" s="74">
        <v>28.92</v>
      </c>
      <c r="AQ85" s="74">
        <v>22.69</v>
      </c>
      <c r="AR85" s="74">
        <v>28.62</v>
      </c>
      <c r="AS85" s="74">
        <v>29.23</v>
      </c>
      <c r="AT85" s="74">
        <v>28.678053478359391</v>
      </c>
      <c r="AU85" s="18">
        <v>30.591721330015829</v>
      </c>
      <c r="AV85" s="15">
        <v>29.690745214570882</v>
      </c>
      <c r="AW85" s="15">
        <v>24.253433177635539</v>
      </c>
      <c r="AX85" s="15">
        <v>31.377491057444136</v>
      </c>
      <c r="AY85" s="15">
        <v>27.379184260652966</v>
      </c>
      <c r="AZ85" s="15">
        <v>34.514825800483251</v>
      </c>
      <c r="BA85" s="15">
        <v>30.463275898372242</v>
      </c>
      <c r="BB85" s="15">
        <v>35.416788474575206</v>
      </c>
      <c r="BC85" s="19">
        <v>34.508293736862328</v>
      </c>
      <c r="BD85" s="19">
        <v>29.721833354807501</v>
      </c>
    </row>
    <row r="86" spans="1:56" x14ac:dyDescent="0.2">
      <c r="A86" s="78">
        <v>2004</v>
      </c>
      <c r="B86" s="78" t="s">
        <v>25</v>
      </c>
      <c r="C86" s="25" t="s">
        <v>1</v>
      </c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72"/>
      <c r="AG86" s="72"/>
      <c r="AH86" s="72"/>
      <c r="AI86" s="72"/>
      <c r="AJ86" s="72"/>
      <c r="AK86" s="72">
        <v>51.1</v>
      </c>
      <c r="AL86" s="72">
        <v>58.2</v>
      </c>
      <c r="AM86" s="72">
        <v>54.8</v>
      </c>
      <c r="AN86" s="72">
        <v>54.7</v>
      </c>
      <c r="AO86" s="72">
        <v>56.3</v>
      </c>
      <c r="AP86" s="79">
        <v>60.9</v>
      </c>
      <c r="AQ86" s="72">
        <v>65.599999999999994</v>
      </c>
      <c r="AR86" s="72">
        <v>66.87</v>
      </c>
      <c r="AS86" s="72">
        <v>66.78</v>
      </c>
      <c r="AT86" s="72">
        <v>66.533044420368356</v>
      </c>
      <c r="AU86" s="27">
        <v>57.528575285752844</v>
      </c>
      <c r="AV86" s="101">
        <v>48.494034030735911</v>
      </c>
      <c r="AW86" s="27">
        <v>45.496439336456604</v>
      </c>
      <c r="AX86" s="27">
        <v>40.794390909404889</v>
      </c>
      <c r="AY86" s="27">
        <v>37.473492169779789</v>
      </c>
      <c r="AZ86" s="27">
        <v>40.019330536821698</v>
      </c>
      <c r="BA86" s="27">
        <v>41.32615767233672</v>
      </c>
      <c r="BB86" s="27">
        <v>42.576884785953482</v>
      </c>
      <c r="BC86" s="30">
        <v>33.212155336517903</v>
      </c>
      <c r="BD86" s="30">
        <v>35.725687951376706</v>
      </c>
    </row>
    <row r="87" spans="1:56" x14ac:dyDescent="0.2">
      <c r="A87" s="21">
        <v>2004</v>
      </c>
      <c r="B87" s="21" t="s">
        <v>25</v>
      </c>
      <c r="C87" s="6" t="s">
        <v>2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3"/>
      <c r="AG87" s="73"/>
      <c r="AH87" s="73"/>
      <c r="AI87" s="73"/>
      <c r="AJ87" s="73"/>
      <c r="AK87" s="73">
        <v>12.3</v>
      </c>
      <c r="AL87" s="73">
        <v>15.3</v>
      </c>
      <c r="AM87" s="73">
        <v>17</v>
      </c>
      <c r="AN87" s="73">
        <v>18.7</v>
      </c>
      <c r="AO87" s="73">
        <v>16.3</v>
      </c>
      <c r="AP87" s="81">
        <v>16.149999999999999</v>
      </c>
      <c r="AQ87" s="73">
        <v>10</v>
      </c>
      <c r="AR87" s="73">
        <v>9.3800000000000008</v>
      </c>
      <c r="AS87" s="73">
        <v>11.2</v>
      </c>
      <c r="AT87" s="73">
        <v>9.2307692307692299</v>
      </c>
      <c r="AU87" s="7">
        <v>14.05814058140581</v>
      </c>
      <c r="AV87" s="102">
        <v>21.549504600974323</v>
      </c>
      <c r="AW87" s="7">
        <v>30.059588035056699</v>
      </c>
      <c r="AX87" s="7">
        <v>31.614547715262667</v>
      </c>
      <c r="AY87" s="7">
        <v>36.983858869349511</v>
      </c>
      <c r="AZ87" s="7">
        <v>37.569942653423354</v>
      </c>
      <c r="BA87" s="7">
        <v>33.713957883762461</v>
      </c>
      <c r="BB87" s="7">
        <v>22.320571997465834</v>
      </c>
      <c r="BC87" s="11">
        <v>36.618993186360697</v>
      </c>
      <c r="BD87" s="11">
        <v>24.637833039292513</v>
      </c>
    </row>
    <row r="88" spans="1:56" x14ac:dyDescent="0.2">
      <c r="A88" s="21">
        <v>2004</v>
      </c>
      <c r="B88" s="21" t="s">
        <v>25</v>
      </c>
      <c r="C88" s="6" t="s">
        <v>3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3"/>
      <c r="AG88" s="73"/>
      <c r="AH88" s="73"/>
      <c r="AI88" s="73"/>
      <c r="AJ88" s="73"/>
      <c r="AK88" s="73">
        <v>3.8</v>
      </c>
      <c r="AL88" s="73">
        <v>4.4000000000000004</v>
      </c>
      <c r="AM88" s="73">
        <v>3.5</v>
      </c>
      <c r="AN88" s="73">
        <v>3.2</v>
      </c>
      <c r="AO88" s="73">
        <v>3.4</v>
      </c>
      <c r="AP88" s="81">
        <v>2.36</v>
      </c>
      <c r="AQ88" s="73">
        <v>1.97</v>
      </c>
      <c r="AR88" s="73">
        <v>1.37</v>
      </c>
      <c r="AS88" s="73">
        <v>1.47</v>
      </c>
      <c r="AT88" s="73">
        <v>2.0368364030335857</v>
      </c>
      <c r="AU88" s="7">
        <v>2.1690216902169017</v>
      </c>
      <c r="AV88" s="102">
        <v>2.1639876679767478</v>
      </c>
      <c r="AW88" s="7">
        <v>3.5895526024517412</v>
      </c>
      <c r="AX88" s="7">
        <v>3.9211135288225747</v>
      </c>
      <c r="AY88" s="7">
        <v>2.2377806867610088</v>
      </c>
      <c r="AZ88" s="7">
        <v>2.3965565433559983</v>
      </c>
      <c r="BA88" s="7">
        <v>1.2521489609755485</v>
      </c>
      <c r="BB88" s="7">
        <v>2.4710833559598151</v>
      </c>
      <c r="BC88" s="11">
        <v>4.5358904150796207</v>
      </c>
      <c r="BD88" s="11">
        <v>7.4610522762392044</v>
      </c>
    </row>
    <row r="89" spans="1:56" x14ac:dyDescent="0.2">
      <c r="A89" s="83">
        <v>2004</v>
      </c>
      <c r="B89" s="83" t="s">
        <v>25</v>
      </c>
      <c r="C89" s="14" t="s">
        <v>4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74"/>
      <c r="AG89" s="74"/>
      <c r="AH89" s="74"/>
      <c r="AI89" s="74"/>
      <c r="AJ89" s="74"/>
      <c r="AK89" s="74">
        <v>32.799999999999997</v>
      </c>
      <c r="AL89" s="74">
        <v>22.2</v>
      </c>
      <c r="AM89" s="74">
        <v>24.6</v>
      </c>
      <c r="AN89" s="74">
        <v>23.4</v>
      </c>
      <c r="AO89" s="74">
        <v>24</v>
      </c>
      <c r="AP89" s="84">
        <v>20.59</v>
      </c>
      <c r="AQ89" s="74">
        <v>22.43</v>
      </c>
      <c r="AR89" s="74">
        <v>22.39</v>
      </c>
      <c r="AS89" s="74">
        <v>20.56</v>
      </c>
      <c r="AT89" s="74">
        <v>22.199349945828818</v>
      </c>
      <c r="AU89" s="15">
        <v>26.244262442624425</v>
      </c>
      <c r="AV89" s="103">
        <v>27.792473700313007</v>
      </c>
      <c r="AW89" s="15">
        <v>20.854420026034955</v>
      </c>
      <c r="AX89" s="15">
        <v>23.66994784650986</v>
      </c>
      <c r="AY89" s="15">
        <v>23.30486827410969</v>
      </c>
      <c r="AZ89" s="15">
        <v>20.014170266398963</v>
      </c>
      <c r="BA89" s="15">
        <v>23.707735482925283</v>
      </c>
      <c r="BB89" s="15">
        <v>32.631459860620865</v>
      </c>
      <c r="BC89" s="19">
        <v>25.632961062041794</v>
      </c>
      <c r="BD89" s="19">
        <v>32.175426733091584</v>
      </c>
    </row>
    <row r="90" spans="1:56" x14ac:dyDescent="0.2">
      <c r="A90" s="78">
        <v>2004</v>
      </c>
      <c r="B90" s="78" t="s">
        <v>26</v>
      </c>
      <c r="C90" s="25" t="s">
        <v>1</v>
      </c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>
        <v>50.6</v>
      </c>
      <c r="AL90" s="72">
        <v>57</v>
      </c>
      <c r="AM90" s="72">
        <v>59.8</v>
      </c>
      <c r="AN90" s="79">
        <v>72.3</v>
      </c>
      <c r="AO90" s="72">
        <v>69.099999999999994</v>
      </c>
      <c r="AP90" s="72">
        <v>79.8</v>
      </c>
      <c r="AQ90" s="72">
        <v>79.069999999999993</v>
      </c>
      <c r="AR90" s="72">
        <v>79.11</v>
      </c>
      <c r="AS90" s="72">
        <v>84</v>
      </c>
      <c r="AT90" s="72">
        <v>78.992924696015962</v>
      </c>
      <c r="AU90" s="72">
        <v>71.150426022039653</v>
      </c>
      <c r="AV90" s="72">
        <v>63.299434976067303</v>
      </c>
      <c r="AW90" s="72">
        <v>65.005728548650339</v>
      </c>
      <c r="AX90" s="72">
        <v>54.670291512669728</v>
      </c>
      <c r="AY90" s="72">
        <v>54.475942439606897</v>
      </c>
      <c r="AZ90" s="72">
        <v>57.896278283790593</v>
      </c>
      <c r="BA90" s="72">
        <v>59.204962544806719</v>
      </c>
      <c r="BB90" s="72">
        <v>57.799087101872466</v>
      </c>
      <c r="BC90" s="80">
        <v>55.049819482649298</v>
      </c>
      <c r="BD90" s="80">
        <v>41.039470330779878</v>
      </c>
    </row>
    <row r="91" spans="1:56" x14ac:dyDescent="0.2">
      <c r="A91" s="21">
        <v>2004</v>
      </c>
      <c r="B91" s="21" t="s">
        <v>26</v>
      </c>
      <c r="C91" s="6" t="s">
        <v>2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>
        <v>25.6</v>
      </c>
      <c r="AL91" s="73">
        <v>20</v>
      </c>
      <c r="AM91" s="73">
        <v>24</v>
      </c>
      <c r="AN91" s="81">
        <v>13.3</v>
      </c>
      <c r="AO91" s="73">
        <v>16.7</v>
      </c>
      <c r="AP91" s="73">
        <v>8.7100000000000009</v>
      </c>
      <c r="AQ91" s="73">
        <v>8.8000000000000007</v>
      </c>
      <c r="AR91" s="73">
        <v>7.57</v>
      </c>
      <c r="AS91" s="73">
        <v>4.1399999999999997</v>
      </c>
      <c r="AT91" s="73">
        <v>10.714037939865662</v>
      </c>
      <c r="AU91" s="73">
        <v>15.772006516381644</v>
      </c>
      <c r="AV91" s="73">
        <v>19.649366659556414</v>
      </c>
      <c r="AW91" s="73">
        <v>20.429569908594654</v>
      </c>
      <c r="AX91" s="73">
        <v>33.336713573616684</v>
      </c>
      <c r="AY91" s="73">
        <v>33.473568399967306</v>
      </c>
      <c r="AZ91" s="73">
        <v>25.586523682331091</v>
      </c>
      <c r="BA91" s="73">
        <v>23.118659284193789</v>
      </c>
      <c r="BB91" s="73">
        <v>21.568415741011936</v>
      </c>
      <c r="BC91" s="82">
        <v>25.520238211006124</v>
      </c>
      <c r="BD91" s="82">
        <v>35.202158677752585</v>
      </c>
    </row>
    <row r="92" spans="1:56" x14ac:dyDescent="0.2">
      <c r="A92" s="21">
        <v>2004</v>
      </c>
      <c r="B92" s="21" t="s">
        <v>26</v>
      </c>
      <c r="C92" s="6" t="s">
        <v>3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>
        <v>1.1000000000000001</v>
      </c>
      <c r="AL92" s="73">
        <v>1.8</v>
      </c>
      <c r="AM92" s="73">
        <v>2.1</v>
      </c>
      <c r="AN92" s="81">
        <v>1.1000000000000001</v>
      </c>
      <c r="AO92" s="73">
        <v>1.1000000000000001</v>
      </c>
      <c r="AP92" s="73">
        <v>1.39</v>
      </c>
      <c r="AQ92" s="73">
        <v>1.81</v>
      </c>
      <c r="AR92" s="73">
        <v>1.47</v>
      </c>
      <c r="AS92" s="73">
        <v>1.19</v>
      </c>
      <c r="AT92" s="73">
        <v>1.1593539372182617</v>
      </c>
      <c r="AU92" s="73">
        <v>1.0931856996817801</v>
      </c>
      <c r="AV92" s="73">
        <v>1.2698031230861617</v>
      </c>
      <c r="AW92" s="73">
        <v>2.7718242384610927</v>
      </c>
      <c r="AX92" s="73">
        <v>2.0898989288430183</v>
      </c>
      <c r="AY92" s="73">
        <v>1.540170397989155</v>
      </c>
      <c r="AZ92" s="73">
        <v>3.5308744624286139</v>
      </c>
      <c r="BA92" s="73">
        <v>4.2942866715132428</v>
      </c>
      <c r="BB92" s="73">
        <v>7.0620032236802848</v>
      </c>
      <c r="BC92" s="82">
        <v>4.1909570670033789</v>
      </c>
      <c r="BD92" s="82">
        <v>7.7524760162859172</v>
      </c>
    </row>
    <row r="93" spans="1:56" x14ac:dyDescent="0.2">
      <c r="A93" s="83">
        <v>2004</v>
      </c>
      <c r="B93" s="83" t="s">
        <v>26</v>
      </c>
      <c r="C93" s="14" t="s">
        <v>4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>
        <v>22.8</v>
      </c>
      <c r="AL93" s="74">
        <v>21.3</v>
      </c>
      <c r="AM93" s="74">
        <v>14.2</v>
      </c>
      <c r="AN93" s="84">
        <v>13.3</v>
      </c>
      <c r="AO93" s="74">
        <v>13.1</v>
      </c>
      <c r="AP93" s="74">
        <v>10.1</v>
      </c>
      <c r="AQ93" s="74">
        <v>10.32</v>
      </c>
      <c r="AR93" s="74">
        <v>11.85</v>
      </c>
      <c r="AS93" s="74">
        <v>10.68</v>
      </c>
      <c r="AT93" s="74">
        <v>9.1336834269001077</v>
      </c>
      <c r="AU93" s="74">
        <v>11.984381761896918</v>
      </c>
      <c r="AV93" s="74">
        <v>15.781395241290143</v>
      </c>
      <c r="AW93" s="74">
        <v>11.792877304293908</v>
      </c>
      <c r="AX93" s="74">
        <v>9.9030959848705713</v>
      </c>
      <c r="AY93" s="74">
        <v>10.510318762436638</v>
      </c>
      <c r="AZ93" s="74">
        <v>12.986323571449713</v>
      </c>
      <c r="BA93" s="74">
        <v>13.382091499486258</v>
      </c>
      <c r="BB93" s="74">
        <v>13.570493933435332</v>
      </c>
      <c r="BC93" s="85">
        <v>15.23898523934121</v>
      </c>
      <c r="BD93" s="85">
        <v>16.005894975181619</v>
      </c>
    </row>
    <row r="94" spans="1:56" x14ac:dyDescent="0.2">
      <c r="A94" s="78">
        <v>2004</v>
      </c>
      <c r="B94" s="78" t="s">
        <v>27</v>
      </c>
      <c r="C94" s="25" t="s">
        <v>1</v>
      </c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7"/>
      <c r="S94" s="27"/>
      <c r="T94" s="27"/>
      <c r="U94" s="27"/>
      <c r="V94" s="27"/>
      <c r="W94" s="27"/>
      <c r="X94" s="27"/>
      <c r="Y94" s="27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>
        <v>50.6</v>
      </c>
      <c r="AL94" s="72">
        <v>46.7</v>
      </c>
      <c r="AM94" s="79">
        <v>49.1</v>
      </c>
      <c r="AN94" s="72">
        <v>51.5</v>
      </c>
      <c r="AO94" s="72">
        <v>51.7</v>
      </c>
      <c r="AP94" s="98">
        <v>55.82</v>
      </c>
      <c r="AQ94" s="72">
        <v>62.39</v>
      </c>
      <c r="AR94" s="72">
        <v>69.47</v>
      </c>
      <c r="AS94" s="72">
        <v>66.53</v>
      </c>
      <c r="AT94" s="72">
        <v>70.138796359637766</v>
      </c>
      <c r="AU94" s="72">
        <v>69.144879494001486</v>
      </c>
      <c r="AV94" s="72">
        <v>56.242535311474526</v>
      </c>
      <c r="AW94" s="72">
        <v>58.718358296818117</v>
      </c>
      <c r="AX94" s="72">
        <v>58.211853432908363</v>
      </c>
      <c r="AY94" s="72">
        <v>54.744640281922521</v>
      </c>
      <c r="AZ94" s="72">
        <v>40.813010677784362</v>
      </c>
      <c r="BA94" s="72">
        <v>42.344734734372921</v>
      </c>
      <c r="BB94" s="72">
        <v>46.613815897579613</v>
      </c>
      <c r="BC94" s="80">
        <v>42.765138595733646</v>
      </c>
      <c r="BD94" s="80">
        <v>37.480525132382844</v>
      </c>
    </row>
    <row r="95" spans="1:56" x14ac:dyDescent="0.2">
      <c r="A95" s="21">
        <v>2004</v>
      </c>
      <c r="B95" s="21" t="s">
        <v>27</v>
      </c>
      <c r="C95" s="6" t="s">
        <v>2</v>
      </c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7"/>
      <c r="S95" s="7"/>
      <c r="T95" s="7"/>
      <c r="U95" s="7"/>
      <c r="V95" s="7"/>
      <c r="W95" s="7"/>
      <c r="X95" s="7"/>
      <c r="Y95" s="7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>
        <v>10.4</v>
      </c>
      <c r="AL95" s="73">
        <v>14.8</v>
      </c>
      <c r="AM95" s="81">
        <v>12.7</v>
      </c>
      <c r="AN95" s="73">
        <v>16.2</v>
      </c>
      <c r="AO95" s="73">
        <v>14.6</v>
      </c>
      <c r="AP95" s="99">
        <v>13.23</v>
      </c>
      <c r="AQ95" s="73">
        <v>9.81</v>
      </c>
      <c r="AR95" s="73">
        <v>7.15</v>
      </c>
      <c r="AS95" s="73">
        <v>9.56</v>
      </c>
      <c r="AT95" s="73">
        <v>7.3858800217374405</v>
      </c>
      <c r="AU95" s="73">
        <v>11.123478605480797</v>
      </c>
      <c r="AV95" s="73">
        <v>18.279322720218754</v>
      </c>
      <c r="AW95" s="73">
        <v>15.319957031336747</v>
      </c>
      <c r="AX95" s="73">
        <v>17.738436315939168</v>
      </c>
      <c r="AY95" s="73">
        <v>22.26568490765127</v>
      </c>
      <c r="AZ95" s="73">
        <v>40.070712495694792</v>
      </c>
      <c r="BA95" s="73">
        <v>31.838057306101611</v>
      </c>
      <c r="BB95" s="73">
        <v>32.339434631480778</v>
      </c>
      <c r="BC95" s="82">
        <v>36.542768819054288</v>
      </c>
      <c r="BD95" s="82">
        <v>24.256445405716491</v>
      </c>
    </row>
    <row r="96" spans="1:56" x14ac:dyDescent="0.2">
      <c r="A96" s="21">
        <v>2004</v>
      </c>
      <c r="B96" s="21" t="s">
        <v>27</v>
      </c>
      <c r="C96" s="6" t="s">
        <v>3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7"/>
      <c r="S96" s="7"/>
      <c r="T96" s="7"/>
      <c r="U96" s="7"/>
      <c r="V96" s="7"/>
      <c r="W96" s="7"/>
      <c r="X96" s="7"/>
      <c r="Y96" s="7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>
        <v>7.9</v>
      </c>
      <c r="AL96" s="73">
        <v>6.8</v>
      </c>
      <c r="AM96" s="81">
        <v>5.2</v>
      </c>
      <c r="AN96" s="73">
        <v>2.5</v>
      </c>
      <c r="AO96" s="73">
        <v>2</v>
      </c>
      <c r="AP96" s="99">
        <v>4.49</v>
      </c>
      <c r="AQ96" s="73">
        <v>4.22</v>
      </c>
      <c r="AR96" s="73">
        <v>1.01</v>
      </c>
      <c r="AS96" s="73">
        <v>0.37</v>
      </c>
      <c r="AT96" s="73">
        <v>0.28823772189303315</v>
      </c>
      <c r="AU96" s="73">
        <v>0.57086071933812776</v>
      </c>
      <c r="AV96" s="73">
        <v>1.9908602606546211</v>
      </c>
      <c r="AW96" s="73">
        <v>3.7462184157517737</v>
      </c>
      <c r="AX96" s="73">
        <v>2.9713935827470515</v>
      </c>
      <c r="AY96" s="73">
        <v>2.0035108990208119</v>
      </c>
      <c r="AZ96" s="73">
        <v>1.1661609344930544</v>
      </c>
      <c r="BA96" s="73">
        <v>5.2128546000986562</v>
      </c>
      <c r="BB96" s="73">
        <v>1.4557386836575397</v>
      </c>
      <c r="BC96" s="82">
        <v>2.6017615279650572</v>
      </c>
      <c r="BD96" s="82">
        <v>2.9142666817438529</v>
      </c>
    </row>
    <row r="97" spans="1:56" x14ac:dyDescent="0.2">
      <c r="A97" s="83">
        <v>2004</v>
      </c>
      <c r="B97" s="83" t="s">
        <v>27</v>
      </c>
      <c r="C97" s="14" t="s">
        <v>4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5"/>
      <c r="S97" s="15"/>
      <c r="T97" s="15"/>
      <c r="U97" s="15"/>
      <c r="V97" s="15"/>
      <c r="W97" s="15"/>
      <c r="X97" s="15"/>
      <c r="Y97" s="15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>
        <v>31.1</v>
      </c>
      <c r="AL97" s="74">
        <v>31.8</v>
      </c>
      <c r="AM97" s="84">
        <v>33</v>
      </c>
      <c r="AN97" s="74">
        <v>29.8</v>
      </c>
      <c r="AO97" s="74">
        <v>31.7</v>
      </c>
      <c r="AP97" s="100">
        <v>26.46</v>
      </c>
      <c r="AQ97" s="74">
        <v>23.58</v>
      </c>
      <c r="AR97" s="74">
        <v>22.38</v>
      </c>
      <c r="AS97" s="74">
        <v>23.55</v>
      </c>
      <c r="AT97" s="74">
        <v>22.187085896731755</v>
      </c>
      <c r="AU97" s="74">
        <v>19.160781181179591</v>
      </c>
      <c r="AV97" s="74">
        <v>23.487281707652087</v>
      </c>
      <c r="AW97" s="74">
        <v>22.215466256093368</v>
      </c>
      <c r="AX97" s="74">
        <v>21.078316668405421</v>
      </c>
      <c r="AY97" s="74">
        <v>20.986163911405395</v>
      </c>
      <c r="AZ97" s="74">
        <v>17.950115892027807</v>
      </c>
      <c r="BA97" s="74">
        <v>20.604342220586791</v>
      </c>
      <c r="BB97" s="74">
        <v>19.591022242214901</v>
      </c>
      <c r="BC97" s="85">
        <v>18.090320973798917</v>
      </c>
      <c r="BD97" s="85">
        <v>35.348754665417324</v>
      </c>
    </row>
    <row r="98" spans="1:56" x14ac:dyDescent="0.2">
      <c r="A98" s="78">
        <v>2004</v>
      </c>
      <c r="B98" s="78" t="s">
        <v>28</v>
      </c>
      <c r="C98" s="25" t="s">
        <v>1</v>
      </c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72"/>
      <c r="AC98" s="72"/>
      <c r="AD98" s="72"/>
      <c r="AE98" s="72"/>
      <c r="AF98" s="72"/>
      <c r="AG98" s="72"/>
      <c r="AH98" s="72"/>
      <c r="AI98" s="72"/>
      <c r="AJ98" s="79"/>
      <c r="AK98" s="72">
        <v>61.6</v>
      </c>
      <c r="AL98" s="72">
        <v>64</v>
      </c>
      <c r="AM98" s="72">
        <v>60.1</v>
      </c>
      <c r="AN98" s="98">
        <v>59.8</v>
      </c>
      <c r="AO98" s="72">
        <v>62.2</v>
      </c>
      <c r="AP98" s="72">
        <v>67.069999999999993</v>
      </c>
      <c r="AQ98" s="72">
        <v>61.69</v>
      </c>
      <c r="AR98" s="72">
        <v>74.63</v>
      </c>
      <c r="AS98" s="72">
        <v>78.91</v>
      </c>
      <c r="AT98" s="72">
        <v>80.517710396910317</v>
      </c>
      <c r="AU98" s="72">
        <v>82.309042638837909</v>
      </c>
      <c r="AV98" s="72">
        <v>82.22693166206129</v>
      </c>
      <c r="AW98" s="72">
        <v>76.034815745989206</v>
      </c>
      <c r="AX98" s="72">
        <v>75.041625712018771</v>
      </c>
      <c r="AY98" s="72">
        <v>72.381145654130918</v>
      </c>
      <c r="AZ98" s="72">
        <v>69.069612920778994</v>
      </c>
      <c r="BA98" s="72">
        <v>72.748675939773534</v>
      </c>
      <c r="BB98" s="72">
        <v>61.994393309500261</v>
      </c>
      <c r="BC98" s="80">
        <v>53.765141701854631</v>
      </c>
      <c r="BD98" s="80">
        <v>47.327137358778927</v>
      </c>
    </row>
    <row r="99" spans="1:56" x14ac:dyDescent="0.2">
      <c r="A99" s="21">
        <v>2004</v>
      </c>
      <c r="B99" s="21" t="s">
        <v>28</v>
      </c>
      <c r="C99" s="6" t="s">
        <v>2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7"/>
      <c r="S99" s="7"/>
      <c r="T99" s="7"/>
      <c r="U99" s="7"/>
      <c r="V99" s="7"/>
      <c r="W99" s="7"/>
      <c r="X99" s="7"/>
      <c r="Y99" s="7"/>
      <c r="Z99" s="7"/>
      <c r="AA99" s="7"/>
      <c r="AB99" s="73"/>
      <c r="AC99" s="73"/>
      <c r="AD99" s="73"/>
      <c r="AE99" s="73"/>
      <c r="AF99" s="73"/>
      <c r="AG99" s="73"/>
      <c r="AH99" s="73"/>
      <c r="AI99" s="73"/>
      <c r="AJ99" s="81"/>
      <c r="AK99" s="73">
        <v>18.5</v>
      </c>
      <c r="AL99" s="73">
        <v>9.5</v>
      </c>
      <c r="AM99" s="73">
        <v>12.2</v>
      </c>
      <c r="AN99" s="99">
        <v>10.8</v>
      </c>
      <c r="AO99" s="73">
        <v>7.4</v>
      </c>
      <c r="AP99" s="73">
        <v>8.5</v>
      </c>
      <c r="AQ99" s="73">
        <v>18</v>
      </c>
      <c r="AR99" s="73">
        <v>5.7</v>
      </c>
      <c r="AS99" s="73">
        <v>1.2</v>
      </c>
      <c r="AT99" s="73">
        <v>1.2746555270566498</v>
      </c>
      <c r="AU99" s="73">
        <v>0.6580275585245533</v>
      </c>
      <c r="AV99" s="73">
        <v>1.8548176878675675</v>
      </c>
      <c r="AW99" s="73">
        <v>1.024137388884331</v>
      </c>
      <c r="AX99" s="73">
        <v>4.039174354298166</v>
      </c>
      <c r="AY99" s="73">
        <v>5.9781519146185724</v>
      </c>
      <c r="AZ99" s="73">
        <v>7.1098670316754484</v>
      </c>
      <c r="BA99" s="73">
        <v>5.6897642955935348</v>
      </c>
      <c r="BB99" s="73">
        <v>14.55811213622931</v>
      </c>
      <c r="BC99" s="82">
        <v>22.380698699979057</v>
      </c>
      <c r="BD99" s="82">
        <v>23.46559807036229</v>
      </c>
    </row>
    <row r="100" spans="1:56" x14ac:dyDescent="0.2">
      <c r="A100" s="21">
        <v>2004</v>
      </c>
      <c r="B100" s="21" t="s">
        <v>28</v>
      </c>
      <c r="C100" s="6" t="s">
        <v>3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3"/>
      <c r="AC100" s="73"/>
      <c r="AD100" s="73"/>
      <c r="AE100" s="73"/>
      <c r="AF100" s="73"/>
      <c r="AG100" s="73"/>
      <c r="AH100" s="73"/>
      <c r="AI100" s="73"/>
      <c r="AJ100" s="81"/>
      <c r="AK100" s="73">
        <v>3.3</v>
      </c>
      <c r="AL100" s="73">
        <v>0.8</v>
      </c>
      <c r="AM100" s="73">
        <v>0.8</v>
      </c>
      <c r="AN100" s="99">
        <v>4.5999999999999996</v>
      </c>
      <c r="AO100" s="73">
        <v>4.9000000000000004</v>
      </c>
      <c r="AP100" s="73">
        <v>3.18</v>
      </c>
      <c r="AQ100" s="73">
        <v>2.67</v>
      </c>
      <c r="AR100" s="73">
        <v>2.61</v>
      </c>
      <c r="AS100" s="73">
        <v>2.02</v>
      </c>
      <c r="AT100" s="73">
        <v>1.331307582053902</v>
      </c>
      <c r="AU100" s="73">
        <v>0.65430409189988104</v>
      </c>
      <c r="AV100" s="73">
        <v>0.61285862386373147</v>
      </c>
      <c r="AW100" s="73">
        <v>1.1431997297165566</v>
      </c>
      <c r="AX100" s="73">
        <v>0.4523761590658788</v>
      </c>
      <c r="AY100" s="73">
        <v>1.3982451636296025</v>
      </c>
      <c r="AZ100" s="73">
        <v>0.56844198349519248</v>
      </c>
      <c r="BA100" s="73">
        <v>1.0992470888345216</v>
      </c>
      <c r="BB100" s="73">
        <v>1.3081217381036256</v>
      </c>
      <c r="BC100" s="82">
        <v>1.9167967103903278</v>
      </c>
      <c r="BD100" s="82">
        <v>8.5391730562536345</v>
      </c>
    </row>
    <row r="101" spans="1:56" x14ac:dyDescent="0.2">
      <c r="A101" s="83">
        <v>2004</v>
      </c>
      <c r="B101" s="83" t="s">
        <v>28</v>
      </c>
      <c r="C101" s="14" t="s">
        <v>4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74"/>
      <c r="AC101" s="74"/>
      <c r="AD101" s="74"/>
      <c r="AE101" s="74"/>
      <c r="AF101" s="74"/>
      <c r="AG101" s="74"/>
      <c r="AH101" s="74"/>
      <c r="AI101" s="74"/>
      <c r="AJ101" s="84"/>
      <c r="AK101" s="74">
        <v>23.2</v>
      </c>
      <c r="AL101" s="74">
        <v>29.1</v>
      </c>
      <c r="AM101" s="74">
        <v>26.9</v>
      </c>
      <c r="AN101" s="100">
        <v>24.8</v>
      </c>
      <c r="AO101" s="74">
        <v>25.5</v>
      </c>
      <c r="AP101" s="74">
        <v>21.25</v>
      </c>
      <c r="AQ101" s="74">
        <v>17.63</v>
      </c>
      <c r="AR101" s="74">
        <v>17.05</v>
      </c>
      <c r="AS101" s="74">
        <v>17.87</v>
      </c>
      <c r="AT101" s="74">
        <v>16.876326493979125</v>
      </c>
      <c r="AU101" s="74">
        <v>16.378625710737634</v>
      </c>
      <c r="AV101" s="74">
        <v>15.305392026207397</v>
      </c>
      <c r="AW101" s="74">
        <v>21.797847135409892</v>
      </c>
      <c r="AX101" s="74">
        <v>20.466823774617197</v>
      </c>
      <c r="AY101" s="74">
        <v>20.242457267620889</v>
      </c>
      <c r="AZ101" s="74">
        <v>23.252058504419793</v>
      </c>
      <c r="BA101" s="74">
        <v>20.462272516252568</v>
      </c>
      <c r="BB101" s="74">
        <v>22.139372816166812</v>
      </c>
      <c r="BC101" s="85">
        <v>21.937362887776001</v>
      </c>
      <c r="BD101" s="85">
        <v>20.668091514605145</v>
      </c>
    </row>
    <row r="102" spans="1:56" x14ac:dyDescent="0.2">
      <c r="A102" s="78">
        <v>2009</v>
      </c>
      <c r="B102" s="78" t="s">
        <v>29</v>
      </c>
      <c r="C102" s="25" t="s">
        <v>1</v>
      </c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>
        <v>66.2</v>
      </c>
      <c r="AQ102" s="72">
        <v>75.66</v>
      </c>
      <c r="AR102" s="79">
        <v>77.069999999999993</v>
      </c>
      <c r="AS102" s="72">
        <v>69.97</v>
      </c>
      <c r="AT102" s="72">
        <v>75.245186819821924</v>
      </c>
      <c r="AU102" s="72">
        <v>68.053133266927503</v>
      </c>
      <c r="AV102" s="72">
        <v>78.149755916526658</v>
      </c>
      <c r="AW102" s="72">
        <v>68.053624402113357</v>
      </c>
      <c r="AX102" s="72">
        <v>68.196642540560873</v>
      </c>
      <c r="AY102" s="72">
        <v>70.703463703715258</v>
      </c>
      <c r="AZ102" s="72">
        <v>62.89104949749936</v>
      </c>
      <c r="BA102" s="72">
        <v>64.411396357630963</v>
      </c>
      <c r="BB102" s="72">
        <v>63.569789363019737</v>
      </c>
      <c r="BC102" s="80">
        <v>60.052194371107582</v>
      </c>
      <c r="BD102" s="80">
        <v>39.533202625318829</v>
      </c>
    </row>
    <row r="103" spans="1:56" x14ac:dyDescent="0.2">
      <c r="A103" s="21">
        <v>2009</v>
      </c>
      <c r="B103" s="21" t="s">
        <v>29</v>
      </c>
      <c r="C103" s="6" t="s">
        <v>2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>
        <v>11.29</v>
      </c>
      <c r="AQ103" s="73">
        <v>15.69</v>
      </c>
      <c r="AR103" s="81">
        <v>13.36</v>
      </c>
      <c r="AS103" s="73">
        <v>14.44</v>
      </c>
      <c r="AT103" s="73">
        <v>16.286020310023755</v>
      </c>
      <c r="AU103" s="73">
        <v>16.649791053904554</v>
      </c>
      <c r="AV103" s="73">
        <v>8.9214049596245388</v>
      </c>
      <c r="AW103" s="73">
        <v>8.0093718521857014</v>
      </c>
      <c r="AX103" s="73">
        <v>6.9582750608637571</v>
      </c>
      <c r="AY103" s="73">
        <v>9.4159998071046349</v>
      </c>
      <c r="AZ103" s="73">
        <v>14.606378619804042</v>
      </c>
      <c r="BA103" s="73">
        <v>15.001299414036408</v>
      </c>
      <c r="BB103" s="73">
        <v>15.117961459271694</v>
      </c>
      <c r="BC103" s="82">
        <v>17.048039852061269</v>
      </c>
      <c r="BD103" s="82">
        <v>28.999999999999996</v>
      </c>
    </row>
    <row r="104" spans="1:56" x14ac:dyDescent="0.2">
      <c r="A104" s="21">
        <v>2009</v>
      </c>
      <c r="B104" s="21" t="s">
        <v>29</v>
      </c>
      <c r="C104" s="6" t="s">
        <v>3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>
        <v>3.68</v>
      </c>
      <c r="AQ104" s="73">
        <v>1.81</v>
      </c>
      <c r="AR104" s="81">
        <v>0.78</v>
      </c>
      <c r="AS104" s="73">
        <v>0.64</v>
      </c>
      <c r="AT104" s="73">
        <v>1.1694231507265531</v>
      </c>
      <c r="AU104" s="73">
        <v>0.86124501976127432</v>
      </c>
      <c r="AV104" s="73">
        <v>1.3958252767462047</v>
      </c>
      <c r="AW104" s="73">
        <v>1.3676309876893211</v>
      </c>
      <c r="AX104" s="73">
        <v>0.92414181826617992</v>
      </c>
      <c r="AY104" s="73">
        <v>1.0929965189335962</v>
      </c>
      <c r="AZ104" s="73">
        <v>1.6406795723270451</v>
      </c>
      <c r="BA104" s="73">
        <v>1.3863632914316806</v>
      </c>
      <c r="BB104" s="73">
        <v>3.6136440391759534</v>
      </c>
      <c r="BC104" s="82">
        <v>5.1164194611899925</v>
      </c>
      <c r="BD104" s="82">
        <v>19.238049630144612</v>
      </c>
    </row>
    <row r="105" spans="1:56" x14ac:dyDescent="0.2">
      <c r="A105" s="83">
        <v>2009</v>
      </c>
      <c r="B105" s="83" t="s">
        <v>29</v>
      </c>
      <c r="C105" s="14" t="s">
        <v>4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>
        <v>18.829999999999998</v>
      </c>
      <c r="AQ105" s="74">
        <v>6.83</v>
      </c>
      <c r="AR105" s="84">
        <v>8.7899999999999991</v>
      </c>
      <c r="AS105" s="74">
        <v>14.95</v>
      </c>
      <c r="AT105" s="74">
        <v>7.2993697194277711</v>
      </c>
      <c r="AU105" s="74">
        <v>14.435830659406657</v>
      </c>
      <c r="AV105" s="74">
        <v>11.533013847102607</v>
      </c>
      <c r="AW105" s="74">
        <v>22.569372758011621</v>
      </c>
      <c r="AX105" s="74">
        <v>23.9209405803092</v>
      </c>
      <c r="AY105" s="74">
        <v>18.78753997024652</v>
      </c>
      <c r="AZ105" s="74">
        <v>20.861892310369537</v>
      </c>
      <c r="BA105" s="74">
        <v>19.200940936900945</v>
      </c>
      <c r="BB105" s="74">
        <v>17.698605138532614</v>
      </c>
      <c r="BC105" s="85">
        <v>17.783346315641161</v>
      </c>
      <c r="BD105" s="85">
        <v>12.228747744536562</v>
      </c>
    </row>
    <row r="106" spans="1:56" x14ac:dyDescent="0.2">
      <c r="A106" s="78">
        <v>2009</v>
      </c>
      <c r="B106" s="78" t="s">
        <v>30</v>
      </c>
      <c r="C106" s="25" t="s">
        <v>1</v>
      </c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9"/>
      <c r="AP106" s="72">
        <v>72.42</v>
      </c>
      <c r="AQ106" s="72">
        <v>71.56</v>
      </c>
      <c r="AR106" s="72">
        <v>67.172073443895655</v>
      </c>
      <c r="AS106" s="72">
        <v>68.134614772978907</v>
      </c>
      <c r="AT106" s="72">
        <v>68.061048754739858</v>
      </c>
      <c r="AU106" s="72">
        <v>76.549676267149579</v>
      </c>
      <c r="AV106" s="72">
        <v>72.275693451297201</v>
      </c>
      <c r="AW106" s="72">
        <v>75.395632957163897</v>
      </c>
      <c r="AX106" s="72">
        <v>71.724781813440131</v>
      </c>
      <c r="AY106" s="72">
        <v>76.959792937949146</v>
      </c>
      <c r="AZ106" s="72">
        <v>73.705444853212342</v>
      </c>
      <c r="BA106" s="72">
        <v>76.145704397648046</v>
      </c>
      <c r="BB106" s="72">
        <v>56.713091645963807</v>
      </c>
      <c r="BC106" s="80">
        <v>55.377814664919768</v>
      </c>
      <c r="BD106" s="183">
        <v>56.69970749220257</v>
      </c>
    </row>
    <row r="107" spans="1:56" x14ac:dyDescent="0.2">
      <c r="A107" s="21">
        <v>2009</v>
      </c>
      <c r="B107" s="21" t="s">
        <v>30</v>
      </c>
      <c r="C107" s="6" t="s">
        <v>2</v>
      </c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81"/>
      <c r="AP107" s="73">
        <v>10.210000000000001</v>
      </c>
      <c r="AQ107" s="73">
        <v>8.1199999999999992</v>
      </c>
      <c r="AR107" s="73">
        <v>15.791923436341635</v>
      </c>
      <c r="AS107" s="73">
        <v>14.71738495948142</v>
      </c>
      <c r="AT107" s="73">
        <v>10.719556622845229</v>
      </c>
      <c r="AU107" s="73">
        <v>5.5586028004219123</v>
      </c>
      <c r="AV107" s="73">
        <v>8.0111094609557956</v>
      </c>
      <c r="AW107" s="73">
        <v>7.5125181722343317</v>
      </c>
      <c r="AX107" s="73">
        <v>5.6878529050713293</v>
      </c>
      <c r="AY107" s="73">
        <v>3.3718110536887544</v>
      </c>
      <c r="AZ107" s="73">
        <v>6.552280019834086</v>
      </c>
      <c r="BA107" s="73">
        <v>9.0620178445703008</v>
      </c>
      <c r="BB107" s="73">
        <v>30.011711935925721</v>
      </c>
      <c r="BC107" s="82">
        <v>31.191852601737256</v>
      </c>
      <c r="BD107" s="184">
        <v>26.222129711027176</v>
      </c>
    </row>
    <row r="108" spans="1:56" x14ac:dyDescent="0.2">
      <c r="A108" s="21">
        <v>2009</v>
      </c>
      <c r="B108" s="21" t="s">
        <v>30</v>
      </c>
      <c r="C108" s="6" t="s">
        <v>3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81"/>
      <c r="AP108" s="73">
        <v>1.54</v>
      </c>
      <c r="AQ108" s="73">
        <v>1.42</v>
      </c>
      <c r="AR108" s="73">
        <v>0.71073846105991301</v>
      </c>
      <c r="AS108" s="73">
        <v>0.5676807185085716</v>
      </c>
      <c r="AT108" s="73">
        <v>1.2097819815071675</v>
      </c>
      <c r="AU108" s="73">
        <v>1.2373860821729212</v>
      </c>
      <c r="AV108" s="73">
        <v>1.9827094022717642</v>
      </c>
      <c r="AW108" s="73">
        <v>1.2636918004640187</v>
      </c>
      <c r="AX108" s="73">
        <v>3.5924101080070145</v>
      </c>
      <c r="AY108" s="73">
        <v>0.99997938456848479</v>
      </c>
      <c r="AZ108" s="73">
        <v>1.4103093487068732</v>
      </c>
      <c r="BA108" s="73">
        <v>1.5271073262253458</v>
      </c>
      <c r="BB108" s="73">
        <v>0.54939958616609386</v>
      </c>
      <c r="BC108" s="82">
        <v>0.71129173996304229</v>
      </c>
      <c r="BD108" s="184">
        <v>2.636281972699781</v>
      </c>
    </row>
    <row r="109" spans="1:56" x14ac:dyDescent="0.2">
      <c r="A109" s="83">
        <v>2009</v>
      </c>
      <c r="B109" s="83" t="s">
        <v>30</v>
      </c>
      <c r="C109" s="14" t="s">
        <v>4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84"/>
      <c r="AP109" s="74">
        <v>15.83</v>
      </c>
      <c r="AQ109" s="74">
        <v>18.91</v>
      </c>
      <c r="AR109" s="74">
        <v>16.325264658702796</v>
      </c>
      <c r="AS109" s="74">
        <v>16.580319549031088</v>
      </c>
      <c r="AT109" s="74">
        <v>20.009612640907761</v>
      </c>
      <c r="AU109" s="74">
        <v>16.654334850255566</v>
      </c>
      <c r="AV109" s="74">
        <v>17.730487685475222</v>
      </c>
      <c r="AW109" s="74">
        <v>15.828157070137745</v>
      </c>
      <c r="AX109" s="74">
        <v>18.994955173481536</v>
      </c>
      <c r="AY109" s="74">
        <v>18.668416623793636</v>
      </c>
      <c r="AZ109" s="74">
        <v>18.331965778246683</v>
      </c>
      <c r="BA109" s="74">
        <v>13.265170431556305</v>
      </c>
      <c r="BB109" s="74">
        <v>12.725805524838247</v>
      </c>
      <c r="BC109" s="85">
        <v>12.719016380073427</v>
      </c>
      <c r="BD109" s="185">
        <v>14.441880824070486</v>
      </c>
    </row>
    <row r="110" spans="1:56" x14ac:dyDescent="0.2">
      <c r="A110" s="78">
        <v>2017</v>
      </c>
      <c r="B110" s="78" t="s">
        <v>31</v>
      </c>
      <c r="C110" s="25" t="s">
        <v>1</v>
      </c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>
        <v>73.63</v>
      </c>
      <c r="AR110" s="72">
        <v>82.88</v>
      </c>
      <c r="AS110" s="72">
        <v>82.68</v>
      </c>
      <c r="AT110" s="72">
        <v>87.682724546539461</v>
      </c>
      <c r="AU110" s="72">
        <v>78.528972155659858</v>
      </c>
      <c r="AV110" s="72">
        <v>78.031662861470323</v>
      </c>
      <c r="AW110" s="72">
        <v>75.32398820498841</v>
      </c>
      <c r="AX110" s="72">
        <v>80.871994170512522</v>
      </c>
      <c r="AY110" s="72">
        <v>73.49573118195346</v>
      </c>
      <c r="AZ110" s="72">
        <v>71.387668535070446</v>
      </c>
      <c r="BA110" s="72">
        <v>64.658252293261611</v>
      </c>
      <c r="BB110" s="72">
        <v>59.896428200602216</v>
      </c>
      <c r="BC110" s="80">
        <v>61.123088984711877</v>
      </c>
      <c r="BD110" s="80">
        <v>44.314030440734527</v>
      </c>
    </row>
    <row r="111" spans="1:56" x14ac:dyDescent="0.2">
      <c r="A111" s="21">
        <v>2017</v>
      </c>
      <c r="B111" s="21" t="s">
        <v>31</v>
      </c>
      <c r="C111" s="6" t="s">
        <v>2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>
        <v>3.66</v>
      </c>
      <c r="AR111" s="73">
        <v>1.73</v>
      </c>
      <c r="AS111" s="73">
        <v>4.4400000000000004</v>
      </c>
      <c r="AT111" s="73">
        <v>1.3175533442038927</v>
      </c>
      <c r="AU111" s="73">
        <v>7.458249714806759</v>
      </c>
      <c r="AV111" s="73">
        <v>5.4315127274329793</v>
      </c>
      <c r="AW111" s="73">
        <v>4.4622087471706129</v>
      </c>
      <c r="AX111" s="73">
        <v>4.9741489989243215</v>
      </c>
      <c r="AY111" s="73">
        <v>11.141223466750215</v>
      </c>
      <c r="AZ111" s="73">
        <v>14.964399333434326</v>
      </c>
      <c r="BA111" s="73">
        <v>20.957307400510377</v>
      </c>
      <c r="BB111" s="73">
        <v>20.540442321669609</v>
      </c>
      <c r="BC111" s="82">
        <v>22.84888279106233</v>
      </c>
      <c r="BD111" s="82">
        <v>26.812474686107734</v>
      </c>
    </row>
    <row r="112" spans="1:56" x14ac:dyDescent="0.2">
      <c r="A112" s="21">
        <v>2017</v>
      </c>
      <c r="B112" s="21" t="s">
        <v>31</v>
      </c>
      <c r="C112" s="6" t="s">
        <v>3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>
        <v>5.87</v>
      </c>
      <c r="AR112" s="73">
        <v>2.5</v>
      </c>
      <c r="AS112" s="73">
        <v>0.03</v>
      </c>
      <c r="AT112" s="73">
        <v>8.9278259611197744E-2</v>
      </c>
      <c r="AU112" s="73">
        <v>0.95698742525291547</v>
      </c>
      <c r="AV112" s="73">
        <v>2.4674628609377698</v>
      </c>
      <c r="AW112" s="73">
        <v>2.4110514647971786</v>
      </c>
      <c r="AX112" s="73">
        <v>0.88483292272459158</v>
      </c>
      <c r="AY112" s="73">
        <v>1.8641810918774964</v>
      </c>
      <c r="AZ112" s="73">
        <v>1.4846235418875926</v>
      </c>
      <c r="BA112" s="73">
        <v>1.3256086626663905</v>
      </c>
      <c r="BB112" s="73">
        <v>5.2616550721628075</v>
      </c>
      <c r="BC112" s="82">
        <v>0.49367894943159546</v>
      </c>
      <c r="BD112" s="82">
        <v>13.549285963079067</v>
      </c>
    </row>
    <row r="113" spans="1:56" x14ac:dyDescent="0.2">
      <c r="A113" s="83">
        <v>2017</v>
      </c>
      <c r="B113" s="83" t="s">
        <v>31</v>
      </c>
      <c r="C113" s="14" t="s">
        <v>4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>
        <v>16.84</v>
      </c>
      <c r="AR113" s="74">
        <v>12.89</v>
      </c>
      <c r="AS113" s="74">
        <v>12.85</v>
      </c>
      <c r="AT113" s="74">
        <v>10.910443849645464</v>
      </c>
      <c r="AU113" s="74">
        <v>13.05579070428049</v>
      </c>
      <c r="AV113" s="74">
        <v>14.069361550158929</v>
      </c>
      <c r="AW113" s="74">
        <v>17.802751583043779</v>
      </c>
      <c r="AX113" s="74">
        <v>13.269023907838559</v>
      </c>
      <c r="AY113" s="74">
        <v>13.498864259418824</v>
      </c>
      <c r="AZ113" s="74">
        <v>12.163308589607638</v>
      </c>
      <c r="BA113" s="74">
        <v>13.058831643561629</v>
      </c>
      <c r="BB113" s="74">
        <v>14.301474405565363</v>
      </c>
      <c r="BC113" s="85">
        <v>15.530674245393962</v>
      </c>
      <c r="BD113" s="85">
        <v>15.324208910078681</v>
      </c>
    </row>
    <row r="114" spans="1:56" x14ac:dyDescent="0.2">
      <c r="A114" s="21">
        <v>2020</v>
      </c>
      <c r="B114" s="21" t="s">
        <v>32</v>
      </c>
      <c r="C114" s="6" t="s">
        <v>1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AL114" s="104"/>
      <c r="AT114" s="73">
        <v>71.572159395271555</v>
      </c>
      <c r="AU114" s="73">
        <v>72.491500144965514</v>
      </c>
      <c r="AV114" s="73">
        <v>70.954515865028938</v>
      </c>
      <c r="AW114" s="73">
        <v>71.26491282797825</v>
      </c>
      <c r="AX114" s="73">
        <v>75.253073029645691</v>
      </c>
      <c r="AY114" s="73">
        <v>71.534017971758658</v>
      </c>
      <c r="AZ114" s="73">
        <v>61.925519990036122</v>
      </c>
      <c r="BA114" s="73">
        <v>63.326508490906903</v>
      </c>
      <c r="BB114" s="73">
        <v>51.027913994718972</v>
      </c>
      <c r="BC114" s="82">
        <v>42.801767578882085</v>
      </c>
      <c r="BD114" s="82">
        <v>39.089574155653452</v>
      </c>
    </row>
    <row r="115" spans="1:56" x14ac:dyDescent="0.2">
      <c r="A115" s="21">
        <v>2020</v>
      </c>
      <c r="B115" s="21" t="s">
        <v>32</v>
      </c>
      <c r="C115" s="6" t="s">
        <v>2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AL115" s="104"/>
      <c r="AT115" s="73">
        <v>7.3371015309828795</v>
      </c>
      <c r="AU115" s="73">
        <v>5.9232126796505851</v>
      </c>
      <c r="AV115" s="73">
        <v>11.12501516365643</v>
      </c>
      <c r="AW115" s="73">
        <v>8.3653946137048987</v>
      </c>
      <c r="AX115" s="73">
        <v>6.4714389009399857</v>
      </c>
      <c r="AY115" s="73">
        <v>11.087933247753529</v>
      </c>
      <c r="AZ115" s="73">
        <v>13.82488479262673</v>
      </c>
      <c r="BA115" s="73">
        <v>11.525954474286403</v>
      </c>
      <c r="BB115" s="73">
        <v>21.774801961523952</v>
      </c>
      <c r="BC115" s="82">
        <v>24.125901232653696</v>
      </c>
      <c r="BD115" s="82">
        <v>30.525697503671072</v>
      </c>
    </row>
    <row r="116" spans="1:56" x14ac:dyDescent="0.2">
      <c r="A116" s="21">
        <v>2020</v>
      </c>
      <c r="B116" s="21" t="s">
        <v>32</v>
      </c>
      <c r="C116" s="6" t="s">
        <v>3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AL116" s="104"/>
      <c r="AT116" s="73">
        <v>1.7377256085565396</v>
      </c>
      <c r="AU116" s="73">
        <v>1.2409396551649081</v>
      </c>
      <c r="AV116" s="73">
        <v>1.6744093862606166</v>
      </c>
      <c r="AW116" s="73">
        <v>1.2824512148625697</v>
      </c>
      <c r="AX116" s="73">
        <v>1.0122921185827911</v>
      </c>
      <c r="AY116" s="73">
        <v>0.94672657252888315</v>
      </c>
      <c r="AZ116" s="73">
        <v>3.885913563332918</v>
      </c>
      <c r="BA116" s="73">
        <v>2.7821269420691315</v>
      </c>
      <c r="BB116" s="73">
        <v>3.0931723877781967</v>
      </c>
      <c r="BC116" s="82">
        <v>3.0932630436467945</v>
      </c>
      <c r="BD116" s="82">
        <v>5.8972099853157118</v>
      </c>
    </row>
    <row r="117" spans="1:56" x14ac:dyDescent="0.2">
      <c r="A117" s="21">
        <v>2020</v>
      </c>
      <c r="B117" s="21" t="s">
        <v>32</v>
      </c>
      <c r="C117" s="6" t="s">
        <v>4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AL117" s="104"/>
      <c r="AT117" s="73">
        <v>19.353013465189026</v>
      </c>
      <c r="AU117" s="73">
        <v>20.344347520218992</v>
      </c>
      <c r="AV117" s="73">
        <v>16.246059585054017</v>
      </c>
      <c r="AW117" s="73">
        <v>19.087241343454302</v>
      </c>
      <c r="AX117" s="73">
        <v>17.263195950831527</v>
      </c>
      <c r="AY117" s="73">
        <v>16.431322207958921</v>
      </c>
      <c r="AZ117" s="73">
        <v>20.363681654004235</v>
      </c>
      <c r="BA117" s="73">
        <v>22.365410092737566</v>
      </c>
      <c r="BB117" s="73">
        <v>24.104111655978876</v>
      </c>
      <c r="BC117" s="82">
        <v>29.979068144817429</v>
      </c>
      <c r="BD117" s="82">
        <v>24.487518355359768</v>
      </c>
    </row>
    <row r="118" spans="1:56" x14ac:dyDescent="0.2">
      <c r="A118" s="78">
        <v>2023</v>
      </c>
      <c r="B118" s="78" t="s">
        <v>105</v>
      </c>
      <c r="C118" s="25" t="s">
        <v>1</v>
      </c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65"/>
      <c r="AJ118" s="72"/>
      <c r="AK118" s="72"/>
      <c r="AL118" s="72"/>
      <c r="AM118" s="72"/>
      <c r="AN118" s="72"/>
      <c r="AO118" s="72"/>
      <c r="AP118" s="72"/>
      <c r="AQ118" s="72"/>
      <c r="AR118" s="72"/>
      <c r="AS118" s="72"/>
      <c r="AT118" s="72"/>
      <c r="AU118" s="72">
        <v>40.239863308145303</v>
      </c>
      <c r="AV118" s="72">
        <v>37.883018626601384</v>
      </c>
      <c r="AW118" s="72">
        <v>38.857449801069258</v>
      </c>
      <c r="AX118" s="72">
        <v>40.524545090710362</v>
      </c>
      <c r="AY118" s="72">
        <v>38.946878490945046</v>
      </c>
      <c r="AZ118" s="72">
        <v>34.46774367889391</v>
      </c>
      <c r="BA118" s="72">
        <v>33.840944645665374</v>
      </c>
      <c r="BB118" s="72">
        <v>35.362911651706554</v>
      </c>
      <c r="BC118" s="80">
        <v>28.637086806946343</v>
      </c>
      <c r="BD118" s="80">
        <v>19.478841097612278</v>
      </c>
    </row>
    <row r="119" spans="1:56" x14ac:dyDescent="0.2">
      <c r="A119" s="21">
        <v>2023</v>
      </c>
      <c r="B119" s="21" t="s">
        <v>105</v>
      </c>
      <c r="C119" s="6" t="s">
        <v>2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68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>
        <v>13.678474495462689</v>
      </c>
      <c r="AV119" s="73">
        <v>14.15429852678618</v>
      </c>
      <c r="AW119" s="73">
        <v>14.038669754237642</v>
      </c>
      <c r="AX119" s="73">
        <v>13.346475920287187</v>
      </c>
      <c r="AY119" s="73">
        <v>13.562463382235261</v>
      </c>
      <c r="AZ119" s="73">
        <v>21.139330296282022</v>
      </c>
      <c r="BA119" s="73">
        <v>21.633733749584671</v>
      </c>
      <c r="BB119" s="73">
        <v>19.881558705322096</v>
      </c>
      <c r="BC119" s="82">
        <v>33.538599151047258</v>
      </c>
      <c r="BD119" s="82">
        <v>50.802640649567884</v>
      </c>
    </row>
    <row r="120" spans="1:56" x14ac:dyDescent="0.2">
      <c r="A120" s="21">
        <v>2023</v>
      </c>
      <c r="B120" s="21" t="s">
        <v>105</v>
      </c>
      <c r="C120" s="6" t="s">
        <v>3</v>
      </c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68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>
        <v>0</v>
      </c>
      <c r="AV120" s="73">
        <v>0</v>
      </c>
      <c r="AW120" s="73">
        <v>0</v>
      </c>
      <c r="AX120" s="73">
        <v>0</v>
      </c>
      <c r="AY120" s="73">
        <v>0</v>
      </c>
      <c r="AZ120" s="73">
        <v>0.28913133211913955</v>
      </c>
      <c r="BA120" s="73">
        <v>0.36812229199411062</v>
      </c>
      <c r="BB120" s="73">
        <v>0.63128376954896204</v>
      </c>
      <c r="BC120" s="82">
        <v>0.52066984588194853</v>
      </c>
      <c r="BD120" s="82">
        <v>0.41650783391360524</v>
      </c>
    </row>
    <row r="121" spans="1:56" x14ac:dyDescent="0.2">
      <c r="A121" s="83">
        <v>2023</v>
      </c>
      <c r="B121" s="83" t="s">
        <v>105</v>
      </c>
      <c r="C121" s="14" t="s">
        <v>4</v>
      </c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1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>
        <v>46.081662196391996</v>
      </c>
      <c r="AV121" s="74">
        <v>47.962682846612445</v>
      </c>
      <c r="AW121" s="74">
        <v>47.103880444693111</v>
      </c>
      <c r="AX121" s="74">
        <v>46.128978989002455</v>
      </c>
      <c r="AY121" s="74">
        <v>47.490658126819689</v>
      </c>
      <c r="AZ121" s="74">
        <v>44.10379469270493</v>
      </c>
      <c r="BA121" s="74">
        <v>44.157199312755843</v>
      </c>
      <c r="BB121" s="74">
        <v>44.124245873422389</v>
      </c>
      <c r="BC121" s="85">
        <v>37.303641966274995</v>
      </c>
      <c r="BD121" s="85">
        <v>29.302011869930585</v>
      </c>
    </row>
    <row r="127" spans="1:56" x14ac:dyDescent="0.2">
      <c r="A127" s="104"/>
      <c r="B127" s="21" t="s">
        <v>33</v>
      </c>
    </row>
    <row r="128" spans="1:56" x14ac:dyDescent="0.2">
      <c r="A128" s="99"/>
      <c r="B128" s="21" t="s">
        <v>34</v>
      </c>
    </row>
    <row r="129" spans="1:56" x14ac:dyDescent="0.2">
      <c r="A129" s="105"/>
      <c r="B129" s="21" t="s">
        <v>35</v>
      </c>
    </row>
    <row r="130" spans="1:56" x14ac:dyDescent="0.2">
      <c r="B130" s="106" t="s">
        <v>36</v>
      </c>
    </row>
    <row r="132" spans="1:56" x14ac:dyDescent="0.2">
      <c r="A132" s="4">
        <v>1949</v>
      </c>
      <c r="B132" s="5" t="s">
        <v>0</v>
      </c>
      <c r="C132" s="107" t="s">
        <v>1</v>
      </c>
      <c r="R132" s="21">
        <f t="shared" ref="R132:BC132" si="0">R2</f>
        <v>63</v>
      </c>
      <c r="S132" s="21">
        <f t="shared" si="0"/>
        <v>61.2</v>
      </c>
      <c r="T132" s="21">
        <f t="shared" si="0"/>
        <v>62.1</v>
      </c>
      <c r="U132" s="21">
        <f t="shared" si="0"/>
        <v>63.7</v>
      </c>
      <c r="V132" s="21">
        <f t="shared" si="0"/>
        <v>67.099999999999994</v>
      </c>
      <c r="W132" s="21">
        <f t="shared" si="0"/>
        <v>68.400000000000006</v>
      </c>
      <c r="X132" s="21">
        <f t="shared" si="0"/>
        <v>68.900000000000006</v>
      </c>
      <c r="Y132" s="21">
        <f t="shared" si="0"/>
        <v>65.3</v>
      </c>
      <c r="Z132" s="21">
        <f t="shared" si="0"/>
        <v>69.599999999999994</v>
      </c>
      <c r="AA132" s="21">
        <f t="shared" si="0"/>
        <v>69.3</v>
      </c>
      <c r="AB132" s="21">
        <f t="shared" si="0"/>
        <v>71.088293283107049</v>
      </c>
      <c r="AC132" s="21">
        <f t="shared" si="0"/>
        <v>69.036448006646836</v>
      </c>
      <c r="AD132" s="21">
        <f t="shared" si="0"/>
        <v>69.341492010670706</v>
      </c>
      <c r="AE132" s="21">
        <f t="shared" si="0"/>
        <v>68.477889200149775</v>
      </c>
      <c r="AF132" s="21">
        <f t="shared" si="0"/>
        <v>68.448301322022516</v>
      </c>
      <c r="AG132" s="21">
        <f t="shared" si="0"/>
        <v>65.815109042975223</v>
      </c>
      <c r="AH132" s="21">
        <f t="shared" si="0"/>
        <v>68.7</v>
      </c>
      <c r="AI132" s="21">
        <f t="shared" si="0"/>
        <v>71.5</v>
      </c>
      <c r="AJ132" s="21">
        <f t="shared" si="0"/>
        <v>72.8</v>
      </c>
      <c r="AK132" s="21">
        <f t="shared" si="0"/>
        <v>73.599999999999994</v>
      </c>
      <c r="AL132" s="21">
        <f t="shared" si="0"/>
        <v>75.099999999999994</v>
      </c>
      <c r="AM132" s="21">
        <f t="shared" si="0"/>
        <v>75.3</v>
      </c>
      <c r="AN132" s="21">
        <f t="shared" si="0"/>
        <v>78.900000000000006</v>
      </c>
      <c r="AO132" s="21">
        <f t="shared" si="0"/>
        <v>72</v>
      </c>
      <c r="AP132" s="21">
        <f t="shared" si="0"/>
        <v>74.47</v>
      </c>
      <c r="AQ132" s="21">
        <f t="shared" si="0"/>
        <v>75.540000000000006</v>
      </c>
      <c r="AR132" s="21">
        <f t="shared" si="0"/>
        <v>75.88</v>
      </c>
      <c r="AS132" s="21">
        <f t="shared" si="0"/>
        <v>78.52</v>
      </c>
      <c r="AT132" s="21">
        <f t="shared" si="0"/>
        <v>77.342628441216107</v>
      </c>
      <c r="AU132" s="21">
        <f t="shared" si="0"/>
        <v>77.844957156512947</v>
      </c>
      <c r="AV132" s="21">
        <f t="shared" si="0"/>
        <v>78.22979426236796</v>
      </c>
      <c r="AW132" s="21">
        <f t="shared" si="0"/>
        <v>76.795820519894477</v>
      </c>
      <c r="AX132" s="21">
        <f t="shared" si="0"/>
        <v>75.202318145478145</v>
      </c>
      <c r="AY132" s="21">
        <f t="shared" si="0"/>
        <v>70.688243985564313</v>
      </c>
      <c r="AZ132" s="21">
        <f t="shared" si="0"/>
        <v>68.377999363877507</v>
      </c>
      <c r="BA132" s="21">
        <f t="shared" si="0"/>
        <v>63.581772141347741</v>
      </c>
      <c r="BB132" s="21">
        <f t="shared" si="0"/>
        <v>56.786152077207554</v>
      </c>
      <c r="BC132" s="21">
        <f t="shared" si="0"/>
        <v>49.501279343151957</v>
      </c>
    </row>
    <row r="133" spans="1:56" ht="22.5" x14ac:dyDescent="0.2">
      <c r="A133" s="4" t="s">
        <v>37</v>
      </c>
      <c r="B133" s="5" t="s">
        <v>0</v>
      </c>
      <c r="C133" s="107" t="s">
        <v>38</v>
      </c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>
        <f t="shared" ref="R133:BC133" si="1">R3+R4</f>
        <v>16.2</v>
      </c>
      <c r="S133" s="108">
        <f t="shared" si="1"/>
        <v>17.3</v>
      </c>
      <c r="T133" s="108">
        <f t="shared" si="1"/>
        <v>18.2</v>
      </c>
      <c r="U133" s="108">
        <f t="shared" si="1"/>
        <v>16</v>
      </c>
      <c r="V133" s="108">
        <f t="shared" si="1"/>
        <v>12.9</v>
      </c>
      <c r="W133" s="108">
        <f t="shared" si="1"/>
        <v>11.7</v>
      </c>
      <c r="X133" s="108">
        <f t="shared" si="1"/>
        <v>11</v>
      </c>
      <c r="Y133" s="108">
        <f t="shared" si="1"/>
        <v>13.399999999999999</v>
      </c>
      <c r="Z133" s="108">
        <f t="shared" si="1"/>
        <v>9.9</v>
      </c>
      <c r="AA133" s="108">
        <f t="shared" si="1"/>
        <v>10.4</v>
      </c>
      <c r="AB133" s="108">
        <f t="shared" si="1"/>
        <v>9.2632628402891726</v>
      </c>
      <c r="AC133" s="108">
        <f t="shared" si="1"/>
        <v>9.7747826770243407</v>
      </c>
      <c r="AD133" s="108">
        <f t="shared" si="1"/>
        <v>10.211222583022781</v>
      </c>
      <c r="AE133" s="108">
        <f t="shared" si="1"/>
        <v>9.3261577927243149</v>
      </c>
      <c r="AF133" s="108">
        <f t="shared" si="1"/>
        <v>10.11191396479861</v>
      </c>
      <c r="AG133" s="108">
        <f t="shared" si="1"/>
        <v>7.6881970215321678</v>
      </c>
      <c r="AH133" s="108">
        <f t="shared" si="1"/>
        <v>10.8</v>
      </c>
      <c r="AI133" s="108">
        <f t="shared" si="1"/>
        <v>9.8000000000000007</v>
      </c>
      <c r="AJ133" s="108">
        <f t="shared" si="1"/>
        <v>7.8</v>
      </c>
      <c r="AK133" s="108">
        <f t="shared" si="1"/>
        <v>8.6999999999999993</v>
      </c>
      <c r="AL133" s="108">
        <f t="shared" si="1"/>
        <v>8.6999999999999993</v>
      </c>
      <c r="AM133" s="108">
        <f t="shared" si="1"/>
        <v>7.9</v>
      </c>
      <c r="AN133" s="108">
        <f t="shared" si="1"/>
        <v>6.6</v>
      </c>
      <c r="AO133" s="108">
        <f t="shared" si="1"/>
        <v>9.9</v>
      </c>
      <c r="AP133" s="108">
        <f t="shared" si="1"/>
        <v>10.47</v>
      </c>
      <c r="AQ133" s="108">
        <f t="shared" si="1"/>
        <v>8.5399999999999991</v>
      </c>
      <c r="AR133" s="108">
        <f t="shared" si="1"/>
        <v>7.9599999999999991</v>
      </c>
      <c r="AS133" s="108">
        <f t="shared" si="1"/>
        <v>5.16</v>
      </c>
      <c r="AT133" s="108">
        <f t="shared" si="1"/>
        <v>5.1275793939765482</v>
      </c>
      <c r="AU133" s="108">
        <f t="shared" si="1"/>
        <v>5.3266843242748942</v>
      </c>
      <c r="AV133" s="108">
        <f t="shared" si="1"/>
        <v>4.3700864366160674</v>
      </c>
      <c r="AW133" s="108">
        <f t="shared" si="1"/>
        <v>5.6824384214755606</v>
      </c>
      <c r="AX133" s="108">
        <f t="shared" si="1"/>
        <v>7.5675657950756703</v>
      </c>
      <c r="AY133" s="108">
        <f t="shared" si="1"/>
        <v>11.587133934012707</v>
      </c>
      <c r="AZ133" s="108">
        <f t="shared" si="1"/>
        <v>12.258116079718162</v>
      </c>
      <c r="BA133" s="108">
        <f t="shared" si="1"/>
        <v>14.882047274047569</v>
      </c>
      <c r="BB133" s="108">
        <f t="shared" si="1"/>
        <v>20.290111156246372</v>
      </c>
      <c r="BC133" s="108">
        <f t="shared" si="1"/>
        <v>21.974156542292487</v>
      </c>
      <c r="BD133" s="108"/>
    </row>
    <row r="134" spans="1:56" x14ac:dyDescent="0.2">
      <c r="A134" s="12">
        <v>1949</v>
      </c>
      <c r="B134" s="13" t="s">
        <v>0</v>
      </c>
      <c r="C134" s="109" t="s">
        <v>4</v>
      </c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>
        <f t="shared" ref="R134:BC134" si="2">R5</f>
        <v>19.899999999999999</v>
      </c>
      <c r="S134" s="83">
        <f t="shared" si="2"/>
        <v>21.5</v>
      </c>
      <c r="T134" s="83">
        <f t="shared" si="2"/>
        <v>20.3</v>
      </c>
      <c r="U134" s="83">
        <f t="shared" si="2"/>
        <v>20.399999999999999</v>
      </c>
      <c r="V134" s="83">
        <f t="shared" si="2"/>
        <v>20</v>
      </c>
      <c r="W134" s="83">
        <f t="shared" si="2"/>
        <v>19.899999999999999</v>
      </c>
      <c r="X134" s="83">
        <f t="shared" si="2"/>
        <v>20.100000000000001</v>
      </c>
      <c r="Y134" s="83">
        <f t="shared" si="2"/>
        <v>21.2</v>
      </c>
      <c r="Z134" s="83">
        <f t="shared" si="2"/>
        <v>20.5</v>
      </c>
      <c r="AA134" s="83">
        <f t="shared" si="2"/>
        <v>20.3</v>
      </c>
      <c r="AB134" s="83">
        <f t="shared" si="2"/>
        <v>19.648443876603789</v>
      </c>
      <c r="AC134" s="83">
        <f t="shared" si="2"/>
        <v>21.188769316328809</v>
      </c>
      <c r="AD134" s="83">
        <f t="shared" si="2"/>
        <v>20.44728540630652</v>
      </c>
      <c r="AE134" s="83">
        <f t="shared" si="2"/>
        <v>22.195945488747245</v>
      </c>
      <c r="AF134" s="83">
        <f t="shared" si="2"/>
        <v>21.439784713178877</v>
      </c>
      <c r="AG134" s="83">
        <f t="shared" si="2"/>
        <v>26.496686777882093</v>
      </c>
      <c r="AH134" s="83">
        <f t="shared" si="2"/>
        <v>20.399999999999999</v>
      </c>
      <c r="AI134" s="83">
        <f t="shared" si="2"/>
        <v>18.8</v>
      </c>
      <c r="AJ134" s="83">
        <f t="shared" si="2"/>
        <v>19.3</v>
      </c>
      <c r="AK134" s="83">
        <f t="shared" si="2"/>
        <v>17.8</v>
      </c>
      <c r="AL134" s="83">
        <f t="shared" si="2"/>
        <v>16.3</v>
      </c>
      <c r="AM134" s="83">
        <f t="shared" si="2"/>
        <v>16.8</v>
      </c>
      <c r="AN134" s="83">
        <f t="shared" si="2"/>
        <v>14.5</v>
      </c>
      <c r="AO134" s="83">
        <f t="shared" si="2"/>
        <v>18</v>
      </c>
      <c r="AP134" s="83">
        <f t="shared" si="2"/>
        <v>15.05</v>
      </c>
      <c r="AQ134" s="83">
        <f t="shared" si="2"/>
        <v>15.93</v>
      </c>
      <c r="AR134" s="83">
        <f t="shared" si="2"/>
        <v>16.149999999999999</v>
      </c>
      <c r="AS134" s="83">
        <f t="shared" si="2"/>
        <v>16.309999999999999</v>
      </c>
      <c r="AT134" s="83">
        <f t="shared" si="2"/>
        <v>17.52979216480735</v>
      </c>
      <c r="AU134" s="83">
        <f t="shared" si="2"/>
        <v>16.828358519212191</v>
      </c>
      <c r="AV134" s="83">
        <f t="shared" si="2"/>
        <v>17.400119301015987</v>
      </c>
      <c r="AW134" s="83">
        <f t="shared" si="2"/>
        <v>17.521741058629949</v>
      </c>
      <c r="AX134" s="83">
        <f t="shared" si="2"/>
        <v>17.230116059446175</v>
      </c>
      <c r="AY134" s="83">
        <f t="shared" si="2"/>
        <v>17.724622080423</v>
      </c>
      <c r="AZ134" s="83">
        <f t="shared" si="2"/>
        <v>19.363884556404344</v>
      </c>
      <c r="BA134" s="83">
        <f t="shared" si="2"/>
        <v>21.536180584604676</v>
      </c>
      <c r="BB134" s="83">
        <f t="shared" si="2"/>
        <v>22.92373487125689</v>
      </c>
      <c r="BC134" s="83">
        <f t="shared" si="2"/>
        <v>28.524565646281125</v>
      </c>
      <c r="BD134" s="83"/>
    </row>
    <row r="135" spans="1:56" x14ac:dyDescent="0.2">
      <c r="A135" s="4">
        <v>1949</v>
      </c>
      <c r="B135" s="5" t="s">
        <v>5</v>
      </c>
      <c r="C135" s="107" t="s">
        <v>1</v>
      </c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>
        <f t="shared" ref="R135:BC135" si="3">R6</f>
        <v>53.8</v>
      </c>
      <c r="S135" s="108">
        <f t="shared" si="3"/>
        <v>56.1</v>
      </c>
      <c r="T135" s="108">
        <f t="shared" si="3"/>
        <v>55.2</v>
      </c>
      <c r="U135" s="108">
        <f t="shared" si="3"/>
        <v>58</v>
      </c>
      <c r="V135" s="108">
        <f t="shared" si="3"/>
        <v>59.8</v>
      </c>
      <c r="W135" s="108">
        <f t="shared" si="3"/>
        <v>58.4</v>
      </c>
      <c r="X135" s="108">
        <f t="shared" si="3"/>
        <v>57.2</v>
      </c>
      <c r="Y135" s="108">
        <f t="shared" si="3"/>
        <v>56.7</v>
      </c>
      <c r="Z135" s="108">
        <f t="shared" si="3"/>
        <v>56.8</v>
      </c>
      <c r="AA135" s="108">
        <f t="shared" si="3"/>
        <v>56.1</v>
      </c>
      <c r="AB135" s="108">
        <f t="shared" si="3"/>
        <v>60.5</v>
      </c>
      <c r="AC135" s="108">
        <f t="shared" si="3"/>
        <v>59.7</v>
      </c>
      <c r="AD135" s="108">
        <f t="shared" si="3"/>
        <v>58.8</v>
      </c>
      <c r="AE135" s="108">
        <f t="shared" si="3"/>
        <v>60</v>
      </c>
      <c r="AF135" s="108">
        <f t="shared" si="3"/>
        <v>60</v>
      </c>
      <c r="AG135" s="108">
        <f t="shared" si="3"/>
        <v>58.8</v>
      </c>
      <c r="AH135" s="108">
        <f t="shared" si="3"/>
        <v>52.3</v>
      </c>
      <c r="AI135" s="108">
        <f t="shared" si="3"/>
        <v>52</v>
      </c>
      <c r="AJ135" s="108">
        <f t="shared" si="3"/>
        <v>51.4</v>
      </c>
      <c r="AK135" s="108">
        <f t="shared" si="3"/>
        <v>51.4</v>
      </c>
      <c r="AL135" s="108">
        <f t="shared" si="3"/>
        <v>52.2</v>
      </c>
      <c r="AM135" s="108">
        <f t="shared" si="3"/>
        <v>48.5</v>
      </c>
      <c r="AN135" s="108">
        <f t="shared" si="3"/>
        <v>50.6</v>
      </c>
      <c r="AO135" s="108">
        <f t="shared" si="3"/>
        <v>51.5</v>
      </c>
      <c r="AP135" s="108">
        <f t="shared" si="3"/>
        <v>56.29</v>
      </c>
      <c r="AQ135" s="108">
        <f t="shared" si="3"/>
        <v>50.81</v>
      </c>
      <c r="AR135" s="108">
        <f t="shared" si="3"/>
        <v>52.22</v>
      </c>
      <c r="AS135" s="108">
        <f t="shared" si="3"/>
        <v>49.05</v>
      </c>
      <c r="AT135" s="108">
        <f t="shared" si="3"/>
        <v>51.738787770822164</v>
      </c>
      <c r="AU135" s="108">
        <f t="shared" si="3"/>
        <v>51.266742017415559</v>
      </c>
      <c r="AV135" s="108">
        <f t="shared" si="3"/>
        <v>52.010063577524718</v>
      </c>
      <c r="AW135" s="108">
        <f t="shared" si="3"/>
        <v>49.507183245214634</v>
      </c>
      <c r="AX135" s="108">
        <f t="shared" si="3"/>
        <v>47.005874108883198</v>
      </c>
      <c r="AY135" s="108">
        <f t="shared" si="3"/>
        <v>49.877708626843301</v>
      </c>
      <c r="AZ135" s="108">
        <f t="shared" si="3"/>
        <v>48.249836139727805</v>
      </c>
      <c r="BA135" s="108">
        <f t="shared" si="3"/>
        <v>46.071571820551085</v>
      </c>
      <c r="BB135" s="108">
        <f t="shared" si="3"/>
        <v>48.308891051273257</v>
      </c>
      <c r="BC135" s="108">
        <f t="shared" si="3"/>
        <v>40.88468911839491</v>
      </c>
      <c r="BD135" s="108"/>
    </row>
    <row r="136" spans="1:56" ht="22.5" x14ac:dyDescent="0.2">
      <c r="A136" s="4">
        <v>1949</v>
      </c>
      <c r="B136" s="5" t="s">
        <v>5</v>
      </c>
      <c r="C136" s="107" t="s">
        <v>38</v>
      </c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>
        <f t="shared" ref="R136:BC136" si="4">R7+R8</f>
        <v>17.600000000000001</v>
      </c>
      <c r="S136" s="108">
        <f t="shared" si="4"/>
        <v>16.600000000000001</v>
      </c>
      <c r="T136" s="108">
        <f t="shared" si="4"/>
        <v>17.7</v>
      </c>
      <c r="U136" s="108">
        <f t="shared" si="4"/>
        <v>17.8</v>
      </c>
      <c r="V136" s="108">
        <f t="shared" si="4"/>
        <v>17.100000000000001</v>
      </c>
      <c r="W136" s="108">
        <f t="shared" si="4"/>
        <v>18.3</v>
      </c>
      <c r="X136" s="108">
        <f t="shared" si="4"/>
        <v>20.100000000000001</v>
      </c>
      <c r="Y136" s="108">
        <f t="shared" si="4"/>
        <v>21.5</v>
      </c>
      <c r="Z136" s="108">
        <f t="shared" si="4"/>
        <v>17.100000000000001</v>
      </c>
      <c r="AA136" s="108">
        <f t="shared" si="4"/>
        <v>16.5</v>
      </c>
      <c r="AB136" s="108">
        <f t="shared" si="4"/>
        <v>15.1</v>
      </c>
      <c r="AC136" s="108">
        <f t="shared" si="4"/>
        <v>14.9</v>
      </c>
      <c r="AD136" s="108">
        <f t="shared" si="4"/>
        <v>15.799999999999999</v>
      </c>
      <c r="AE136" s="108">
        <f t="shared" si="4"/>
        <v>15.600000000000001</v>
      </c>
      <c r="AF136" s="108">
        <f t="shared" si="4"/>
        <v>13.4</v>
      </c>
      <c r="AG136" s="108">
        <f t="shared" si="4"/>
        <v>14.9</v>
      </c>
      <c r="AH136" s="108">
        <f t="shared" si="4"/>
        <v>19.400000000000002</v>
      </c>
      <c r="AI136" s="108">
        <f t="shared" si="4"/>
        <v>17.100000000000001</v>
      </c>
      <c r="AJ136" s="108">
        <f t="shared" si="4"/>
        <v>18.600000000000001</v>
      </c>
      <c r="AK136" s="108">
        <f t="shared" si="4"/>
        <v>21.200000000000003</v>
      </c>
      <c r="AL136" s="108">
        <f t="shared" si="4"/>
        <v>20.399999999999999</v>
      </c>
      <c r="AM136" s="108">
        <f t="shared" si="4"/>
        <v>19.5</v>
      </c>
      <c r="AN136" s="108">
        <f t="shared" si="4"/>
        <v>19.599999999999998</v>
      </c>
      <c r="AO136" s="108">
        <f t="shared" si="4"/>
        <v>21.5</v>
      </c>
      <c r="AP136" s="108">
        <f t="shared" si="4"/>
        <v>11.16</v>
      </c>
      <c r="AQ136" s="108">
        <f t="shared" si="4"/>
        <v>15.17</v>
      </c>
      <c r="AR136" s="108">
        <f t="shared" si="4"/>
        <v>11.129999999999999</v>
      </c>
      <c r="AS136" s="108">
        <f t="shared" si="4"/>
        <v>10.27</v>
      </c>
      <c r="AT136" s="108">
        <f t="shared" si="4"/>
        <v>12.416855995276123</v>
      </c>
      <c r="AU136" s="108">
        <f t="shared" si="4"/>
        <v>11.954917630837068</v>
      </c>
      <c r="AV136" s="108">
        <f t="shared" si="4"/>
        <v>12.587837998812525</v>
      </c>
      <c r="AW136" s="108">
        <f t="shared" si="4"/>
        <v>15.839634928007136</v>
      </c>
      <c r="AX136" s="108">
        <f t="shared" si="4"/>
        <v>12.337979915187727</v>
      </c>
      <c r="AY136" s="108">
        <f t="shared" si="4"/>
        <v>13.148862752736395</v>
      </c>
      <c r="AZ136" s="108">
        <f t="shared" si="4"/>
        <v>18.064146210198619</v>
      </c>
      <c r="BA136" s="108">
        <f t="shared" si="4"/>
        <v>19.487274069763441</v>
      </c>
      <c r="BB136" s="108">
        <f t="shared" si="4"/>
        <v>21.271762623198548</v>
      </c>
      <c r="BC136" s="108">
        <f t="shared" si="4"/>
        <v>21.784818244937885</v>
      </c>
      <c r="BD136" s="108"/>
    </row>
    <row r="137" spans="1:56" x14ac:dyDescent="0.2">
      <c r="A137" s="12">
        <v>1949</v>
      </c>
      <c r="B137" s="13" t="s">
        <v>5</v>
      </c>
      <c r="C137" s="109" t="s">
        <v>4</v>
      </c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>
        <f t="shared" ref="R137:BC137" si="5">R9</f>
        <v>28.6</v>
      </c>
      <c r="S137" s="83">
        <f t="shared" si="5"/>
        <v>27.3</v>
      </c>
      <c r="T137" s="83">
        <f t="shared" si="5"/>
        <v>27.1</v>
      </c>
      <c r="U137" s="83">
        <f t="shared" si="5"/>
        <v>24.2</v>
      </c>
      <c r="V137" s="83">
        <f t="shared" si="5"/>
        <v>23.1</v>
      </c>
      <c r="W137" s="83">
        <f t="shared" si="5"/>
        <v>23.3</v>
      </c>
      <c r="X137" s="83">
        <f t="shared" si="5"/>
        <v>22.7</v>
      </c>
      <c r="Y137" s="83">
        <f t="shared" si="5"/>
        <v>21.8</v>
      </c>
      <c r="Z137" s="83">
        <f t="shared" si="5"/>
        <v>26.1</v>
      </c>
      <c r="AA137" s="83">
        <f t="shared" si="5"/>
        <v>27.4</v>
      </c>
      <c r="AB137" s="83">
        <f t="shared" si="5"/>
        <v>24.4</v>
      </c>
      <c r="AC137" s="83">
        <f t="shared" si="5"/>
        <v>25.4</v>
      </c>
      <c r="AD137" s="83">
        <f t="shared" si="5"/>
        <v>25.4</v>
      </c>
      <c r="AE137" s="83">
        <f t="shared" si="5"/>
        <v>24.4</v>
      </c>
      <c r="AF137" s="83">
        <f t="shared" si="5"/>
        <v>26.6</v>
      </c>
      <c r="AG137" s="83">
        <f t="shared" si="5"/>
        <v>26.3</v>
      </c>
      <c r="AH137" s="83">
        <f t="shared" si="5"/>
        <v>28.3</v>
      </c>
      <c r="AI137" s="83">
        <f t="shared" si="5"/>
        <v>30.9</v>
      </c>
      <c r="AJ137" s="83">
        <f t="shared" si="5"/>
        <v>30</v>
      </c>
      <c r="AK137" s="83">
        <f t="shared" si="5"/>
        <v>27.4</v>
      </c>
      <c r="AL137" s="83">
        <f t="shared" si="5"/>
        <v>27.4</v>
      </c>
      <c r="AM137" s="83">
        <f t="shared" si="5"/>
        <v>32</v>
      </c>
      <c r="AN137" s="83">
        <f t="shared" si="5"/>
        <v>29.8</v>
      </c>
      <c r="AO137" s="83">
        <f t="shared" si="5"/>
        <v>27</v>
      </c>
      <c r="AP137" s="83">
        <f t="shared" si="5"/>
        <v>32.549999999999997</v>
      </c>
      <c r="AQ137" s="83">
        <f t="shared" si="5"/>
        <v>34.020000000000003</v>
      </c>
      <c r="AR137" s="83">
        <f t="shared" si="5"/>
        <v>36.65</v>
      </c>
      <c r="AS137" s="83">
        <f t="shared" si="5"/>
        <v>40.68</v>
      </c>
      <c r="AT137" s="83">
        <f t="shared" si="5"/>
        <v>35.844356233901699</v>
      </c>
      <c r="AU137" s="83">
        <f t="shared" si="5"/>
        <v>36.778340351747381</v>
      </c>
      <c r="AV137" s="83">
        <f t="shared" si="5"/>
        <v>35.40209842366275</v>
      </c>
      <c r="AW137" s="83">
        <f t="shared" si="5"/>
        <v>34.653181826778223</v>
      </c>
      <c r="AX137" s="83">
        <f t="shared" si="5"/>
        <v>40.656145975929078</v>
      </c>
      <c r="AY137" s="83">
        <f t="shared" si="5"/>
        <v>36.973428620420322</v>
      </c>
      <c r="AZ137" s="83">
        <f t="shared" si="5"/>
        <v>33.686017650073588</v>
      </c>
      <c r="BA137" s="83">
        <f t="shared" si="5"/>
        <v>34.441154109685471</v>
      </c>
      <c r="BB137" s="83">
        <f t="shared" si="5"/>
        <v>30.419346023966582</v>
      </c>
      <c r="BC137" s="83">
        <f t="shared" si="5"/>
        <v>37.330493411335048</v>
      </c>
      <c r="BD137" s="83"/>
    </row>
    <row r="138" spans="1:56" x14ac:dyDescent="0.2">
      <c r="A138" s="4">
        <v>1949</v>
      </c>
      <c r="B138" s="5" t="s">
        <v>6</v>
      </c>
      <c r="C138" s="107" t="s">
        <v>1</v>
      </c>
      <c r="AD138" s="21">
        <f t="shared" ref="AD138:BC138" si="6">AD10</f>
        <v>57.1</v>
      </c>
      <c r="AE138" s="21">
        <f t="shared" si="6"/>
        <v>60.6</v>
      </c>
      <c r="AF138" s="21">
        <f t="shared" si="6"/>
        <v>60.3</v>
      </c>
      <c r="AG138" s="21">
        <f t="shared" si="6"/>
        <v>60.4</v>
      </c>
      <c r="AH138" s="21">
        <f t="shared" si="6"/>
        <v>60.2</v>
      </c>
      <c r="AI138" s="21">
        <f t="shared" si="6"/>
        <v>60.3</v>
      </c>
      <c r="AJ138" s="21">
        <f t="shared" si="6"/>
        <v>58.8</v>
      </c>
      <c r="AK138" s="21">
        <f t="shared" si="6"/>
        <v>57.5</v>
      </c>
      <c r="AL138" s="21">
        <f t="shared" si="6"/>
        <v>58</v>
      </c>
      <c r="AM138" s="21">
        <f t="shared" si="6"/>
        <v>56.5</v>
      </c>
      <c r="AN138" s="21">
        <f t="shared" si="6"/>
        <v>55.9</v>
      </c>
      <c r="AO138" s="21">
        <f t="shared" si="6"/>
        <v>57.4</v>
      </c>
      <c r="AP138" s="21">
        <f t="shared" si="6"/>
        <v>49.34</v>
      </c>
      <c r="AQ138" s="21">
        <f t="shared" si="6"/>
        <v>47.64</v>
      </c>
      <c r="AR138" s="21">
        <f t="shared" si="6"/>
        <v>49.35</v>
      </c>
      <c r="AS138" s="21">
        <f t="shared" si="6"/>
        <v>48.11</v>
      </c>
      <c r="AT138" s="21">
        <f t="shared" si="6"/>
        <v>49.231607304030199</v>
      </c>
      <c r="AU138" s="21">
        <f t="shared" si="6"/>
        <v>48.589401871830418</v>
      </c>
      <c r="AV138" s="21">
        <f t="shared" si="6"/>
        <v>47.789171032351966</v>
      </c>
      <c r="AW138" s="21">
        <f t="shared" si="6"/>
        <v>47.93874290751392</v>
      </c>
      <c r="AX138" s="21">
        <f t="shared" si="6"/>
        <v>47.983650265690528</v>
      </c>
      <c r="AY138" s="21">
        <f t="shared" si="6"/>
        <v>46.899814967822543</v>
      </c>
      <c r="AZ138" s="21">
        <f t="shared" si="6"/>
        <v>45.780870008268067</v>
      </c>
      <c r="BA138" s="21">
        <f t="shared" si="6"/>
        <v>44.005965361402261</v>
      </c>
      <c r="BB138" s="21">
        <f t="shared" si="6"/>
        <v>42.889233075196174</v>
      </c>
      <c r="BC138" s="21">
        <f t="shared" si="6"/>
        <v>41.64790526728887</v>
      </c>
    </row>
    <row r="139" spans="1:56" ht="22.5" x14ac:dyDescent="0.2">
      <c r="A139" s="4">
        <v>1949</v>
      </c>
      <c r="B139" s="5" t="s">
        <v>6</v>
      </c>
      <c r="C139" s="107" t="s">
        <v>38</v>
      </c>
      <c r="AD139" s="21">
        <f t="shared" ref="AD139:BC139" si="7">AD11+AD12</f>
        <v>26</v>
      </c>
      <c r="AE139" s="21">
        <f t="shared" si="7"/>
        <v>23.299999999999997</v>
      </c>
      <c r="AF139" s="21">
        <f t="shared" si="7"/>
        <v>23.799999999999997</v>
      </c>
      <c r="AG139" s="21">
        <f t="shared" si="7"/>
        <v>23.4</v>
      </c>
      <c r="AH139" s="21">
        <f t="shared" si="7"/>
        <v>24.5</v>
      </c>
      <c r="AI139" s="21">
        <f t="shared" si="7"/>
        <v>24.1</v>
      </c>
      <c r="AJ139" s="21">
        <f t="shared" si="7"/>
        <v>25.400000000000002</v>
      </c>
      <c r="AK139" s="21">
        <f t="shared" si="7"/>
        <v>26.599999999999998</v>
      </c>
      <c r="AL139" s="21">
        <f t="shared" si="7"/>
        <v>26</v>
      </c>
      <c r="AM139" s="21">
        <f t="shared" si="7"/>
        <v>27</v>
      </c>
      <c r="AN139" s="21">
        <f t="shared" si="7"/>
        <v>26.5</v>
      </c>
      <c r="AO139" s="21">
        <f t="shared" si="7"/>
        <v>24.7</v>
      </c>
      <c r="AP139" s="21">
        <f t="shared" si="7"/>
        <v>29.15</v>
      </c>
      <c r="AQ139" s="21">
        <f t="shared" si="7"/>
        <v>33.33</v>
      </c>
      <c r="AR139" s="21">
        <f t="shared" si="7"/>
        <v>30.85</v>
      </c>
      <c r="AS139" s="21">
        <f t="shared" si="7"/>
        <v>34</v>
      </c>
      <c r="AT139" s="21">
        <f t="shared" si="7"/>
        <v>30.857952311381631</v>
      </c>
      <c r="AU139" s="21">
        <f t="shared" si="7"/>
        <v>13.321502677284357</v>
      </c>
      <c r="AV139" s="21">
        <f t="shared" si="7"/>
        <v>14.294353611175495</v>
      </c>
      <c r="AW139" s="21">
        <f t="shared" si="7"/>
        <v>16.380556094127062</v>
      </c>
      <c r="AX139" s="21">
        <f t="shared" si="7"/>
        <v>13.264606614181188</v>
      </c>
      <c r="AY139" s="21">
        <f t="shared" si="7"/>
        <v>15.169847985444427</v>
      </c>
      <c r="AZ139" s="21">
        <f t="shared" si="7"/>
        <v>19.335231220100386</v>
      </c>
      <c r="BA139" s="21">
        <f t="shared" si="7"/>
        <v>29.501365703966737</v>
      </c>
      <c r="BB139" s="21">
        <f t="shared" si="7"/>
        <v>30.829510845941854</v>
      </c>
      <c r="BC139" s="21">
        <f t="shared" si="7"/>
        <v>31.587152295811535</v>
      </c>
    </row>
    <row r="140" spans="1:56" x14ac:dyDescent="0.2">
      <c r="A140" s="12">
        <v>1949</v>
      </c>
      <c r="B140" s="13" t="s">
        <v>6</v>
      </c>
      <c r="C140" s="109" t="s">
        <v>4</v>
      </c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>
        <f t="shared" ref="AD140:BC140" si="8">AD13</f>
        <v>16.899999999999999</v>
      </c>
      <c r="AE140" s="83">
        <f t="shared" si="8"/>
        <v>16.100000000000001</v>
      </c>
      <c r="AF140" s="83">
        <f t="shared" si="8"/>
        <v>15.9</v>
      </c>
      <c r="AG140" s="83">
        <f t="shared" si="8"/>
        <v>16.2</v>
      </c>
      <c r="AH140" s="83">
        <f t="shared" si="8"/>
        <v>15.3</v>
      </c>
      <c r="AI140" s="83">
        <f t="shared" si="8"/>
        <v>15.7</v>
      </c>
      <c r="AJ140" s="83">
        <f t="shared" si="8"/>
        <v>15.8</v>
      </c>
      <c r="AK140" s="83">
        <f t="shared" si="8"/>
        <v>16</v>
      </c>
      <c r="AL140" s="83">
        <f t="shared" si="8"/>
        <v>15.9</v>
      </c>
      <c r="AM140" s="83">
        <f t="shared" si="8"/>
        <v>16.5</v>
      </c>
      <c r="AN140" s="83">
        <f t="shared" si="8"/>
        <v>17.600000000000001</v>
      </c>
      <c r="AO140" s="83">
        <f t="shared" si="8"/>
        <v>17.899999999999999</v>
      </c>
      <c r="AP140" s="83">
        <f t="shared" si="8"/>
        <v>21.51</v>
      </c>
      <c r="AQ140" s="83">
        <f t="shared" si="8"/>
        <v>19.03</v>
      </c>
      <c r="AR140" s="83">
        <f t="shared" si="8"/>
        <v>19.8</v>
      </c>
      <c r="AS140" s="83">
        <f t="shared" si="8"/>
        <v>16.89</v>
      </c>
      <c r="AT140" s="83">
        <f t="shared" si="8"/>
        <v>19.910279365556633</v>
      </c>
      <c r="AU140" s="83">
        <f t="shared" si="8"/>
        <v>24.433779489643353</v>
      </c>
      <c r="AV140" s="83">
        <f t="shared" si="8"/>
        <v>24.374848697343491</v>
      </c>
      <c r="AW140" s="83">
        <f t="shared" si="8"/>
        <v>24.920735418323201</v>
      </c>
      <c r="AX140" s="83">
        <f t="shared" si="8"/>
        <v>24.972488521993029</v>
      </c>
      <c r="AY140" s="83">
        <f t="shared" si="8"/>
        <v>25.924308521002587</v>
      </c>
      <c r="AZ140" s="83">
        <f t="shared" si="8"/>
        <v>26.647357181608669</v>
      </c>
      <c r="BA140" s="83">
        <f t="shared" si="8"/>
        <v>26.492668934630991</v>
      </c>
      <c r="BB140" s="83">
        <f t="shared" si="8"/>
        <v>26.281256078861976</v>
      </c>
      <c r="BC140" s="83">
        <f t="shared" si="8"/>
        <v>26.764942436899585</v>
      </c>
      <c r="BD140" s="83"/>
    </row>
    <row r="141" spans="1:56" x14ac:dyDescent="0.2">
      <c r="A141" s="4">
        <v>1949</v>
      </c>
      <c r="B141" s="5" t="s">
        <v>7</v>
      </c>
      <c r="C141" s="110" t="s">
        <v>1</v>
      </c>
      <c r="R141" s="21">
        <f t="shared" ref="R141:AC141" si="9">R14</f>
        <v>55.6</v>
      </c>
      <c r="S141" s="21">
        <f t="shared" si="9"/>
        <v>57.7</v>
      </c>
      <c r="T141" s="21">
        <f t="shared" si="9"/>
        <v>59</v>
      </c>
      <c r="U141" s="21">
        <f t="shared" si="9"/>
        <v>57.5</v>
      </c>
      <c r="V141" s="21">
        <f t="shared" si="9"/>
        <v>59.6</v>
      </c>
      <c r="W141" s="21">
        <f t="shared" si="9"/>
        <v>61.6</v>
      </c>
      <c r="X141" s="21">
        <f t="shared" si="9"/>
        <v>64.099999999999994</v>
      </c>
      <c r="Y141" s="21">
        <f t="shared" si="9"/>
        <v>63.7</v>
      </c>
      <c r="Z141" s="21">
        <f t="shared" si="9"/>
        <v>62.9</v>
      </c>
      <c r="AA141" s="21">
        <f t="shared" si="9"/>
        <v>65.599999999999994</v>
      </c>
      <c r="AB141" s="21">
        <f t="shared" si="9"/>
        <v>67.3</v>
      </c>
      <c r="AC141" s="21">
        <f t="shared" si="9"/>
        <v>69.2</v>
      </c>
      <c r="AD141" s="21">
        <f t="shared" ref="AD141:BC141" si="10">AD14</f>
        <v>75.400000000000006</v>
      </c>
      <c r="AE141" s="21">
        <f t="shared" si="10"/>
        <v>73.3</v>
      </c>
      <c r="AF141" s="21">
        <f t="shared" si="10"/>
        <v>74</v>
      </c>
      <c r="AG141" s="21">
        <f t="shared" si="10"/>
        <v>71.400000000000006</v>
      </c>
      <c r="AH141" s="21">
        <f t="shared" si="10"/>
        <v>72.3</v>
      </c>
      <c r="AI141" s="21">
        <f t="shared" si="10"/>
        <v>74</v>
      </c>
      <c r="AJ141" s="21">
        <f t="shared" si="10"/>
        <v>72.7</v>
      </c>
      <c r="AK141" s="21">
        <f t="shared" si="10"/>
        <v>75.3</v>
      </c>
      <c r="AL141" s="21">
        <f t="shared" si="10"/>
        <v>77.099999999999994</v>
      </c>
      <c r="AM141" s="21">
        <f t="shared" si="10"/>
        <v>81.900000000000006</v>
      </c>
      <c r="AN141" s="21">
        <f t="shared" si="10"/>
        <v>72.8</v>
      </c>
      <c r="AO141" s="21">
        <f t="shared" si="10"/>
        <v>70.8</v>
      </c>
      <c r="AP141" s="21">
        <f t="shared" si="10"/>
        <v>73.89</v>
      </c>
      <c r="AQ141" s="21">
        <f t="shared" si="10"/>
        <v>75.08</v>
      </c>
      <c r="AR141" s="21">
        <f t="shared" si="10"/>
        <v>74.78</v>
      </c>
      <c r="AS141" s="21">
        <f t="shared" si="10"/>
        <v>77.05</v>
      </c>
      <c r="AT141" s="21">
        <f t="shared" si="10"/>
        <v>74.999023787314741</v>
      </c>
      <c r="AU141" s="21">
        <f t="shared" si="10"/>
        <v>76.411112544355589</v>
      </c>
      <c r="AV141" s="21">
        <f t="shared" si="10"/>
        <v>77.553871979681574</v>
      </c>
      <c r="AW141" s="21">
        <f t="shared" si="10"/>
        <v>70.791686224737006</v>
      </c>
      <c r="AX141" s="21">
        <f t="shared" si="10"/>
        <v>67.582671455103267</v>
      </c>
      <c r="AY141" s="21">
        <f t="shared" si="10"/>
        <v>68.155237491677056</v>
      </c>
      <c r="AZ141" s="21">
        <f t="shared" si="10"/>
        <v>70.214308073001803</v>
      </c>
      <c r="BA141" s="21">
        <f t="shared" si="10"/>
        <v>67.517983775025726</v>
      </c>
      <c r="BB141" s="21">
        <f t="shared" si="10"/>
        <v>63.702406903304372</v>
      </c>
      <c r="BC141" s="21">
        <f t="shared" si="10"/>
        <v>62.001396872248961</v>
      </c>
    </row>
    <row r="142" spans="1:56" ht="22.5" x14ac:dyDescent="0.2">
      <c r="A142" s="4">
        <v>1949</v>
      </c>
      <c r="B142" s="5" t="s">
        <v>7</v>
      </c>
      <c r="C142" s="107" t="s">
        <v>38</v>
      </c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>
        <f t="shared" ref="R142:BC142" si="11">R15+R16</f>
        <v>21.3</v>
      </c>
      <c r="S142" s="108">
        <f t="shared" si="11"/>
        <v>21.599999999999998</v>
      </c>
      <c r="T142" s="108">
        <f t="shared" si="11"/>
        <v>23</v>
      </c>
      <c r="U142" s="108">
        <f t="shared" si="11"/>
        <v>23.4</v>
      </c>
      <c r="V142" s="108">
        <f t="shared" si="11"/>
        <v>22.1</v>
      </c>
      <c r="W142" s="108">
        <f t="shared" si="11"/>
        <v>20.3</v>
      </c>
      <c r="X142" s="108">
        <f t="shared" si="11"/>
        <v>18.7</v>
      </c>
      <c r="Y142" s="108">
        <f t="shared" si="11"/>
        <v>17.8</v>
      </c>
      <c r="Z142" s="108">
        <f t="shared" si="11"/>
        <v>19.7</v>
      </c>
      <c r="AA142" s="108">
        <f t="shared" si="11"/>
        <v>17.399999999999999</v>
      </c>
      <c r="AB142" s="108">
        <f t="shared" si="11"/>
        <v>16.100000000000001</v>
      </c>
      <c r="AC142" s="108">
        <f t="shared" si="11"/>
        <v>15.200000000000001</v>
      </c>
      <c r="AD142" s="108">
        <f t="shared" si="11"/>
        <v>12.100000000000001</v>
      </c>
      <c r="AE142" s="108">
        <f t="shared" si="11"/>
        <v>13.200000000000001</v>
      </c>
      <c r="AF142" s="108">
        <f t="shared" si="11"/>
        <v>12.5</v>
      </c>
      <c r="AG142" s="108">
        <f t="shared" si="11"/>
        <v>15.5</v>
      </c>
      <c r="AH142" s="108">
        <f t="shared" si="11"/>
        <v>11.3</v>
      </c>
      <c r="AI142" s="108">
        <f t="shared" si="11"/>
        <v>13.200000000000001</v>
      </c>
      <c r="AJ142" s="108">
        <f t="shared" si="11"/>
        <v>14</v>
      </c>
      <c r="AK142" s="108">
        <f t="shared" si="11"/>
        <v>12.299999999999999</v>
      </c>
      <c r="AL142" s="108">
        <f t="shared" si="11"/>
        <v>9.9</v>
      </c>
      <c r="AM142" s="108">
        <f t="shared" si="11"/>
        <v>7.8</v>
      </c>
      <c r="AN142" s="108">
        <f t="shared" si="11"/>
        <v>15</v>
      </c>
      <c r="AO142" s="108">
        <f t="shared" si="11"/>
        <v>14.299999999999999</v>
      </c>
      <c r="AP142" s="108">
        <f t="shared" si="11"/>
        <v>12.78</v>
      </c>
      <c r="AQ142" s="108">
        <f t="shared" si="11"/>
        <v>12.32</v>
      </c>
      <c r="AR142" s="108">
        <f t="shared" si="11"/>
        <v>13.05</v>
      </c>
      <c r="AS142" s="108">
        <f t="shared" si="11"/>
        <v>9.8899999999999988</v>
      </c>
      <c r="AT142" s="108">
        <f t="shared" si="11"/>
        <v>14.07208095472804</v>
      </c>
      <c r="AU142" s="108">
        <f t="shared" si="11"/>
        <v>12.322486084519662</v>
      </c>
      <c r="AV142" s="108">
        <f t="shared" si="11"/>
        <v>11.024394939503312</v>
      </c>
      <c r="AW142" s="108">
        <f t="shared" si="11"/>
        <v>19.788857646944052</v>
      </c>
      <c r="AX142" s="108">
        <f t="shared" si="11"/>
        <v>21.613980435667365</v>
      </c>
      <c r="AY142" s="108">
        <f t="shared" si="11"/>
        <v>20.413823092746608</v>
      </c>
      <c r="AZ142" s="108">
        <f t="shared" si="11"/>
        <v>17.67525063171605</v>
      </c>
      <c r="BA142" s="108">
        <f t="shared" si="11"/>
        <v>19.529604152057036</v>
      </c>
      <c r="BB142" s="108">
        <f t="shared" si="11"/>
        <v>24.748055651619804</v>
      </c>
      <c r="BC142" s="108">
        <f t="shared" si="11"/>
        <v>24.883503424173028</v>
      </c>
      <c r="BD142" s="108"/>
    </row>
    <row r="143" spans="1:56" x14ac:dyDescent="0.2">
      <c r="A143" s="12">
        <v>1949</v>
      </c>
      <c r="B143" s="13" t="s">
        <v>7</v>
      </c>
      <c r="C143" s="111" t="s">
        <v>4</v>
      </c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>
        <f t="shared" ref="R143:BC143" si="12">R17</f>
        <v>23.2</v>
      </c>
      <c r="S143" s="83">
        <f t="shared" si="12"/>
        <v>20.6</v>
      </c>
      <c r="T143" s="83">
        <f t="shared" si="12"/>
        <v>18</v>
      </c>
      <c r="U143" s="83">
        <f t="shared" si="12"/>
        <v>19.100000000000001</v>
      </c>
      <c r="V143" s="83">
        <f t="shared" si="12"/>
        <v>18.3</v>
      </c>
      <c r="W143" s="83">
        <f t="shared" si="12"/>
        <v>18.100000000000001</v>
      </c>
      <c r="X143" s="83">
        <f t="shared" si="12"/>
        <v>17.2</v>
      </c>
      <c r="Y143" s="83">
        <f t="shared" si="12"/>
        <v>18.5</v>
      </c>
      <c r="Z143" s="83">
        <f t="shared" si="12"/>
        <v>17.399999999999999</v>
      </c>
      <c r="AA143" s="83">
        <f t="shared" si="12"/>
        <v>17</v>
      </c>
      <c r="AB143" s="83">
        <f t="shared" si="12"/>
        <v>16.600000000000001</v>
      </c>
      <c r="AC143" s="83">
        <f t="shared" si="12"/>
        <v>15.6</v>
      </c>
      <c r="AD143" s="83">
        <f t="shared" si="12"/>
        <v>12.5</v>
      </c>
      <c r="AE143" s="83">
        <f t="shared" si="12"/>
        <v>13.5</v>
      </c>
      <c r="AF143" s="83">
        <f t="shared" si="12"/>
        <v>13.5</v>
      </c>
      <c r="AG143" s="83">
        <f t="shared" si="12"/>
        <v>13.1</v>
      </c>
      <c r="AH143" s="83">
        <f t="shared" si="12"/>
        <v>16.399999999999999</v>
      </c>
      <c r="AI143" s="83">
        <f t="shared" si="12"/>
        <v>12.8</v>
      </c>
      <c r="AJ143" s="83">
        <f t="shared" si="12"/>
        <v>13.3</v>
      </c>
      <c r="AK143" s="83">
        <f t="shared" si="12"/>
        <v>12.4</v>
      </c>
      <c r="AL143" s="83">
        <f t="shared" si="12"/>
        <v>13</v>
      </c>
      <c r="AM143" s="83">
        <f t="shared" si="12"/>
        <v>10.3</v>
      </c>
      <c r="AN143" s="83">
        <f t="shared" si="12"/>
        <v>12.2</v>
      </c>
      <c r="AO143" s="83">
        <f t="shared" si="12"/>
        <v>14.9</v>
      </c>
      <c r="AP143" s="83">
        <f t="shared" si="12"/>
        <v>13.33</v>
      </c>
      <c r="AQ143" s="83">
        <f t="shared" si="12"/>
        <v>12.6</v>
      </c>
      <c r="AR143" s="83">
        <f t="shared" si="12"/>
        <v>12.17</v>
      </c>
      <c r="AS143" s="83">
        <f t="shared" si="12"/>
        <v>13.06</v>
      </c>
      <c r="AT143" s="83">
        <f t="shared" si="12"/>
        <v>10.928895257957231</v>
      </c>
      <c r="AU143" s="83">
        <f t="shared" si="12"/>
        <v>11.266412224469528</v>
      </c>
      <c r="AV143" s="83">
        <f t="shared" si="12"/>
        <v>11.421733080815118</v>
      </c>
      <c r="AW143" s="83">
        <f t="shared" si="12"/>
        <v>9.4194561283189397</v>
      </c>
      <c r="AX143" s="83">
        <f t="shared" si="12"/>
        <v>10.803348109229383</v>
      </c>
      <c r="AY143" s="83">
        <f t="shared" si="12"/>
        <v>11.430939415576328</v>
      </c>
      <c r="AZ143" s="83">
        <f t="shared" si="12"/>
        <v>12.110440820041477</v>
      </c>
      <c r="BA143" s="83">
        <f t="shared" si="12"/>
        <v>12.952412831637469</v>
      </c>
      <c r="BB143" s="83">
        <f t="shared" si="12"/>
        <v>11.549537802026126</v>
      </c>
      <c r="BC143" s="83">
        <f t="shared" si="12"/>
        <v>13.115099008114994</v>
      </c>
      <c r="BD143" s="83"/>
    </row>
    <row r="144" spans="1:56" x14ac:dyDescent="0.2">
      <c r="A144" s="4">
        <v>1949</v>
      </c>
      <c r="B144" s="4" t="s">
        <v>8</v>
      </c>
      <c r="C144" s="107" t="s">
        <v>1</v>
      </c>
      <c r="R144" s="21">
        <f t="shared" ref="R144:BC144" si="13">R18</f>
        <v>78.599999999999994</v>
      </c>
      <c r="S144" s="21">
        <f t="shared" si="13"/>
        <v>77.599999999999994</v>
      </c>
      <c r="T144" s="21">
        <f t="shared" si="13"/>
        <v>76.8</v>
      </c>
      <c r="U144" s="21">
        <f t="shared" si="13"/>
        <v>74.7</v>
      </c>
      <c r="V144" s="21">
        <f t="shared" si="13"/>
        <v>77.099999999999994</v>
      </c>
      <c r="W144" s="21">
        <f t="shared" si="13"/>
        <v>79.599999999999994</v>
      </c>
      <c r="X144" s="21">
        <f t="shared" si="13"/>
        <v>74.5</v>
      </c>
      <c r="Y144" s="21">
        <f t="shared" si="13"/>
        <v>76.2</v>
      </c>
      <c r="Z144" s="21">
        <f t="shared" si="13"/>
        <v>76.2</v>
      </c>
      <c r="AA144" s="21">
        <f t="shared" si="13"/>
        <v>76.2</v>
      </c>
      <c r="AB144" s="21">
        <f t="shared" si="13"/>
        <v>79.099999999999994</v>
      </c>
      <c r="AC144" s="21">
        <f t="shared" si="13"/>
        <v>79.099999999999994</v>
      </c>
      <c r="AD144" s="21">
        <f t="shared" si="13"/>
        <v>79.099999999999994</v>
      </c>
      <c r="AE144" s="21">
        <f t="shared" si="13"/>
        <v>79.099999999999994</v>
      </c>
      <c r="AF144" s="21">
        <f t="shared" si="13"/>
        <v>79.099999999999994</v>
      </c>
      <c r="AG144" s="21">
        <f t="shared" si="13"/>
        <v>76</v>
      </c>
      <c r="AH144" s="21">
        <f t="shared" si="13"/>
        <v>76</v>
      </c>
      <c r="AI144" s="21">
        <f t="shared" si="13"/>
        <v>76</v>
      </c>
      <c r="AJ144" s="21">
        <f t="shared" si="13"/>
        <v>76</v>
      </c>
      <c r="AK144" s="21">
        <f t="shared" si="13"/>
        <v>76</v>
      </c>
      <c r="AL144" s="21">
        <f t="shared" si="13"/>
        <v>75.3</v>
      </c>
      <c r="AM144" s="21">
        <f t="shared" si="13"/>
        <v>76.5</v>
      </c>
      <c r="AN144" s="21">
        <f t="shared" si="13"/>
        <v>77.3</v>
      </c>
      <c r="AO144" s="21">
        <f t="shared" si="13"/>
        <v>54</v>
      </c>
      <c r="AP144" s="21">
        <f t="shared" si="13"/>
        <v>57.01</v>
      </c>
      <c r="AQ144" s="21">
        <f t="shared" si="13"/>
        <v>45.63</v>
      </c>
      <c r="AR144" s="21">
        <f t="shared" si="13"/>
        <v>52.29</v>
      </c>
      <c r="AS144" s="21">
        <f t="shared" si="13"/>
        <v>54.23</v>
      </c>
      <c r="AT144" s="21">
        <f t="shared" si="13"/>
        <v>51.102046608059666</v>
      </c>
      <c r="AU144" s="21">
        <f t="shared" si="13"/>
        <v>49.314117196947336</v>
      </c>
      <c r="AV144" s="21">
        <f t="shared" si="13"/>
        <v>42.77316665932053</v>
      </c>
      <c r="AW144" s="21">
        <f t="shared" si="13"/>
        <v>45.561318381353438</v>
      </c>
      <c r="AX144" s="21">
        <f t="shared" si="13"/>
        <v>34.403831493611577</v>
      </c>
      <c r="AY144" s="21">
        <f t="shared" si="13"/>
        <v>33.4249151249767</v>
      </c>
      <c r="AZ144" s="21">
        <f t="shared" si="13"/>
        <v>30.760781459676625</v>
      </c>
      <c r="BA144" s="21">
        <f t="shared" si="13"/>
        <v>30.134830092541936</v>
      </c>
      <c r="BB144" s="21">
        <f t="shared" si="13"/>
        <v>34.575873217990619</v>
      </c>
      <c r="BC144" s="21">
        <f t="shared" si="13"/>
        <v>24.105769463915063</v>
      </c>
    </row>
    <row r="145" spans="1:56" ht="22.5" x14ac:dyDescent="0.2">
      <c r="A145" s="4">
        <v>1949</v>
      </c>
      <c r="B145" s="4" t="s">
        <v>8</v>
      </c>
      <c r="C145" s="107" t="s">
        <v>38</v>
      </c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>
        <f t="shared" ref="R145:BC145" si="14">R19+R20</f>
        <v>7.3</v>
      </c>
      <c r="S145" s="108">
        <f t="shared" si="14"/>
        <v>6.8000000000000007</v>
      </c>
      <c r="T145" s="108">
        <f t="shared" si="14"/>
        <v>9.6999999999999993</v>
      </c>
      <c r="U145" s="108">
        <f t="shared" si="14"/>
        <v>5.1999999999999993</v>
      </c>
      <c r="V145" s="108">
        <f t="shared" si="14"/>
        <v>10.899999999999999</v>
      </c>
      <c r="W145" s="108">
        <f t="shared" si="14"/>
        <v>10.199999999999999</v>
      </c>
      <c r="X145" s="108">
        <f t="shared" si="14"/>
        <v>14.9</v>
      </c>
      <c r="Y145" s="108">
        <f t="shared" si="14"/>
        <v>13.8</v>
      </c>
      <c r="Z145" s="108">
        <f t="shared" si="14"/>
        <v>13.8</v>
      </c>
      <c r="AA145" s="108">
        <f t="shared" si="14"/>
        <v>13.8</v>
      </c>
      <c r="AB145" s="108">
        <f t="shared" si="14"/>
        <v>8.3000000000000007</v>
      </c>
      <c r="AC145" s="108">
        <f t="shared" si="14"/>
        <v>8.3000000000000007</v>
      </c>
      <c r="AD145" s="108">
        <f t="shared" si="14"/>
        <v>8.3000000000000007</v>
      </c>
      <c r="AE145" s="108">
        <f t="shared" si="14"/>
        <v>8.3000000000000007</v>
      </c>
      <c r="AF145" s="108">
        <f t="shared" si="14"/>
        <v>8.3000000000000007</v>
      </c>
      <c r="AG145" s="108">
        <f t="shared" si="14"/>
        <v>10.5</v>
      </c>
      <c r="AH145" s="108">
        <f t="shared" si="14"/>
        <v>10.5</v>
      </c>
      <c r="AI145" s="108">
        <f t="shared" si="14"/>
        <v>10.5</v>
      </c>
      <c r="AJ145" s="108">
        <f t="shared" si="14"/>
        <v>10.5</v>
      </c>
      <c r="AK145" s="108">
        <f t="shared" si="14"/>
        <v>10.5</v>
      </c>
      <c r="AL145" s="108">
        <f t="shared" si="14"/>
        <v>12.4</v>
      </c>
      <c r="AM145" s="108">
        <f t="shared" si="14"/>
        <v>10.7</v>
      </c>
      <c r="AN145" s="108">
        <f t="shared" si="14"/>
        <v>9.1999999999999993</v>
      </c>
      <c r="AO145" s="108">
        <f t="shared" si="14"/>
        <v>27.200000000000003</v>
      </c>
      <c r="AP145" s="108">
        <f t="shared" si="14"/>
        <v>20.529999999999998</v>
      </c>
      <c r="AQ145" s="108">
        <f t="shared" si="14"/>
        <v>38.61</v>
      </c>
      <c r="AR145" s="108">
        <f t="shared" si="14"/>
        <v>29.04</v>
      </c>
      <c r="AS145" s="108">
        <f t="shared" si="14"/>
        <v>25.31</v>
      </c>
      <c r="AT145" s="108">
        <f t="shared" si="14"/>
        <v>26.377886294955552</v>
      </c>
      <c r="AU145" s="108">
        <f t="shared" si="14"/>
        <v>32.86314057585777</v>
      </c>
      <c r="AV145" s="108">
        <f t="shared" si="14"/>
        <v>41.121225269492371</v>
      </c>
      <c r="AW145" s="108">
        <f t="shared" si="14"/>
        <v>36.706627452301198</v>
      </c>
      <c r="AX145" s="108">
        <f t="shared" si="14"/>
        <v>46.692328915919802</v>
      </c>
      <c r="AY145" s="108">
        <f t="shared" si="14"/>
        <v>50.226795767108655</v>
      </c>
      <c r="AZ145" s="108">
        <f t="shared" si="14"/>
        <v>52.871329275552803</v>
      </c>
      <c r="BA145" s="108">
        <f t="shared" si="14"/>
        <v>53.56824464201695</v>
      </c>
      <c r="BB145" s="108">
        <f t="shared" si="14"/>
        <v>46.851512645393285</v>
      </c>
      <c r="BC145" s="108">
        <f t="shared" si="14"/>
        <v>50.300083809209347</v>
      </c>
      <c r="BD145" s="108"/>
    </row>
    <row r="146" spans="1:56" x14ac:dyDescent="0.2">
      <c r="A146" s="12">
        <v>1949</v>
      </c>
      <c r="B146" s="12" t="s">
        <v>8</v>
      </c>
      <c r="C146" s="109" t="s">
        <v>4</v>
      </c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>
        <f t="shared" ref="R146:BC146" si="15">R21</f>
        <v>10.4</v>
      </c>
      <c r="S146" s="83">
        <f t="shared" si="15"/>
        <v>11.1</v>
      </c>
      <c r="T146" s="83">
        <f t="shared" si="15"/>
        <v>10.3</v>
      </c>
      <c r="U146" s="83">
        <f t="shared" si="15"/>
        <v>16.899999999999999</v>
      </c>
      <c r="V146" s="83">
        <f t="shared" si="15"/>
        <v>11.9</v>
      </c>
      <c r="W146" s="83">
        <f t="shared" si="15"/>
        <v>10.199999999999999</v>
      </c>
      <c r="X146" s="83">
        <f t="shared" si="15"/>
        <v>10.7</v>
      </c>
      <c r="Y146" s="83">
        <f t="shared" si="15"/>
        <v>9.4</v>
      </c>
      <c r="Z146" s="83">
        <f t="shared" si="15"/>
        <v>9.4</v>
      </c>
      <c r="AA146" s="83">
        <f t="shared" si="15"/>
        <v>9.4</v>
      </c>
      <c r="AB146" s="83">
        <f t="shared" si="15"/>
        <v>12</v>
      </c>
      <c r="AC146" s="83">
        <f t="shared" si="15"/>
        <v>12</v>
      </c>
      <c r="AD146" s="83">
        <f t="shared" si="15"/>
        <v>12</v>
      </c>
      <c r="AE146" s="83">
        <f t="shared" si="15"/>
        <v>12</v>
      </c>
      <c r="AF146" s="83">
        <f t="shared" si="15"/>
        <v>12</v>
      </c>
      <c r="AG146" s="83">
        <f t="shared" si="15"/>
        <v>12.3</v>
      </c>
      <c r="AH146" s="83">
        <f t="shared" si="15"/>
        <v>12.3</v>
      </c>
      <c r="AI146" s="83">
        <f t="shared" si="15"/>
        <v>12.3</v>
      </c>
      <c r="AJ146" s="83">
        <f t="shared" si="15"/>
        <v>12.3</v>
      </c>
      <c r="AK146" s="83">
        <f t="shared" si="15"/>
        <v>12.3</v>
      </c>
      <c r="AL146" s="83">
        <f t="shared" si="15"/>
        <v>12.3</v>
      </c>
      <c r="AM146" s="83">
        <f t="shared" si="15"/>
        <v>12.8</v>
      </c>
      <c r="AN146" s="83">
        <f t="shared" si="15"/>
        <v>13.4</v>
      </c>
      <c r="AO146" s="83">
        <f t="shared" si="15"/>
        <v>18.8</v>
      </c>
      <c r="AP146" s="83">
        <f t="shared" si="15"/>
        <v>22.46</v>
      </c>
      <c r="AQ146" s="83">
        <f t="shared" si="15"/>
        <v>15.76</v>
      </c>
      <c r="AR146" s="83">
        <f t="shared" si="15"/>
        <v>18.670000000000002</v>
      </c>
      <c r="AS146" s="83">
        <f t="shared" si="15"/>
        <v>20.46</v>
      </c>
      <c r="AT146" s="83">
        <f t="shared" si="15"/>
        <v>22.520067665256555</v>
      </c>
      <c r="AU146" s="83">
        <f t="shared" si="15"/>
        <v>17.822741701847473</v>
      </c>
      <c r="AV146" s="83">
        <f t="shared" si="15"/>
        <v>16.105608071187103</v>
      </c>
      <c r="AW146" s="83">
        <f t="shared" si="15"/>
        <v>17.732054166345364</v>
      </c>
      <c r="AX146" s="83">
        <f t="shared" si="15"/>
        <v>18.903839590468628</v>
      </c>
      <c r="AY146" s="83">
        <f t="shared" si="15"/>
        <v>16.34828910791467</v>
      </c>
      <c r="AZ146" s="83">
        <f t="shared" si="15"/>
        <v>16.367889264770564</v>
      </c>
      <c r="BA146" s="83">
        <f t="shared" si="15"/>
        <v>16.296925265441104</v>
      </c>
      <c r="BB146" s="83">
        <f t="shared" si="15"/>
        <v>18.572614136616089</v>
      </c>
      <c r="BC146" s="83">
        <f t="shared" si="15"/>
        <v>25.594146726875586</v>
      </c>
      <c r="BD146" s="83"/>
    </row>
    <row r="147" spans="1:56" x14ac:dyDescent="0.2">
      <c r="A147" s="4">
        <v>1954</v>
      </c>
      <c r="B147" s="4" t="s">
        <v>9</v>
      </c>
      <c r="C147" s="112" t="s">
        <v>1</v>
      </c>
      <c r="R147" s="21">
        <f t="shared" ref="R147:BC147" si="16">R22</f>
        <v>46.1</v>
      </c>
      <c r="S147" s="21">
        <f t="shared" si="16"/>
        <v>48.5</v>
      </c>
      <c r="T147" s="21">
        <f t="shared" si="16"/>
        <v>49.2</v>
      </c>
      <c r="U147" s="21">
        <f t="shared" si="16"/>
        <v>49.7</v>
      </c>
      <c r="V147" s="21">
        <f t="shared" si="16"/>
        <v>51.1</v>
      </c>
      <c r="W147" s="21">
        <f t="shared" si="16"/>
        <v>52.1</v>
      </c>
      <c r="X147" s="21">
        <f t="shared" si="16"/>
        <v>56.6</v>
      </c>
      <c r="Y147" s="21">
        <f t="shared" si="16"/>
        <v>58.6</v>
      </c>
      <c r="Z147" s="21">
        <f t="shared" si="16"/>
        <v>59.4</v>
      </c>
      <c r="AA147" s="21">
        <f t="shared" si="16"/>
        <v>60.8</v>
      </c>
      <c r="AB147" s="21">
        <f t="shared" si="16"/>
        <v>61.643461689747319</v>
      </c>
      <c r="AC147" s="21">
        <f t="shared" si="16"/>
        <v>62.1</v>
      </c>
      <c r="AD147" s="21">
        <f t="shared" si="16"/>
        <v>62.7</v>
      </c>
      <c r="AE147" s="21">
        <f t="shared" si="16"/>
        <v>61.2</v>
      </c>
      <c r="AF147" s="21">
        <f t="shared" si="16"/>
        <v>59.8</v>
      </c>
      <c r="AG147" s="21">
        <f t="shared" si="16"/>
        <v>60.668144252326108</v>
      </c>
      <c r="AH147" s="21">
        <f t="shared" si="16"/>
        <v>60.3</v>
      </c>
      <c r="AI147" s="21">
        <f t="shared" si="16"/>
        <v>59.4</v>
      </c>
      <c r="AJ147" s="21">
        <f t="shared" si="16"/>
        <v>60.1</v>
      </c>
      <c r="AK147" s="21">
        <f t="shared" si="16"/>
        <v>59.3</v>
      </c>
      <c r="AL147" s="21">
        <f t="shared" si="16"/>
        <v>58.3</v>
      </c>
      <c r="AM147" s="21">
        <f t="shared" si="16"/>
        <v>57.1</v>
      </c>
      <c r="AN147" s="21">
        <f t="shared" si="16"/>
        <v>54.9</v>
      </c>
      <c r="AO147" s="21">
        <f t="shared" si="16"/>
        <v>53.9</v>
      </c>
      <c r="AP147" s="21">
        <f t="shared" si="16"/>
        <v>53.19</v>
      </c>
      <c r="AQ147" s="21">
        <f t="shared" si="16"/>
        <v>52.66</v>
      </c>
      <c r="AR147" s="21">
        <f t="shared" si="16"/>
        <v>52.29</v>
      </c>
      <c r="AS147" s="21">
        <f t="shared" si="16"/>
        <v>50.6</v>
      </c>
      <c r="AT147" s="21">
        <f t="shared" si="16"/>
        <v>49.864912553424674</v>
      </c>
      <c r="AU147" s="21">
        <f t="shared" si="16"/>
        <v>50.671633721940637</v>
      </c>
      <c r="AV147" s="21">
        <f t="shared" si="16"/>
        <v>49.856011182732324</v>
      </c>
      <c r="AW147" s="21">
        <f t="shared" si="16"/>
        <v>48.347860950909926</v>
      </c>
      <c r="AX147" s="21">
        <f t="shared" si="16"/>
        <v>48.964613165184822</v>
      </c>
      <c r="AY147" s="21">
        <f t="shared" si="16"/>
        <v>47.987523469095606</v>
      </c>
      <c r="AZ147" s="21">
        <f t="shared" si="16"/>
        <v>45.260628614405256</v>
      </c>
      <c r="BA147" s="21">
        <f t="shared" si="16"/>
        <v>42.216685716368822</v>
      </c>
      <c r="BB147" s="21">
        <f t="shared" si="16"/>
        <v>42.279148406116384</v>
      </c>
      <c r="BC147" s="21">
        <f t="shared" si="16"/>
        <v>39.059270420577697</v>
      </c>
    </row>
    <row r="148" spans="1:56" ht="22.5" x14ac:dyDescent="0.2">
      <c r="A148" s="4">
        <v>1954</v>
      </c>
      <c r="B148" s="4" t="s">
        <v>9</v>
      </c>
      <c r="C148" s="107" t="s">
        <v>38</v>
      </c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>
        <f t="shared" ref="R148:BC148" si="17">R23+R24</f>
        <v>20.8</v>
      </c>
      <c r="S148" s="108">
        <f t="shared" si="17"/>
        <v>21.8</v>
      </c>
      <c r="T148" s="108">
        <f t="shared" si="17"/>
        <v>20.9</v>
      </c>
      <c r="U148" s="108">
        <f t="shared" si="17"/>
        <v>19.8</v>
      </c>
      <c r="V148" s="108">
        <f t="shared" si="17"/>
        <v>24.8</v>
      </c>
      <c r="W148" s="108">
        <f t="shared" si="17"/>
        <v>23.6</v>
      </c>
      <c r="X148" s="108">
        <f t="shared" si="17"/>
        <v>20.5</v>
      </c>
      <c r="Y148" s="108">
        <f t="shared" si="17"/>
        <v>17.8</v>
      </c>
      <c r="Z148" s="108">
        <f t="shared" si="17"/>
        <v>15.7</v>
      </c>
      <c r="AA148" s="108">
        <f t="shared" si="17"/>
        <v>15.600000000000001</v>
      </c>
      <c r="AB148" s="108">
        <f t="shared" si="17"/>
        <v>16.021098105171784</v>
      </c>
      <c r="AC148" s="108">
        <f t="shared" si="17"/>
        <v>16.100000000000001</v>
      </c>
      <c r="AD148" s="108">
        <f t="shared" si="17"/>
        <v>15.600000000000001</v>
      </c>
      <c r="AE148" s="108">
        <f t="shared" si="17"/>
        <v>17.299999999999997</v>
      </c>
      <c r="AF148" s="108">
        <f t="shared" si="17"/>
        <v>18.299999999999997</v>
      </c>
      <c r="AG148" s="108">
        <f t="shared" si="17"/>
        <v>18.41271248005534</v>
      </c>
      <c r="AH148" s="108">
        <f t="shared" si="17"/>
        <v>18.399999999999999</v>
      </c>
      <c r="AI148" s="108">
        <f t="shared" si="17"/>
        <v>18.5</v>
      </c>
      <c r="AJ148" s="108">
        <f t="shared" si="17"/>
        <v>17.899999999999999</v>
      </c>
      <c r="AK148" s="108">
        <f t="shared" si="17"/>
        <v>18.600000000000001</v>
      </c>
      <c r="AL148" s="108">
        <f t="shared" si="17"/>
        <v>17.899999999999999</v>
      </c>
      <c r="AM148" s="108">
        <f t="shared" si="17"/>
        <v>18.600000000000001</v>
      </c>
      <c r="AN148" s="108">
        <f t="shared" si="17"/>
        <v>18.7</v>
      </c>
      <c r="AO148" s="108">
        <f t="shared" si="17"/>
        <v>21.200000000000003</v>
      </c>
      <c r="AP148" s="108">
        <f t="shared" si="17"/>
        <v>22.31</v>
      </c>
      <c r="AQ148" s="108">
        <f t="shared" si="17"/>
        <v>22.75</v>
      </c>
      <c r="AR148" s="108">
        <f t="shared" si="17"/>
        <v>20.54</v>
      </c>
      <c r="AS148" s="108">
        <f t="shared" si="17"/>
        <v>19.98</v>
      </c>
      <c r="AT148" s="108">
        <f t="shared" si="17"/>
        <v>16.290219605088424</v>
      </c>
      <c r="AU148" s="108">
        <f t="shared" si="17"/>
        <v>16.696350441039492</v>
      </c>
      <c r="AV148" s="108">
        <f t="shared" si="17"/>
        <v>15.532304754618242</v>
      </c>
      <c r="AW148" s="108">
        <f t="shared" si="17"/>
        <v>15.602888345514192</v>
      </c>
      <c r="AX148" s="108">
        <f t="shared" si="17"/>
        <v>15.837812929347539</v>
      </c>
      <c r="AY148" s="108">
        <f t="shared" si="17"/>
        <v>16.518269510602241</v>
      </c>
      <c r="AZ148" s="108">
        <f t="shared" si="17"/>
        <v>18.675755040138796</v>
      </c>
      <c r="BA148" s="108">
        <f t="shared" si="17"/>
        <v>21.233523676073705</v>
      </c>
      <c r="BB148" s="108">
        <f t="shared" si="17"/>
        <v>20.426885029256539</v>
      </c>
      <c r="BC148" s="108">
        <f t="shared" si="17"/>
        <v>23.512282210124425</v>
      </c>
      <c r="BD148" s="108"/>
    </row>
    <row r="149" spans="1:56" x14ac:dyDescent="0.2">
      <c r="A149" s="12">
        <v>1954</v>
      </c>
      <c r="B149" s="12" t="s">
        <v>9</v>
      </c>
      <c r="C149" s="113" t="s">
        <v>4</v>
      </c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>
        <f t="shared" ref="R149:BC149" si="18">R25</f>
        <v>33.1</v>
      </c>
      <c r="S149" s="83">
        <f t="shared" si="18"/>
        <v>29.5</v>
      </c>
      <c r="T149" s="83">
        <f t="shared" si="18"/>
        <v>29.8</v>
      </c>
      <c r="U149" s="83">
        <f t="shared" si="18"/>
        <v>30.3</v>
      </c>
      <c r="V149" s="83">
        <f t="shared" si="18"/>
        <v>24</v>
      </c>
      <c r="W149" s="83">
        <f t="shared" si="18"/>
        <v>24.3</v>
      </c>
      <c r="X149" s="83">
        <f t="shared" si="18"/>
        <v>22.9</v>
      </c>
      <c r="Y149" s="83">
        <f t="shared" si="18"/>
        <v>23.6</v>
      </c>
      <c r="Z149" s="83">
        <f t="shared" si="18"/>
        <v>24.9</v>
      </c>
      <c r="AA149" s="83">
        <f t="shared" si="18"/>
        <v>23.6</v>
      </c>
      <c r="AB149" s="83">
        <f t="shared" si="18"/>
        <v>22.335440205080907</v>
      </c>
      <c r="AC149" s="83">
        <f t="shared" si="18"/>
        <v>21.8</v>
      </c>
      <c r="AD149" s="83">
        <f t="shared" si="18"/>
        <v>21.7</v>
      </c>
      <c r="AE149" s="83">
        <f t="shared" si="18"/>
        <v>21.5</v>
      </c>
      <c r="AF149" s="83">
        <f t="shared" si="18"/>
        <v>21.9</v>
      </c>
      <c r="AG149" s="83">
        <f t="shared" si="18"/>
        <v>20.919143267618562</v>
      </c>
      <c r="AH149" s="83">
        <f t="shared" si="18"/>
        <v>21.3</v>
      </c>
      <c r="AI149" s="83">
        <f t="shared" si="18"/>
        <v>22.1</v>
      </c>
      <c r="AJ149" s="83">
        <f t="shared" si="18"/>
        <v>22</v>
      </c>
      <c r="AK149" s="83">
        <f t="shared" si="18"/>
        <v>22.1</v>
      </c>
      <c r="AL149" s="83">
        <f t="shared" si="18"/>
        <v>23.9</v>
      </c>
      <c r="AM149" s="83">
        <f t="shared" si="18"/>
        <v>24.3</v>
      </c>
      <c r="AN149" s="83">
        <f t="shared" si="18"/>
        <v>26.5</v>
      </c>
      <c r="AO149" s="83">
        <f t="shared" si="18"/>
        <v>24.9</v>
      </c>
      <c r="AP149" s="83">
        <f t="shared" si="18"/>
        <v>24.49</v>
      </c>
      <c r="AQ149" s="83">
        <f t="shared" si="18"/>
        <v>24.58</v>
      </c>
      <c r="AR149" s="83">
        <f t="shared" si="18"/>
        <v>27.17</v>
      </c>
      <c r="AS149" s="83">
        <f t="shared" si="18"/>
        <v>29.42</v>
      </c>
      <c r="AT149" s="83">
        <f t="shared" si="18"/>
        <v>33.844867841486909</v>
      </c>
      <c r="AU149" s="83">
        <f t="shared" si="18"/>
        <v>32.632015837019885</v>
      </c>
      <c r="AV149" s="83">
        <f t="shared" si="18"/>
        <v>34.611684062649431</v>
      </c>
      <c r="AW149" s="83">
        <f t="shared" si="18"/>
        <v>36.049250703575886</v>
      </c>
      <c r="AX149" s="83">
        <f t="shared" si="18"/>
        <v>35.197573905467657</v>
      </c>
      <c r="AY149" s="83">
        <f t="shared" si="18"/>
        <v>35.494207020302156</v>
      </c>
      <c r="AZ149" s="83">
        <f t="shared" si="18"/>
        <v>36.063616345455948</v>
      </c>
      <c r="BA149" s="83">
        <f t="shared" si="18"/>
        <v>36.549790607557476</v>
      </c>
      <c r="BB149" s="83">
        <f t="shared" si="18"/>
        <v>37.293966564627077</v>
      </c>
      <c r="BC149" s="83">
        <f t="shared" si="18"/>
        <v>37.428447369297878</v>
      </c>
      <c r="BD149" s="83"/>
    </row>
    <row r="150" spans="1:56" x14ac:dyDescent="0.2">
      <c r="A150" s="4">
        <v>1952</v>
      </c>
      <c r="B150" s="4" t="s">
        <v>10</v>
      </c>
      <c r="C150" s="107" t="s">
        <v>1</v>
      </c>
      <c r="R150" s="21">
        <f t="shared" ref="R150:BC150" si="19">R26</f>
        <v>59.6</v>
      </c>
      <c r="S150" s="21">
        <f t="shared" si="19"/>
        <v>61.8</v>
      </c>
      <c r="T150" s="21">
        <f t="shared" si="19"/>
        <v>61.7</v>
      </c>
      <c r="U150" s="21">
        <f t="shared" si="19"/>
        <v>58.2</v>
      </c>
      <c r="V150" s="21">
        <f t="shared" si="19"/>
        <v>61.5</v>
      </c>
      <c r="W150" s="21">
        <f t="shared" si="19"/>
        <v>64.099999999999994</v>
      </c>
      <c r="X150" s="21">
        <f t="shared" si="19"/>
        <v>64.400000000000006</v>
      </c>
      <c r="Y150" s="21">
        <f t="shared" si="19"/>
        <v>61.4</v>
      </c>
      <c r="Z150" s="21">
        <f t="shared" si="19"/>
        <v>62.2</v>
      </c>
      <c r="AA150" s="21">
        <f t="shared" si="19"/>
        <v>63</v>
      </c>
      <c r="AB150" s="21">
        <f t="shared" si="19"/>
        <v>63.3</v>
      </c>
      <c r="AC150" s="21">
        <f t="shared" si="19"/>
        <v>61.2</v>
      </c>
      <c r="AD150" s="21">
        <f t="shared" si="19"/>
        <v>62.2</v>
      </c>
      <c r="AE150" s="21">
        <f t="shared" si="19"/>
        <v>60.4</v>
      </c>
      <c r="AF150" s="21">
        <f t="shared" si="19"/>
        <v>61.4</v>
      </c>
      <c r="AG150" s="21">
        <f t="shared" si="19"/>
        <v>62.5</v>
      </c>
      <c r="AH150" s="21">
        <f t="shared" si="19"/>
        <v>64</v>
      </c>
      <c r="AI150" s="21">
        <f t="shared" si="19"/>
        <v>67.599999999999994</v>
      </c>
      <c r="AJ150" s="21">
        <f t="shared" si="19"/>
        <v>74.5</v>
      </c>
      <c r="AK150" s="21">
        <f t="shared" si="19"/>
        <v>77.3</v>
      </c>
      <c r="AL150" s="21">
        <f t="shared" si="19"/>
        <v>74.099999999999994</v>
      </c>
      <c r="AM150" s="21">
        <f t="shared" si="19"/>
        <v>73.8</v>
      </c>
      <c r="AN150" s="21">
        <f t="shared" si="19"/>
        <v>79.5</v>
      </c>
      <c r="AO150" s="21">
        <f t="shared" si="19"/>
        <v>74.099999999999994</v>
      </c>
      <c r="AP150" s="21">
        <f t="shared" si="19"/>
        <v>56.52</v>
      </c>
      <c r="AQ150" s="21">
        <f t="shared" si="19"/>
        <v>65.069999999999993</v>
      </c>
      <c r="AR150" s="21">
        <f t="shared" si="19"/>
        <v>76.03</v>
      </c>
      <c r="AS150" s="21">
        <f t="shared" si="19"/>
        <v>73.19</v>
      </c>
      <c r="AT150" s="21">
        <f t="shared" si="19"/>
        <v>74.563287668946387</v>
      </c>
      <c r="AU150" s="21">
        <f t="shared" si="19"/>
        <v>77.175598491459183</v>
      </c>
      <c r="AV150" s="21">
        <f t="shared" si="19"/>
        <v>72.050754449742342</v>
      </c>
      <c r="AW150" s="21">
        <f t="shared" si="19"/>
        <v>73.133790833356812</v>
      </c>
      <c r="AX150" s="21">
        <f t="shared" si="19"/>
        <v>76.563705993666375</v>
      </c>
      <c r="AY150" s="21">
        <f t="shared" si="19"/>
        <v>78.756837848378765</v>
      </c>
      <c r="AZ150" s="21">
        <f t="shared" si="19"/>
        <v>77.079180175918637</v>
      </c>
      <c r="BA150" s="21">
        <f t="shared" si="19"/>
        <v>74.579619328776602</v>
      </c>
      <c r="BB150" s="21">
        <f t="shared" si="19"/>
        <v>53.780475004250356</v>
      </c>
      <c r="BC150" s="21">
        <f t="shared" si="19"/>
        <v>45.917061210340087</v>
      </c>
    </row>
    <row r="151" spans="1:56" ht="22.5" x14ac:dyDescent="0.2">
      <c r="A151" s="4">
        <v>1952</v>
      </c>
      <c r="B151" s="4" t="s">
        <v>10</v>
      </c>
      <c r="C151" s="107" t="s">
        <v>38</v>
      </c>
      <c r="R151" s="21">
        <f t="shared" ref="R151:BC151" si="20">R27+R28</f>
        <v>17.100000000000001</v>
      </c>
      <c r="S151" s="21">
        <f t="shared" si="20"/>
        <v>17.7</v>
      </c>
      <c r="T151" s="21">
        <f t="shared" si="20"/>
        <v>19.099999999999998</v>
      </c>
      <c r="U151" s="21">
        <f t="shared" si="20"/>
        <v>25.6</v>
      </c>
      <c r="V151" s="21">
        <f t="shared" si="20"/>
        <v>24.5</v>
      </c>
      <c r="W151" s="21">
        <f t="shared" si="20"/>
        <v>23.5</v>
      </c>
      <c r="X151" s="21">
        <f t="shared" si="20"/>
        <v>22</v>
      </c>
      <c r="Y151" s="21">
        <f t="shared" si="20"/>
        <v>25.799999999999997</v>
      </c>
      <c r="Z151" s="21">
        <f t="shared" si="20"/>
        <v>27.3</v>
      </c>
      <c r="AA151" s="21">
        <f t="shared" si="20"/>
        <v>25</v>
      </c>
      <c r="AB151" s="21">
        <f t="shared" si="20"/>
        <v>21.7</v>
      </c>
      <c r="AC151" s="21">
        <f t="shared" si="20"/>
        <v>22.6</v>
      </c>
      <c r="AD151" s="21">
        <f t="shared" si="20"/>
        <v>21.5</v>
      </c>
      <c r="AE151" s="21">
        <f t="shared" si="20"/>
        <v>22.700000000000003</v>
      </c>
      <c r="AF151" s="21">
        <f t="shared" si="20"/>
        <v>21.5</v>
      </c>
      <c r="AG151" s="21">
        <f t="shared" si="20"/>
        <v>19.600000000000001</v>
      </c>
      <c r="AH151" s="21">
        <f t="shared" si="20"/>
        <v>16.599999999999998</v>
      </c>
      <c r="AI151" s="21">
        <f t="shared" si="20"/>
        <v>14.4</v>
      </c>
      <c r="AJ151" s="21">
        <f t="shared" si="20"/>
        <v>12.1</v>
      </c>
      <c r="AK151" s="21">
        <f t="shared" si="20"/>
        <v>8.6</v>
      </c>
      <c r="AL151" s="21">
        <f t="shared" si="20"/>
        <v>16.3</v>
      </c>
      <c r="AM151" s="21">
        <f t="shared" si="20"/>
        <v>15.9</v>
      </c>
      <c r="AN151" s="21">
        <f t="shared" si="20"/>
        <v>10.9</v>
      </c>
      <c r="AO151" s="21">
        <f t="shared" si="20"/>
        <v>16.799999999999997</v>
      </c>
      <c r="AP151" s="21">
        <f t="shared" si="20"/>
        <v>28.59</v>
      </c>
      <c r="AQ151" s="21">
        <f t="shared" si="20"/>
        <v>18.740000000000002</v>
      </c>
      <c r="AR151" s="21">
        <f t="shared" si="20"/>
        <v>7.12</v>
      </c>
      <c r="AS151" s="21">
        <f t="shared" si="20"/>
        <v>8.26</v>
      </c>
      <c r="AT151" s="21">
        <f t="shared" si="20"/>
        <v>12.688687929546965</v>
      </c>
      <c r="AU151" s="21">
        <f t="shared" si="20"/>
        <v>9.2709992471404021</v>
      </c>
      <c r="AV151" s="21">
        <f t="shared" si="20"/>
        <v>11.053077249987171</v>
      </c>
      <c r="AW151" s="21">
        <f t="shared" si="20"/>
        <v>14.028483887181393</v>
      </c>
      <c r="AX151" s="21">
        <f t="shared" si="20"/>
        <v>12.069364417667508</v>
      </c>
      <c r="AY151" s="21">
        <f t="shared" si="20"/>
        <v>11.643884335294011</v>
      </c>
      <c r="AZ151" s="21">
        <f t="shared" si="20"/>
        <v>11.751854064383421</v>
      </c>
      <c r="BA151" s="21">
        <f t="shared" si="20"/>
        <v>10.874353891530046</v>
      </c>
      <c r="BB151" s="21">
        <f t="shared" si="20"/>
        <v>37.501829498163119</v>
      </c>
      <c r="BC151" s="21">
        <f t="shared" si="20"/>
        <v>42.556399925845753</v>
      </c>
    </row>
    <row r="152" spans="1:56" x14ac:dyDescent="0.2">
      <c r="A152" s="12">
        <v>1952</v>
      </c>
      <c r="B152" s="12" t="s">
        <v>10</v>
      </c>
      <c r="C152" s="109" t="s">
        <v>4</v>
      </c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>
        <f t="shared" ref="R152:BC152" si="21">R29</f>
        <v>23.3</v>
      </c>
      <c r="S152" s="83">
        <f t="shared" si="21"/>
        <v>20.5</v>
      </c>
      <c r="T152" s="83">
        <f t="shared" si="21"/>
        <v>19.2</v>
      </c>
      <c r="U152" s="83">
        <f t="shared" si="21"/>
        <v>16.100000000000001</v>
      </c>
      <c r="V152" s="83">
        <f t="shared" si="21"/>
        <v>14</v>
      </c>
      <c r="W152" s="83">
        <f t="shared" si="21"/>
        <v>12.3</v>
      </c>
      <c r="X152" s="83">
        <f t="shared" si="21"/>
        <v>13.6</v>
      </c>
      <c r="Y152" s="83">
        <f t="shared" si="21"/>
        <v>12.8</v>
      </c>
      <c r="Z152" s="83">
        <f t="shared" si="21"/>
        <v>10.5</v>
      </c>
      <c r="AA152" s="83">
        <f t="shared" si="21"/>
        <v>12</v>
      </c>
      <c r="AB152" s="83">
        <f t="shared" si="21"/>
        <v>14.9</v>
      </c>
      <c r="AC152" s="83">
        <f t="shared" si="21"/>
        <v>16.2</v>
      </c>
      <c r="AD152" s="83">
        <f t="shared" si="21"/>
        <v>16.2</v>
      </c>
      <c r="AE152" s="83">
        <f t="shared" si="21"/>
        <v>16.8</v>
      </c>
      <c r="AF152" s="83">
        <f t="shared" si="21"/>
        <v>17.2</v>
      </c>
      <c r="AG152" s="83">
        <f t="shared" si="21"/>
        <v>17.899999999999999</v>
      </c>
      <c r="AH152" s="83">
        <f t="shared" si="21"/>
        <v>19.399999999999999</v>
      </c>
      <c r="AI152" s="83">
        <f t="shared" si="21"/>
        <v>18.100000000000001</v>
      </c>
      <c r="AJ152" s="83">
        <f t="shared" si="21"/>
        <v>13.4</v>
      </c>
      <c r="AK152" s="83">
        <f t="shared" si="21"/>
        <v>14.1</v>
      </c>
      <c r="AL152" s="83">
        <f t="shared" si="21"/>
        <v>9.6</v>
      </c>
      <c r="AM152" s="83">
        <f t="shared" si="21"/>
        <v>10.199999999999999</v>
      </c>
      <c r="AN152" s="83">
        <f t="shared" si="21"/>
        <v>9.6</v>
      </c>
      <c r="AO152" s="83">
        <f t="shared" si="21"/>
        <v>9.1</v>
      </c>
      <c r="AP152" s="83">
        <f t="shared" si="21"/>
        <v>14.88</v>
      </c>
      <c r="AQ152" s="83">
        <f t="shared" si="21"/>
        <v>16.190000000000001</v>
      </c>
      <c r="AR152" s="83">
        <f t="shared" si="21"/>
        <v>16.84</v>
      </c>
      <c r="AS152" s="83">
        <f t="shared" si="21"/>
        <v>18.55</v>
      </c>
      <c r="AT152" s="83">
        <f t="shared" si="21"/>
        <v>12.748024401506656</v>
      </c>
      <c r="AU152" s="83">
        <f t="shared" si="21"/>
        <v>13.553402261400407</v>
      </c>
      <c r="AV152" s="83">
        <f t="shared" si="21"/>
        <v>16.896168300270482</v>
      </c>
      <c r="AW152" s="83">
        <f t="shared" si="21"/>
        <v>12.837725279461807</v>
      </c>
      <c r="AX152" s="83">
        <f t="shared" si="21"/>
        <v>11.366929588666133</v>
      </c>
      <c r="AY152" s="83">
        <f t="shared" si="21"/>
        <v>9.5992778163272305</v>
      </c>
      <c r="AZ152" s="83">
        <f t="shared" si="21"/>
        <v>11.168965759697963</v>
      </c>
      <c r="BA152" s="83">
        <f t="shared" si="21"/>
        <v>14.545964436577206</v>
      </c>
      <c r="BB152" s="83">
        <f t="shared" si="21"/>
        <v>8.7176954975865417</v>
      </c>
      <c r="BC152" s="83">
        <f t="shared" si="21"/>
        <v>11.526544115282451</v>
      </c>
      <c r="BD152" s="83"/>
    </row>
    <row r="153" spans="1:56" x14ac:dyDescent="0.2">
      <c r="A153" s="4">
        <v>1949</v>
      </c>
      <c r="B153" s="4" t="s">
        <v>11</v>
      </c>
      <c r="C153" s="107" t="s">
        <v>1</v>
      </c>
      <c r="R153" s="21">
        <f t="shared" ref="R153:BC153" si="22">R30</f>
        <v>51.2</v>
      </c>
      <c r="S153" s="21">
        <f t="shared" si="22"/>
        <v>51.3</v>
      </c>
      <c r="T153" s="21">
        <f t="shared" si="22"/>
        <v>53.6</v>
      </c>
      <c r="U153" s="21">
        <f t="shared" si="22"/>
        <v>54.3</v>
      </c>
      <c r="V153" s="21">
        <f t="shared" si="22"/>
        <v>53.7</v>
      </c>
      <c r="W153" s="21">
        <f t="shared" si="22"/>
        <v>53.9</v>
      </c>
      <c r="X153" s="21">
        <f t="shared" si="22"/>
        <v>55.2</v>
      </c>
      <c r="Y153" s="21">
        <f t="shared" si="22"/>
        <v>57.5</v>
      </c>
      <c r="Z153" s="21">
        <f t="shared" si="22"/>
        <v>59.4</v>
      </c>
      <c r="AA153" s="21">
        <f t="shared" si="22"/>
        <v>58.6</v>
      </c>
      <c r="AB153" s="21">
        <f t="shared" si="22"/>
        <v>60</v>
      </c>
      <c r="AC153" s="21">
        <f t="shared" si="22"/>
        <v>55.8</v>
      </c>
      <c r="AD153" s="21">
        <f t="shared" si="22"/>
        <v>56</v>
      </c>
      <c r="AE153" s="21">
        <f t="shared" si="22"/>
        <v>52.3</v>
      </c>
      <c r="AF153" s="21">
        <f t="shared" si="22"/>
        <v>49.8</v>
      </c>
      <c r="AG153" s="21">
        <f t="shared" si="22"/>
        <v>50.8</v>
      </c>
      <c r="AH153" s="21">
        <f t="shared" si="22"/>
        <v>48</v>
      </c>
      <c r="AI153" s="21">
        <f t="shared" si="22"/>
        <v>51.2</v>
      </c>
      <c r="AJ153" s="21">
        <f t="shared" si="22"/>
        <v>52.6</v>
      </c>
      <c r="AK153" s="21">
        <f t="shared" si="22"/>
        <v>50.5</v>
      </c>
      <c r="AL153" s="21">
        <f t="shared" si="22"/>
        <v>50.5</v>
      </c>
      <c r="AM153" s="21">
        <f t="shared" si="22"/>
        <v>47.8</v>
      </c>
      <c r="AN153" s="21">
        <f t="shared" si="22"/>
        <v>47.2</v>
      </c>
      <c r="AO153" s="21">
        <f t="shared" si="22"/>
        <v>50.9</v>
      </c>
      <c r="AP153" s="21">
        <f t="shared" si="22"/>
        <v>50.08</v>
      </c>
      <c r="AQ153" s="21">
        <f t="shared" si="22"/>
        <v>52.28</v>
      </c>
      <c r="AR153" s="21">
        <f t="shared" si="22"/>
        <v>54.66</v>
      </c>
      <c r="AS153" s="21">
        <f t="shared" si="22"/>
        <v>57.54</v>
      </c>
      <c r="AT153" s="21">
        <f t="shared" si="22"/>
        <v>58.528980521772858</v>
      </c>
      <c r="AU153" s="21">
        <f t="shared" si="22"/>
        <v>56.502397161902074</v>
      </c>
      <c r="AV153" s="21">
        <f t="shared" si="22"/>
        <v>55.51467704763261</v>
      </c>
      <c r="AW153" s="21">
        <f t="shared" si="22"/>
        <v>51.765809493863728</v>
      </c>
      <c r="AX153" s="21">
        <f t="shared" si="22"/>
        <v>52.188851354714345</v>
      </c>
      <c r="AY153" s="21">
        <f t="shared" si="22"/>
        <v>51.162508367534919</v>
      </c>
      <c r="AZ153" s="21">
        <f t="shared" si="22"/>
        <v>49.111531096156334</v>
      </c>
      <c r="BA153" s="21">
        <f t="shared" si="22"/>
        <v>48.492763626129076</v>
      </c>
      <c r="BB153" s="21">
        <f t="shared" si="22"/>
        <v>47.905433099399168</v>
      </c>
      <c r="BC153" s="21">
        <f t="shared" si="22"/>
        <v>38.844508947973907</v>
      </c>
    </row>
    <row r="154" spans="1:56" ht="22.5" x14ac:dyDescent="0.2">
      <c r="A154" s="4">
        <v>1949</v>
      </c>
      <c r="B154" s="4" t="s">
        <v>11</v>
      </c>
      <c r="C154" s="107" t="s">
        <v>38</v>
      </c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>
        <f t="shared" ref="R154:BC154" si="23">R31+R32</f>
        <v>27.599999999999998</v>
      </c>
      <c r="S154" s="108">
        <f t="shared" si="23"/>
        <v>24.9</v>
      </c>
      <c r="T154" s="108">
        <f t="shared" si="23"/>
        <v>22.5</v>
      </c>
      <c r="U154" s="108">
        <f t="shared" si="23"/>
        <v>25.599999999999998</v>
      </c>
      <c r="V154" s="108">
        <f t="shared" si="23"/>
        <v>24.200000000000003</v>
      </c>
      <c r="W154" s="108">
        <f t="shared" si="23"/>
        <v>23.799999999999997</v>
      </c>
      <c r="X154" s="108">
        <f t="shared" si="23"/>
        <v>21.8</v>
      </c>
      <c r="Y154" s="108">
        <f t="shared" si="23"/>
        <v>20</v>
      </c>
      <c r="Z154" s="108">
        <f t="shared" si="23"/>
        <v>18.600000000000001</v>
      </c>
      <c r="AA154" s="108">
        <f t="shared" si="23"/>
        <v>19.7</v>
      </c>
      <c r="AB154" s="108">
        <f t="shared" si="23"/>
        <v>18.7</v>
      </c>
      <c r="AC154" s="108">
        <f t="shared" si="23"/>
        <v>23.1</v>
      </c>
      <c r="AD154" s="108">
        <f t="shared" si="23"/>
        <v>20.2</v>
      </c>
      <c r="AE154" s="108">
        <f t="shared" si="23"/>
        <v>19</v>
      </c>
      <c r="AF154" s="108">
        <f t="shared" si="23"/>
        <v>20.599999999999998</v>
      </c>
      <c r="AG154" s="108">
        <f t="shared" si="23"/>
        <v>21.3</v>
      </c>
      <c r="AH154" s="108">
        <f t="shared" si="23"/>
        <v>20.9</v>
      </c>
      <c r="AI154" s="108">
        <f t="shared" si="23"/>
        <v>19.600000000000001</v>
      </c>
      <c r="AJ154" s="108">
        <f t="shared" si="23"/>
        <v>17.8</v>
      </c>
      <c r="AK154" s="108">
        <f t="shared" si="23"/>
        <v>19.2</v>
      </c>
      <c r="AL154" s="108">
        <f t="shared" si="23"/>
        <v>19.600000000000001</v>
      </c>
      <c r="AM154" s="108">
        <f t="shared" si="23"/>
        <v>20.3</v>
      </c>
      <c r="AN154" s="108">
        <f t="shared" si="23"/>
        <v>22</v>
      </c>
      <c r="AO154" s="108">
        <f t="shared" si="23"/>
        <v>20.3</v>
      </c>
      <c r="AP154" s="108">
        <f t="shared" si="23"/>
        <v>20.96</v>
      </c>
      <c r="AQ154" s="108">
        <f t="shared" si="23"/>
        <v>19.169999999999998</v>
      </c>
      <c r="AR154" s="108">
        <f t="shared" si="23"/>
        <v>18.2</v>
      </c>
      <c r="AS154" s="108">
        <f t="shared" si="23"/>
        <v>17.11</v>
      </c>
      <c r="AT154" s="108">
        <f t="shared" si="23"/>
        <v>15.309201259346981</v>
      </c>
      <c r="AU154" s="108">
        <f t="shared" si="23"/>
        <v>15.448246868704457</v>
      </c>
      <c r="AV154" s="108">
        <f t="shared" si="23"/>
        <v>14.346257978825827</v>
      </c>
      <c r="AW154" s="108">
        <f t="shared" si="23"/>
        <v>18.032739898534466</v>
      </c>
      <c r="AX154" s="108">
        <f t="shared" si="23"/>
        <v>17.774873417313852</v>
      </c>
      <c r="AY154" s="108">
        <f t="shared" si="23"/>
        <v>19.849865537811738</v>
      </c>
      <c r="AZ154" s="108">
        <f t="shared" si="23"/>
        <v>23.615478304673641</v>
      </c>
      <c r="BA154" s="108">
        <f t="shared" si="23"/>
        <v>25.2720140856865</v>
      </c>
      <c r="BB154" s="108">
        <f t="shared" si="23"/>
        <v>26.808387316990853</v>
      </c>
      <c r="BC154" s="108">
        <f t="shared" si="23"/>
        <v>27.090179067524232</v>
      </c>
      <c r="BD154" s="108"/>
    </row>
    <row r="155" spans="1:56" x14ac:dyDescent="0.2">
      <c r="A155" s="12">
        <v>1949</v>
      </c>
      <c r="B155" s="12" t="s">
        <v>11</v>
      </c>
      <c r="C155" s="109" t="s">
        <v>4</v>
      </c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>
        <f t="shared" ref="R155:BC155" si="24">R33</f>
        <v>20.5</v>
      </c>
      <c r="S155" s="83">
        <f t="shared" si="24"/>
        <v>23.8</v>
      </c>
      <c r="T155" s="83">
        <f t="shared" si="24"/>
        <v>23.9</v>
      </c>
      <c r="U155" s="83">
        <f t="shared" si="24"/>
        <v>20.100000000000001</v>
      </c>
      <c r="V155" s="83">
        <f t="shared" si="24"/>
        <v>22.2</v>
      </c>
      <c r="W155" s="83">
        <f t="shared" si="24"/>
        <v>22.3</v>
      </c>
      <c r="X155" s="83">
        <f t="shared" si="24"/>
        <v>22.9</v>
      </c>
      <c r="Y155" s="83">
        <f t="shared" si="24"/>
        <v>22.6</v>
      </c>
      <c r="Z155" s="83">
        <f t="shared" si="24"/>
        <v>22</v>
      </c>
      <c r="AA155" s="83">
        <f t="shared" si="24"/>
        <v>21.6</v>
      </c>
      <c r="AB155" s="83">
        <f t="shared" si="24"/>
        <v>21.4</v>
      </c>
      <c r="AC155" s="83">
        <f t="shared" si="24"/>
        <v>21.2</v>
      </c>
      <c r="AD155" s="83">
        <f t="shared" si="24"/>
        <v>23.8</v>
      </c>
      <c r="AE155" s="83">
        <f t="shared" si="24"/>
        <v>28.7</v>
      </c>
      <c r="AF155" s="83">
        <f t="shared" si="24"/>
        <v>29.6</v>
      </c>
      <c r="AG155" s="83">
        <f t="shared" si="24"/>
        <v>27.8</v>
      </c>
      <c r="AH155" s="83">
        <f t="shared" si="24"/>
        <v>31.1</v>
      </c>
      <c r="AI155" s="83">
        <f t="shared" si="24"/>
        <v>29.2</v>
      </c>
      <c r="AJ155" s="83">
        <f t="shared" si="24"/>
        <v>29.5</v>
      </c>
      <c r="AK155" s="83">
        <f t="shared" si="24"/>
        <v>30.3</v>
      </c>
      <c r="AL155" s="83">
        <f t="shared" si="24"/>
        <v>29.9</v>
      </c>
      <c r="AM155" s="83">
        <f t="shared" si="24"/>
        <v>31.9</v>
      </c>
      <c r="AN155" s="83">
        <f t="shared" si="24"/>
        <v>30.8</v>
      </c>
      <c r="AO155" s="83">
        <f t="shared" si="24"/>
        <v>31.2</v>
      </c>
      <c r="AP155" s="83">
        <f t="shared" si="24"/>
        <v>28.96</v>
      </c>
      <c r="AQ155" s="83">
        <f t="shared" si="24"/>
        <v>28.55</v>
      </c>
      <c r="AR155" s="83">
        <f t="shared" si="24"/>
        <v>27.14</v>
      </c>
      <c r="AS155" s="83">
        <f t="shared" si="24"/>
        <v>25.34</v>
      </c>
      <c r="AT155" s="83">
        <f t="shared" si="24"/>
        <v>26.161818218880153</v>
      </c>
      <c r="AU155" s="83">
        <f t="shared" si="24"/>
        <v>28.049355969393478</v>
      </c>
      <c r="AV155" s="83">
        <f t="shared" si="24"/>
        <v>30.139064973541558</v>
      </c>
      <c r="AW155" s="83">
        <f t="shared" si="24"/>
        <v>30.201450607601785</v>
      </c>
      <c r="AX155" s="83">
        <f t="shared" si="24"/>
        <v>30.036275227971799</v>
      </c>
      <c r="AY155" s="83">
        <f t="shared" si="24"/>
        <v>28.987626094653347</v>
      </c>
      <c r="AZ155" s="83">
        <f t="shared" si="24"/>
        <v>27.272990599170033</v>
      </c>
      <c r="BA155" s="83">
        <f t="shared" si="24"/>
        <v>26.235222288184428</v>
      </c>
      <c r="BB155" s="83">
        <f t="shared" si="24"/>
        <v>25.286179583609975</v>
      </c>
      <c r="BC155" s="83">
        <f t="shared" si="24"/>
        <v>34.065311984501861</v>
      </c>
      <c r="BD155" s="83"/>
    </row>
    <row r="156" spans="1:56" x14ac:dyDescent="0.2">
      <c r="A156" s="4">
        <v>1949</v>
      </c>
      <c r="B156" s="4" t="s">
        <v>12</v>
      </c>
      <c r="C156" s="107" t="s">
        <v>1</v>
      </c>
      <c r="R156" s="21">
        <f t="shared" ref="R156:BC156" si="25">R34</f>
        <v>42.7</v>
      </c>
      <c r="S156" s="21">
        <f t="shared" si="25"/>
        <v>45.6</v>
      </c>
      <c r="T156" s="21">
        <f t="shared" si="25"/>
        <v>43.3</v>
      </c>
      <c r="U156" s="21">
        <f t="shared" si="25"/>
        <v>45.6</v>
      </c>
      <c r="V156" s="21">
        <f t="shared" si="25"/>
        <v>42.6</v>
      </c>
      <c r="W156" s="21">
        <f t="shared" si="25"/>
        <v>43.3</v>
      </c>
      <c r="X156" s="21">
        <f t="shared" si="25"/>
        <v>46.3</v>
      </c>
      <c r="Y156" s="21">
        <f t="shared" si="25"/>
        <v>43.8</v>
      </c>
      <c r="Z156" s="21">
        <f t="shared" si="25"/>
        <v>36</v>
      </c>
      <c r="AA156" s="21">
        <f t="shared" si="25"/>
        <v>34.9</v>
      </c>
      <c r="AB156" s="21">
        <f t="shared" si="25"/>
        <v>37.299999999999997</v>
      </c>
      <c r="AC156" s="21">
        <f t="shared" si="25"/>
        <v>37.5</v>
      </c>
      <c r="AD156" s="21">
        <f t="shared" si="25"/>
        <v>38.5</v>
      </c>
      <c r="AE156" s="21">
        <f t="shared" si="25"/>
        <v>37.700000000000003</v>
      </c>
      <c r="AF156" s="21">
        <f t="shared" si="25"/>
        <v>39</v>
      </c>
      <c r="AG156" s="21">
        <f t="shared" si="25"/>
        <v>40.799999999999997</v>
      </c>
      <c r="AH156" s="21">
        <f t="shared" si="25"/>
        <v>39.1</v>
      </c>
      <c r="AI156" s="21">
        <f t="shared" si="25"/>
        <v>37.9</v>
      </c>
      <c r="AJ156" s="21">
        <f t="shared" si="25"/>
        <v>40.299999999999997</v>
      </c>
      <c r="AK156" s="21">
        <f t="shared" si="25"/>
        <v>41.3</v>
      </c>
      <c r="AL156" s="21">
        <f t="shared" si="25"/>
        <v>42.8</v>
      </c>
      <c r="AM156" s="21">
        <f t="shared" si="25"/>
        <v>45.4</v>
      </c>
      <c r="AN156" s="21">
        <f t="shared" si="25"/>
        <v>43.2</v>
      </c>
      <c r="AO156" s="21">
        <f t="shared" si="25"/>
        <v>41.9</v>
      </c>
      <c r="AP156" s="21">
        <f t="shared" si="25"/>
        <v>42.39</v>
      </c>
      <c r="AQ156" s="21">
        <f t="shared" si="25"/>
        <v>42.69</v>
      </c>
      <c r="AR156" s="21">
        <f t="shared" si="25"/>
        <v>43.43</v>
      </c>
      <c r="AS156" s="21">
        <f t="shared" si="25"/>
        <v>42.38</v>
      </c>
      <c r="AT156" s="21">
        <f t="shared" si="25"/>
        <v>42.210157143962583</v>
      </c>
      <c r="AU156" s="21">
        <f t="shared" si="25"/>
        <v>40.635710693857654</v>
      </c>
      <c r="AV156" s="21">
        <f t="shared" si="25"/>
        <v>39.962875982623586</v>
      </c>
      <c r="AW156" s="21">
        <f t="shared" si="25"/>
        <v>38.603508419614244</v>
      </c>
      <c r="AX156" s="21">
        <f t="shared" si="25"/>
        <v>37.079730004680641</v>
      </c>
      <c r="AY156" s="21">
        <f t="shared" si="25"/>
        <v>36.431794110946747</v>
      </c>
      <c r="AZ156" s="21">
        <f t="shared" si="25"/>
        <v>34.783155692089309</v>
      </c>
      <c r="BA156" s="21">
        <f t="shared" si="25"/>
        <v>34.510999489688977</v>
      </c>
      <c r="BB156" s="21">
        <f t="shared" si="25"/>
        <v>34.152046999204224</v>
      </c>
      <c r="BC156" s="21">
        <f t="shared" si="25"/>
        <v>34.431291571670847</v>
      </c>
    </row>
    <row r="157" spans="1:56" ht="22.5" x14ac:dyDescent="0.2">
      <c r="A157" s="4">
        <v>1949</v>
      </c>
      <c r="B157" s="4" t="s">
        <v>12</v>
      </c>
      <c r="C157" s="107" t="s">
        <v>38</v>
      </c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>
        <f t="shared" ref="R157:BC157" si="26">R35+R36</f>
        <v>31.9</v>
      </c>
      <c r="S157" s="108">
        <f t="shared" si="26"/>
        <v>27.7</v>
      </c>
      <c r="T157" s="108">
        <f t="shared" si="26"/>
        <v>30.099999999999998</v>
      </c>
      <c r="U157" s="108">
        <f t="shared" si="26"/>
        <v>27</v>
      </c>
      <c r="V157" s="108">
        <f t="shared" si="26"/>
        <v>33.5</v>
      </c>
      <c r="W157" s="108">
        <f t="shared" si="26"/>
        <v>32.400000000000006</v>
      </c>
      <c r="X157" s="108">
        <f t="shared" si="26"/>
        <v>31.5</v>
      </c>
      <c r="Y157" s="108">
        <f t="shared" si="26"/>
        <v>34.200000000000003</v>
      </c>
      <c r="Z157" s="108">
        <f t="shared" si="26"/>
        <v>35.799999999999997</v>
      </c>
      <c r="AA157" s="108">
        <f t="shared" si="26"/>
        <v>37.299999999999997</v>
      </c>
      <c r="AB157" s="108">
        <f t="shared" si="26"/>
        <v>32.1</v>
      </c>
      <c r="AC157" s="108">
        <f t="shared" si="26"/>
        <v>32.1</v>
      </c>
      <c r="AD157" s="108">
        <f t="shared" si="26"/>
        <v>30.5</v>
      </c>
      <c r="AE157" s="108">
        <f t="shared" si="26"/>
        <v>31.9</v>
      </c>
      <c r="AF157" s="108">
        <f t="shared" si="26"/>
        <v>27.8</v>
      </c>
      <c r="AG157" s="108">
        <f t="shared" si="26"/>
        <v>24.4</v>
      </c>
      <c r="AH157" s="108">
        <f t="shared" si="26"/>
        <v>26.299999999999997</v>
      </c>
      <c r="AI157" s="108">
        <f t="shared" si="26"/>
        <v>29.6</v>
      </c>
      <c r="AJ157" s="108">
        <f t="shared" si="26"/>
        <v>28.9</v>
      </c>
      <c r="AK157" s="108">
        <f t="shared" si="26"/>
        <v>28.299999999999997</v>
      </c>
      <c r="AL157" s="108">
        <f t="shared" si="26"/>
        <v>26.1</v>
      </c>
      <c r="AM157" s="108">
        <f t="shared" si="26"/>
        <v>23.7</v>
      </c>
      <c r="AN157" s="108">
        <f t="shared" si="26"/>
        <v>27</v>
      </c>
      <c r="AO157" s="108">
        <f t="shared" si="26"/>
        <v>28.700000000000003</v>
      </c>
      <c r="AP157" s="108">
        <f t="shared" si="26"/>
        <v>24.68</v>
      </c>
      <c r="AQ157" s="108">
        <f t="shared" si="26"/>
        <v>23.369999999999997</v>
      </c>
      <c r="AR157" s="108">
        <f t="shared" si="26"/>
        <v>21.259999999999998</v>
      </c>
      <c r="AS157" s="108">
        <f t="shared" si="26"/>
        <v>22.62</v>
      </c>
      <c r="AT157" s="108">
        <f t="shared" si="26"/>
        <v>23.912372673167717</v>
      </c>
      <c r="AU157" s="108">
        <f t="shared" si="26"/>
        <v>26.124411255151585</v>
      </c>
      <c r="AV157" s="108">
        <f t="shared" si="26"/>
        <v>27.135136697728921</v>
      </c>
      <c r="AW157" s="108">
        <f t="shared" si="26"/>
        <v>29.937349779462316</v>
      </c>
      <c r="AX157" s="108">
        <f t="shared" si="26"/>
        <v>31.559597736974194</v>
      </c>
      <c r="AY157" s="108">
        <f t="shared" si="26"/>
        <v>32.271906819825816</v>
      </c>
      <c r="AZ157" s="108">
        <f t="shared" si="26"/>
        <v>34.630991030794902</v>
      </c>
      <c r="BA157" s="108">
        <f t="shared" si="26"/>
        <v>34.954847042842573</v>
      </c>
      <c r="BB157" s="108">
        <f t="shared" si="26"/>
        <v>35.635679531180095</v>
      </c>
      <c r="BC157" s="108">
        <f t="shared" si="26"/>
        <v>33.920944620136922</v>
      </c>
      <c r="BD157" s="108"/>
    </row>
    <row r="158" spans="1:56" x14ac:dyDescent="0.2">
      <c r="A158" s="12">
        <v>1949</v>
      </c>
      <c r="B158" s="12" t="s">
        <v>12</v>
      </c>
      <c r="C158" s="109" t="s">
        <v>4</v>
      </c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>
        <f t="shared" ref="R158:BC158" si="27">R33</f>
        <v>20.5</v>
      </c>
      <c r="S158" s="83">
        <f t="shared" si="27"/>
        <v>23.8</v>
      </c>
      <c r="T158" s="83">
        <f t="shared" si="27"/>
        <v>23.9</v>
      </c>
      <c r="U158" s="83">
        <f t="shared" si="27"/>
        <v>20.100000000000001</v>
      </c>
      <c r="V158" s="83">
        <f t="shared" si="27"/>
        <v>22.2</v>
      </c>
      <c r="W158" s="83">
        <f t="shared" si="27"/>
        <v>22.3</v>
      </c>
      <c r="X158" s="83">
        <f t="shared" si="27"/>
        <v>22.9</v>
      </c>
      <c r="Y158" s="83">
        <f t="shared" si="27"/>
        <v>22.6</v>
      </c>
      <c r="Z158" s="83">
        <f t="shared" si="27"/>
        <v>22</v>
      </c>
      <c r="AA158" s="83">
        <f t="shared" si="27"/>
        <v>21.6</v>
      </c>
      <c r="AB158" s="83">
        <f t="shared" si="27"/>
        <v>21.4</v>
      </c>
      <c r="AC158" s="83">
        <f t="shared" si="27"/>
        <v>21.2</v>
      </c>
      <c r="AD158" s="83">
        <f t="shared" si="27"/>
        <v>23.8</v>
      </c>
      <c r="AE158" s="83">
        <f t="shared" si="27"/>
        <v>28.7</v>
      </c>
      <c r="AF158" s="83">
        <f t="shared" si="27"/>
        <v>29.6</v>
      </c>
      <c r="AG158" s="83">
        <f t="shared" si="27"/>
        <v>27.8</v>
      </c>
      <c r="AH158" s="83">
        <f t="shared" si="27"/>
        <v>31.1</v>
      </c>
      <c r="AI158" s="83">
        <f t="shared" si="27"/>
        <v>29.2</v>
      </c>
      <c r="AJ158" s="83">
        <f t="shared" si="27"/>
        <v>29.5</v>
      </c>
      <c r="AK158" s="83">
        <f t="shared" si="27"/>
        <v>30.3</v>
      </c>
      <c r="AL158" s="83">
        <f t="shared" si="27"/>
        <v>29.9</v>
      </c>
      <c r="AM158" s="83">
        <f t="shared" si="27"/>
        <v>31.9</v>
      </c>
      <c r="AN158" s="83">
        <f t="shared" si="27"/>
        <v>30.8</v>
      </c>
      <c r="AO158" s="83">
        <f t="shared" si="27"/>
        <v>31.2</v>
      </c>
      <c r="AP158" s="83">
        <f t="shared" si="27"/>
        <v>28.96</v>
      </c>
      <c r="AQ158" s="83">
        <f t="shared" si="27"/>
        <v>28.55</v>
      </c>
      <c r="AR158" s="83">
        <f t="shared" si="27"/>
        <v>27.14</v>
      </c>
      <c r="AS158" s="83">
        <f t="shared" si="27"/>
        <v>25.34</v>
      </c>
      <c r="AT158" s="83">
        <f t="shared" si="27"/>
        <v>26.161818218880153</v>
      </c>
      <c r="AU158" s="83">
        <f t="shared" si="27"/>
        <v>28.049355969393478</v>
      </c>
      <c r="AV158" s="83">
        <f t="shared" si="27"/>
        <v>30.139064973541558</v>
      </c>
      <c r="AW158" s="83">
        <f t="shared" si="27"/>
        <v>30.201450607601785</v>
      </c>
      <c r="AX158" s="83">
        <f t="shared" si="27"/>
        <v>30.036275227971799</v>
      </c>
      <c r="AY158" s="83">
        <f t="shared" si="27"/>
        <v>28.987626094653347</v>
      </c>
      <c r="AZ158" s="83">
        <f t="shared" si="27"/>
        <v>27.272990599170033</v>
      </c>
      <c r="BA158" s="83">
        <f t="shared" si="27"/>
        <v>26.235222288184428</v>
      </c>
      <c r="BB158" s="83">
        <f t="shared" si="27"/>
        <v>25.286179583609975</v>
      </c>
      <c r="BC158" s="83">
        <f t="shared" si="27"/>
        <v>34.065311984501861</v>
      </c>
      <c r="BD158" s="83"/>
    </row>
    <row r="159" spans="1:56" x14ac:dyDescent="0.2">
      <c r="A159" s="4">
        <v>1949</v>
      </c>
      <c r="B159" s="4" t="s">
        <v>13</v>
      </c>
      <c r="C159" s="107" t="s">
        <v>1</v>
      </c>
      <c r="R159" s="21">
        <f t="shared" ref="R159:BC159" si="28">R38</f>
        <v>69.3</v>
      </c>
      <c r="S159" s="21">
        <f t="shared" si="28"/>
        <v>66.2</v>
      </c>
      <c r="T159" s="21">
        <f t="shared" si="28"/>
        <v>65.7</v>
      </c>
      <c r="U159" s="21">
        <f t="shared" si="28"/>
        <v>66.3</v>
      </c>
      <c r="V159" s="21">
        <f t="shared" si="28"/>
        <v>71.400000000000006</v>
      </c>
      <c r="W159" s="21">
        <f t="shared" si="28"/>
        <v>73.099999999999994</v>
      </c>
      <c r="X159" s="21">
        <f t="shared" si="28"/>
        <v>74.900000000000006</v>
      </c>
      <c r="Y159" s="21">
        <f t="shared" si="28"/>
        <v>80.5</v>
      </c>
      <c r="Z159" s="21">
        <f t="shared" si="28"/>
        <v>79.8</v>
      </c>
      <c r="AA159" s="21">
        <f t="shared" si="28"/>
        <v>78.7</v>
      </c>
      <c r="AB159" s="21">
        <f t="shared" si="28"/>
        <v>77.8</v>
      </c>
      <c r="AC159" s="21">
        <f t="shared" si="28"/>
        <v>80.7</v>
      </c>
      <c r="AD159" s="21">
        <f t="shared" si="28"/>
        <v>80</v>
      </c>
      <c r="AE159" s="21">
        <f t="shared" si="28"/>
        <v>82.8</v>
      </c>
      <c r="AF159" s="21">
        <f t="shared" si="28"/>
        <v>83.2</v>
      </c>
      <c r="AG159" s="21">
        <f t="shared" si="28"/>
        <v>81.8</v>
      </c>
      <c r="AH159" s="21">
        <f t="shared" si="28"/>
        <v>80.8</v>
      </c>
      <c r="AI159" s="21">
        <f t="shared" si="28"/>
        <v>84.1</v>
      </c>
      <c r="AJ159" s="21">
        <f t="shared" si="28"/>
        <v>78.599999999999994</v>
      </c>
      <c r="AK159" s="21">
        <f t="shared" si="28"/>
        <v>74.2</v>
      </c>
      <c r="AL159" s="21">
        <f t="shared" si="28"/>
        <v>75.7</v>
      </c>
      <c r="AM159" s="21">
        <f t="shared" si="28"/>
        <v>76.2</v>
      </c>
      <c r="AN159" s="21">
        <f t="shared" si="28"/>
        <v>78.7</v>
      </c>
      <c r="AO159" s="21">
        <f t="shared" si="28"/>
        <v>71.7</v>
      </c>
      <c r="AP159" s="21">
        <f t="shared" si="28"/>
        <v>75.31</v>
      </c>
      <c r="AQ159" s="21">
        <f t="shared" si="28"/>
        <v>70.180000000000007</v>
      </c>
      <c r="AR159" s="21">
        <f t="shared" si="28"/>
        <v>78.3</v>
      </c>
      <c r="AS159" s="21">
        <f t="shared" si="28"/>
        <v>78.39</v>
      </c>
      <c r="AT159" s="21">
        <f t="shared" si="28"/>
        <v>79.846366509123627</v>
      </c>
      <c r="AU159" s="21">
        <f t="shared" si="28"/>
        <v>81.26578005860641</v>
      </c>
      <c r="AV159" s="21">
        <f t="shared" si="28"/>
        <v>81.897831205859973</v>
      </c>
      <c r="AW159" s="21">
        <f t="shared" si="28"/>
        <v>81.381735304867462</v>
      </c>
      <c r="AX159" s="21">
        <f t="shared" si="28"/>
        <v>80.191335701159261</v>
      </c>
      <c r="AY159" s="21">
        <f t="shared" si="28"/>
        <v>74.746691535394689</v>
      </c>
      <c r="AZ159" s="21">
        <f t="shared" si="28"/>
        <v>70.514065258307568</v>
      </c>
      <c r="BA159" s="21">
        <f t="shared" si="28"/>
        <v>71.146356894445105</v>
      </c>
      <c r="BB159" s="21">
        <f t="shared" si="28"/>
        <v>63.306007227454295</v>
      </c>
      <c r="BC159" s="21">
        <f t="shared" si="28"/>
        <v>62.141593630731066</v>
      </c>
    </row>
    <row r="160" spans="1:56" ht="22.5" x14ac:dyDescent="0.2">
      <c r="A160" s="4">
        <v>1949</v>
      </c>
      <c r="B160" s="4" t="s">
        <v>13</v>
      </c>
      <c r="C160" s="107" t="s">
        <v>38</v>
      </c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>
        <f t="shared" ref="R160:BC160" si="29">R39+R40</f>
        <v>9</v>
      </c>
      <c r="S160" s="108">
        <f t="shared" si="29"/>
        <v>12.1</v>
      </c>
      <c r="T160" s="108">
        <f t="shared" si="29"/>
        <v>15.8</v>
      </c>
      <c r="U160" s="108">
        <f t="shared" si="29"/>
        <v>14.6</v>
      </c>
      <c r="V160" s="108">
        <f t="shared" si="29"/>
        <v>14.7</v>
      </c>
      <c r="W160" s="108">
        <f t="shared" si="29"/>
        <v>13.700000000000001</v>
      </c>
      <c r="X160" s="108">
        <f t="shared" si="29"/>
        <v>11.9</v>
      </c>
      <c r="Y160" s="108">
        <f t="shared" si="29"/>
        <v>7.5</v>
      </c>
      <c r="Z160" s="108">
        <f t="shared" si="29"/>
        <v>5.7</v>
      </c>
      <c r="AA160" s="108">
        <f t="shared" si="29"/>
        <v>4.9000000000000004</v>
      </c>
      <c r="AB160" s="108">
        <f t="shared" si="29"/>
        <v>7.5</v>
      </c>
      <c r="AC160" s="108">
        <f t="shared" si="29"/>
        <v>7.6</v>
      </c>
      <c r="AD160" s="108">
        <f t="shared" si="29"/>
        <v>9.3999999999999986</v>
      </c>
      <c r="AE160" s="108">
        <f t="shared" si="29"/>
        <v>4.3999999999999995</v>
      </c>
      <c r="AF160" s="108">
        <f t="shared" si="29"/>
        <v>4.8</v>
      </c>
      <c r="AG160" s="108">
        <f t="shared" si="29"/>
        <v>7.9</v>
      </c>
      <c r="AH160" s="108">
        <f t="shared" si="29"/>
        <v>6</v>
      </c>
      <c r="AI160" s="108">
        <f t="shared" si="29"/>
        <v>4.8999999999999995</v>
      </c>
      <c r="AJ160" s="108">
        <f t="shared" si="29"/>
        <v>8.3000000000000007</v>
      </c>
      <c r="AK160" s="108">
        <f t="shared" si="29"/>
        <v>8.5</v>
      </c>
      <c r="AL160" s="108">
        <f t="shared" si="29"/>
        <v>9.9</v>
      </c>
      <c r="AM160" s="108">
        <f t="shared" si="29"/>
        <v>10.700000000000001</v>
      </c>
      <c r="AN160" s="108">
        <f t="shared" si="29"/>
        <v>9.1</v>
      </c>
      <c r="AO160" s="108">
        <f t="shared" si="29"/>
        <v>14.4</v>
      </c>
      <c r="AP160" s="108">
        <f t="shared" si="29"/>
        <v>9.5500000000000007</v>
      </c>
      <c r="AQ160" s="108">
        <f t="shared" si="29"/>
        <v>13.629999999999999</v>
      </c>
      <c r="AR160" s="108">
        <f t="shared" si="29"/>
        <v>12.08</v>
      </c>
      <c r="AS160" s="108">
        <f t="shared" si="29"/>
        <v>9.379999999999999</v>
      </c>
      <c r="AT160" s="108">
        <f t="shared" si="29"/>
        <v>8.6904032754676859</v>
      </c>
      <c r="AU160" s="108">
        <f t="shared" si="29"/>
        <v>8.541028689874075</v>
      </c>
      <c r="AV160" s="108">
        <f t="shared" si="29"/>
        <v>8.951649604377856</v>
      </c>
      <c r="AW160" s="108">
        <f t="shared" si="29"/>
        <v>10.008754360591981</v>
      </c>
      <c r="AX160" s="108">
        <f t="shared" si="29"/>
        <v>11.457201831633189</v>
      </c>
      <c r="AY160" s="108">
        <f t="shared" si="29"/>
        <v>15.531635914333727</v>
      </c>
      <c r="AZ160" s="108">
        <f t="shared" si="29"/>
        <v>16.718277648417427</v>
      </c>
      <c r="BA160" s="108">
        <f t="shared" si="29"/>
        <v>17.438797126999702</v>
      </c>
      <c r="BB160" s="108">
        <f t="shared" si="29"/>
        <v>16.651080524152473</v>
      </c>
      <c r="BC160" s="108">
        <f t="shared" si="29"/>
        <v>18.06924081839254</v>
      </c>
      <c r="BD160" s="108"/>
    </row>
    <row r="161" spans="1:56" x14ac:dyDescent="0.2">
      <c r="A161" s="12">
        <v>1949</v>
      </c>
      <c r="B161" s="12" t="s">
        <v>13</v>
      </c>
      <c r="C161" s="109" t="s">
        <v>4</v>
      </c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>
        <f t="shared" ref="R161:BC161" si="30">R41</f>
        <v>23.2</v>
      </c>
      <c r="S161" s="83">
        <f t="shared" si="30"/>
        <v>23.9</v>
      </c>
      <c r="T161" s="83">
        <f t="shared" si="30"/>
        <v>20.6</v>
      </c>
      <c r="U161" s="83">
        <f t="shared" si="30"/>
        <v>19</v>
      </c>
      <c r="V161" s="83">
        <f t="shared" si="30"/>
        <v>14</v>
      </c>
      <c r="W161" s="83">
        <f t="shared" si="30"/>
        <v>13.3</v>
      </c>
      <c r="X161" s="83">
        <f t="shared" si="30"/>
        <v>13.2</v>
      </c>
      <c r="Y161" s="83">
        <f t="shared" si="30"/>
        <v>12</v>
      </c>
      <c r="Z161" s="83">
        <f t="shared" si="30"/>
        <v>14.5</v>
      </c>
      <c r="AA161" s="83">
        <f t="shared" si="30"/>
        <v>16.399999999999999</v>
      </c>
      <c r="AB161" s="83">
        <f t="shared" si="30"/>
        <v>14.7</v>
      </c>
      <c r="AC161" s="83">
        <f t="shared" si="30"/>
        <v>11.8</v>
      </c>
      <c r="AD161" s="83">
        <f t="shared" si="30"/>
        <v>10.7</v>
      </c>
      <c r="AE161" s="83">
        <f t="shared" si="30"/>
        <v>12.8</v>
      </c>
      <c r="AF161" s="83">
        <f t="shared" si="30"/>
        <v>12</v>
      </c>
      <c r="AG161" s="83">
        <f t="shared" si="30"/>
        <v>10.3</v>
      </c>
      <c r="AH161" s="83">
        <f t="shared" si="30"/>
        <v>13.2</v>
      </c>
      <c r="AI161" s="83">
        <f t="shared" si="30"/>
        <v>11</v>
      </c>
      <c r="AJ161" s="83">
        <f t="shared" si="30"/>
        <v>13.1</v>
      </c>
      <c r="AK161" s="83">
        <f t="shared" si="30"/>
        <v>17.2</v>
      </c>
      <c r="AL161" s="83">
        <f t="shared" si="30"/>
        <v>14.4</v>
      </c>
      <c r="AM161" s="83">
        <f t="shared" si="30"/>
        <v>13.1</v>
      </c>
      <c r="AN161" s="83">
        <f t="shared" si="30"/>
        <v>12.2</v>
      </c>
      <c r="AO161" s="83">
        <f t="shared" si="30"/>
        <v>13.9</v>
      </c>
      <c r="AP161" s="83">
        <f t="shared" si="30"/>
        <v>15.14</v>
      </c>
      <c r="AQ161" s="83">
        <f t="shared" si="30"/>
        <v>16.190000000000001</v>
      </c>
      <c r="AR161" s="83">
        <f t="shared" si="30"/>
        <v>9.6199999999999992</v>
      </c>
      <c r="AS161" s="83">
        <f t="shared" si="30"/>
        <v>12.22</v>
      </c>
      <c r="AT161" s="83">
        <f t="shared" si="30"/>
        <v>11.463230215408679</v>
      </c>
      <c r="AU161" s="83">
        <f t="shared" si="30"/>
        <v>10.193191242240388</v>
      </c>
      <c r="AV161" s="83">
        <f t="shared" si="30"/>
        <v>9.1505191897621785</v>
      </c>
      <c r="AW161" s="83">
        <f t="shared" si="30"/>
        <v>8.6095103345405768</v>
      </c>
      <c r="AX161" s="83">
        <f t="shared" si="30"/>
        <v>8.3514624672075541</v>
      </c>
      <c r="AY161" s="83">
        <f t="shared" si="30"/>
        <v>9.7216725502715828</v>
      </c>
      <c r="AZ161" s="83">
        <f t="shared" si="30"/>
        <v>12.767657093274995</v>
      </c>
      <c r="BA161" s="83">
        <f t="shared" si="30"/>
        <v>11.414845978555187</v>
      </c>
      <c r="BB161" s="83">
        <f t="shared" si="30"/>
        <v>20.042912248393243</v>
      </c>
      <c r="BC161" s="83">
        <f t="shared" si="30"/>
        <v>19.789165550876398</v>
      </c>
      <c r="BD161" s="83"/>
    </row>
    <row r="162" spans="1:56" x14ac:dyDescent="0.2">
      <c r="A162" s="4">
        <v>1984</v>
      </c>
      <c r="B162" s="4" t="s">
        <v>14</v>
      </c>
      <c r="C162" s="114" t="s">
        <v>1</v>
      </c>
      <c r="T162" s="21">
        <f t="shared" ref="T162:BC162" si="31">T42</f>
        <v>49.7</v>
      </c>
      <c r="U162" s="21">
        <f t="shared" si="31"/>
        <v>54.5</v>
      </c>
      <c r="V162" s="21">
        <f t="shared" si="31"/>
        <v>57.3</v>
      </c>
      <c r="W162" s="21">
        <f t="shared" si="31"/>
        <v>64.900000000000006</v>
      </c>
      <c r="X162" s="21">
        <f t="shared" si="31"/>
        <v>64.7</v>
      </c>
      <c r="Y162" s="21">
        <f t="shared" si="31"/>
        <v>69.5</v>
      </c>
      <c r="Z162" s="21">
        <f t="shared" si="31"/>
        <v>62.3</v>
      </c>
      <c r="AA162" s="21">
        <f t="shared" si="31"/>
        <v>66.2</v>
      </c>
      <c r="AB162" s="21">
        <f t="shared" si="31"/>
        <v>65.7</v>
      </c>
      <c r="AC162" s="21">
        <f t="shared" si="31"/>
        <v>67.3</v>
      </c>
      <c r="AD162" s="21">
        <f t="shared" si="31"/>
        <v>66.099999999999994</v>
      </c>
      <c r="AE162" s="21">
        <f t="shared" si="31"/>
        <v>67.5</v>
      </c>
      <c r="AF162" s="21">
        <f t="shared" si="31"/>
        <v>66</v>
      </c>
      <c r="AG162" s="21">
        <f t="shared" si="31"/>
        <v>64.099999999999994</v>
      </c>
      <c r="AH162" s="21">
        <f t="shared" si="31"/>
        <v>63.4</v>
      </c>
      <c r="AI162" s="21">
        <f t="shared" si="31"/>
        <v>54.9</v>
      </c>
      <c r="AJ162" s="21">
        <f t="shared" si="31"/>
        <v>55.7</v>
      </c>
      <c r="AK162" s="21">
        <f t="shared" si="31"/>
        <v>53.9</v>
      </c>
      <c r="AL162" s="21">
        <f t="shared" si="31"/>
        <v>54.6</v>
      </c>
      <c r="AM162" s="21">
        <f t="shared" si="31"/>
        <v>53.5</v>
      </c>
      <c r="AN162" s="21">
        <f t="shared" si="31"/>
        <v>53</v>
      </c>
      <c r="AO162" s="21">
        <f t="shared" si="31"/>
        <v>53.7</v>
      </c>
      <c r="AP162" s="21">
        <f t="shared" si="31"/>
        <v>58.67</v>
      </c>
      <c r="AQ162" s="21">
        <f t="shared" si="31"/>
        <v>63.38</v>
      </c>
      <c r="AR162" s="21">
        <f t="shared" si="31"/>
        <v>64.81</v>
      </c>
      <c r="AS162" s="21">
        <f t="shared" si="31"/>
        <v>57.19</v>
      </c>
      <c r="AT162" s="21">
        <f t="shared" si="31"/>
        <v>68.24671953052345</v>
      </c>
      <c r="AU162" s="21">
        <f t="shared" si="31"/>
        <v>67.338644789776765</v>
      </c>
      <c r="AV162" s="21">
        <f t="shared" si="31"/>
        <v>65.178538392229456</v>
      </c>
      <c r="AW162" s="21">
        <f t="shared" si="31"/>
        <v>72.60632013356927</v>
      </c>
      <c r="AX162" s="21">
        <f t="shared" si="31"/>
        <v>61.64412056922167</v>
      </c>
      <c r="AY162" s="21">
        <f t="shared" si="31"/>
        <v>59.64429566244786</v>
      </c>
      <c r="AZ162" s="21">
        <f t="shared" si="31"/>
        <v>61.858422611818973</v>
      </c>
      <c r="BA162" s="21">
        <f t="shared" si="31"/>
        <v>62.542204143946499</v>
      </c>
      <c r="BB162" s="21">
        <f t="shared" si="31"/>
        <v>58.69553435077998</v>
      </c>
      <c r="BC162" s="21">
        <f t="shared" si="31"/>
        <v>53.695485618114411</v>
      </c>
    </row>
    <row r="163" spans="1:56" ht="22.5" x14ac:dyDescent="0.2">
      <c r="A163" s="4">
        <v>1984</v>
      </c>
      <c r="B163" s="4" t="s">
        <v>14</v>
      </c>
      <c r="C163" s="107" t="s">
        <v>38</v>
      </c>
      <c r="T163" s="21">
        <f t="shared" ref="T163:BC163" si="32">T43+T44</f>
        <v>28.7</v>
      </c>
      <c r="U163" s="21">
        <f t="shared" si="32"/>
        <v>23.9</v>
      </c>
      <c r="V163" s="21">
        <f t="shared" si="32"/>
        <v>17.5</v>
      </c>
      <c r="W163" s="21">
        <f t="shared" si="32"/>
        <v>13.6</v>
      </c>
      <c r="X163" s="21">
        <f t="shared" si="32"/>
        <v>14.5</v>
      </c>
      <c r="Y163" s="21">
        <f t="shared" si="32"/>
        <v>11.9</v>
      </c>
      <c r="Z163" s="21">
        <f t="shared" si="32"/>
        <v>14.4</v>
      </c>
      <c r="AA163" s="21">
        <f t="shared" si="32"/>
        <v>13.1</v>
      </c>
      <c r="AB163" s="21">
        <f t="shared" si="32"/>
        <v>14.4</v>
      </c>
      <c r="AC163" s="21">
        <f t="shared" si="32"/>
        <v>14.1</v>
      </c>
      <c r="AD163" s="21">
        <f t="shared" si="32"/>
        <v>14.299999999999999</v>
      </c>
      <c r="AE163" s="21">
        <f t="shared" si="32"/>
        <v>12.8</v>
      </c>
      <c r="AF163" s="21">
        <f t="shared" si="32"/>
        <v>13.3</v>
      </c>
      <c r="AG163" s="21">
        <f t="shared" si="32"/>
        <v>14.7</v>
      </c>
      <c r="AH163" s="21">
        <f t="shared" si="32"/>
        <v>14.899999999999999</v>
      </c>
      <c r="AI163" s="21">
        <f t="shared" si="32"/>
        <v>25.400000000000002</v>
      </c>
      <c r="AJ163" s="21">
        <f t="shared" si="32"/>
        <v>24.3</v>
      </c>
      <c r="AK163" s="21">
        <f t="shared" si="32"/>
        <v>25.1</v>
      </c>
      <c r="AL163" s="21">
        <f t="shared" si="32"/>
        <v>23.900000000000002</v>
      </c>
      <c r="AM163" s="21">
        <f t="shared" si="32"/>
        <v>24.5</v>
      </c>
      <c r="AN163" s="21">
        <f t="shared" si="32"/>
        <v>23.7</v>
      </c>
      <c r="AO163" s="21">
        <f t="shared" si="32"/>
        <v>24.8</v>
      </c>
      <c r="AP163" s="21">
        <f t="shared" si="32"/>
        <v>19.649999999999999</v>
      </c>
      <c r="AQ163" s="21">
        <f t="shared" si="32"/>
        <v>13.35</v>
      </c>
      <c r="AR163" s="21">
        <f t="shared" si="32"/>
        <v>8.620000000000001</v>
      </c>
      <c r="AS163" s="21">
        <f t="shared" si="32"/>
        <v>23.71</v>
      </c>
      <c r="AT163" s="21">
        <f t="shared" si="32"/>
        <v>13.038464090457648</v>
      </c>
      <c r="AU163" s="21">
        <f t="shared" si="32"/>
        <v>14.157923799006074</v>
      </c>
      <c r="AV163" s="21">
        <f t="shared" si="32"/>
        <v>15.790900027100516</v>
      </c>
      <c r="AW163" s="21">
        <f t="shared" si="32"/>
        <v>7.6169979088201192</v>
      </c>
      <c r="AX163" s="21">
        <f t="shared" si="32"/>
        <v>21.072733248100786</v>
      </c>
      <c r="AY163" s="21">
        <f t="shared" si="32"/>
        <v>22.46442061545622</v>
      </c>
      <c r="AZ163" s="21">
        <f t="shared" si="32"/>
        <v>22.000269475356305</v>
      </c>
      <c r="BA163" s="21">
        <f t="shared" si="32"/>
        <v>20.501850087321987</v>
      </c>
      <c r="BB163" s="21">
        <f t="shared" si="32"/>
        <v>23.548512566114372</v>
      </c>
      <c r="BC163" s="21">
        <f t="shared" si="32"/>
        <v>26.975860051544021</v>
      </c>
    </row>
    <row r="164" spans="1:56" x14ac:dyDescent="0.2">
      <c r="A164" s="12">
        <v>1984</v>
      </c>
      <c r="B164" s="12" t="s">
        <v>14</v>
      </c>
      <c r="C164" s="115" t="s">
        <v>4</v>
      </c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>
        <f t="shared" ref="T164:BC164" si="33">T45</f>
        <v>21.6</v>
      </c>
      <c r="U164" s="83">
        <f t="shared" si="33"/>
        <v>21.6</v>
      </c>
      <c r="V164" s="83">
        <f t="shared" si="33"/>
        <v>25.2</v>
      </c>
      <c r="W164" s="83">
        <f t="shared" si="33"/>
        <v>21.5</v>
      </c>
      <c r="X164" s="83">
        <f t="shared" si="33"/>
        <v>20.8</v>
      </c>
      <c r="Y164" s="83">
        <f t="shared" si="33"/>
        <v>18.600000000000001</v>
      </c>
      <c r="Z164" s="83">
        <f t="shared" si="33"/>
        <v>23.3</v>
      </c>
      <c r="AA164" s="83">
        <f t="shared" si="33"/>
        <v>20.7</v>
      </c>
      <c r="AB164" s="83">
        <f t="shared" si="33"/>
        <v>19.899999999999999</v>
      </c>
      <c r="AC164" s="83">
        <f t="shared" si="33"/>
        <v>18.600000000000001</v>
      </c>
      <c r="AD164" s="83">
        <f t="shared" si="33"/>
        <v>19.600000000000001</v>
      </c>
      <c r="AE164" s="83">
        <f t="shared" si="33"/>
        <v>19.7</v>
      </c>
      <c r="AF164" s="83">
        <f t="shared" si="33"/>
        <v>20.7</v>
      </c>
      <c r="AG164" s="83">
        <f t="shared" si="33"/>
        <v>21.2</v>
      </c>
      <c r="AH164" s="83">
        <f t="shared" si="33"/>
        <v>21.7</v>
      </c>
      <c r="AI164" s="83">
        <f t="shared" si="33"/>
        <v>19.7</v>
      </c>
      <c r="AJ164" s="83">
        <f t="shared" si="33"/>
        <v>20</v>
      </c>
      <c r="AK164" s="83">
        <f t="shared" si="33"/>
        <v>21</v>
      </c>
      <c r="AL164" s="83">
        <f t="shared" si="33"/>
        <v>21.5</v>
      </c>
      <c r="AM164" s="83">
        <f t="shared" si="33"/>
        <v>22</v>
      </c>
      <c r="AN164" s="83">
        <f t="shared" si="33"/>
        <v>23.3</v>
      </c>
      <c r="AO164" s="83">
        <f t="shared" si="33"/>
        <v>22.9</v>
      </c>
      <c r="AP164" s="83">
        <f t="shared" si="33"/>
        <v>21.68</v>
      </c>
      <c r="AQ164" s="83">
        <f t="shared" si="33"/>
        <v>23.26</v>
      </c>
      <c r="AR164" s="83">
        <f t="shared" si="33"/>
        <v>26.58</v>
      </c>
      <c r="AS164" s="83">
        <f t="shared" si="33"/>
        <v>19.11</v>
      </c>
      <c r="AT164" s="83">
        <f t="shared" si="33"/>
        <v>18.714816379018895</v>
      </c>
      <c r="AU164" s="83">
        <f t="shared" si="33"/>
        <v>18.503431411217161</v>
      </c>
      <c r="AV164" s="83">
        <f t="shared" si="33"/>
        <v>19.030561580670035</v>
      </c>
      <c r="AW164" s="83">
        <f t="shared" si="33"/>
        <v>19.77668195761062</v>
      </c>
      <c r="AX164" s="83">
        <f t="shared" si="33"/>
        <v>17.283146182677527</v>
      </c>
      <c r="AY164" s="83">
        <f t="shared" si="33"/>
        <v>17.891283722095917</v>
      </c>
      <c r="AZ164" s="83">
        <f t="shared" si="33"/>
        <v>16.141307912824722</v>
      </c>
      <c r="BA164" s="83">
        <f t="shared" si="33"/>
        <v>16.955945768731528</v>
      </c>
      <c r="BB164" s="83">
        <f t="shared" si="33"/>
        <v>17.755953083105648</v>
      </c>
      <c r="BC164" s="83">
        <f t="shared" si="33"/>
        <v>19.328654330341575</v>
      </c>
      <c r="BD164" s="83"/>
    </row>
    <row r="165" spans="1:56" x14ac:dyDescent="0.2">
      <c r="A165" s="4">
        <v>1952</v>
      </c>
      <c r="B165" s="4" t="s">
        <v>15</v>
      </c>
      <c r="C165" s="107" t="s">
        <v>1</v>
      </c>
      <c r="R165" s="21">
        <f>R46</f>
        <v>36.9</v>
      </c>
      <c r="S165" s="21">
        <f>S46</f>
        <v>33.299999999999997</v>
      </c>
      <c r="T165" s="21">
        <f t="shared" ref="T165:BC165" si="34">T46</f>
        <v>34.700000000000003</v>
      </c>
      <c r="U165" s="21">
        <f t="shared" si="34"/>
        <v>35.6</v>
      </c>
      <c r="V165" s="21">
        <f t="shared" si="34"/>
        <v>46.1</v>
      </c>
      <c r="W165" s="21">
        <f t="shared" si="34"/>
        <v>48.3</v>
      </c>
      <c r="X165" s="21">
        <f t="shared" si="34"/>
        <v>49.3</v>
      </c>
      <c r="Y165" s="21">
        <f t="shared" si="34"/>
        <v>48.7</v>
      </c>
      <c r="Z165" s="21">
        <f t="shared" si="34"/>
        <v>54.5</v>
      </c>
      <c r="AA165" s="21">
        <f t="shared" si="34"/>
        <v>46.2</v>
      </c>
      <c r="AB165" s="21">
        <f t="shared" si="34"/>
        <v>50.9</v>
      </c>
      <c r="AC165" s="21">
        <f t="shared" si="34"/>
        <v>46.2</v>
      </c>
      <c r="AD165" s="21">
        <f t="shared" si="34"/>
        <v>48.4</v>
      </c>
      <c r="AE165" s="21">
        <f t="shared" si="34"/>
        <v>48.5</v>
      </c>
      <c r="AF165" s="21">
        <f t="shared" si="34"/>
        <v>47</v>
      </c>
      <c r="AG165" s="21">
        <f t="shared" si="34"/>
        <v>45.1</v>
      </c>
      <c r="AH165" s="21">
        <f t="shared" si="34"/>
        <v>44.7</v>
      </c>
      <c r="AI165" s="21">
        <f t="shared" si="34"/>
        <v>45.6</v>
      </c>
      <c r="AJ165" s="21">
        <f t="shared" si="34"/>
        <v>45.6</v>
      </c>
      <c r="AK165" s="21">
        <f t="shared" si="34"/>
        <v>49.7</v>
      </c>
      <c r="AL165" s="21">
        <f t="shared" si="34"/>
        <v>52.2</v>
      </c>
      <c r="AM165" s="21">
        <f t="shared" si="34"/>
        <v>48.4</v>
      </c>
      <c r="AN165" s="21">
        <f t="shared" si="34"/>
        <v>53.3</v>
      </c>
      <c r="AO165" s="21">
        <f t="shared" si="34"/>
        <v>46.8</v>
      </c>
      <c r="AP165" s="21">
        <f t="shared" si="34"/>
        <v>49.61</v>
      </c>
      <c r="AQ165" s="21">
        <f t="shared" si="34"/>
        <v>49.75</v>
      </c>
      <c r="AR165" s="21">
        <f t="shared" si="34"/>
        <v>53.02</v>
      </c>
      <c r="AS165" s="21">
        <f t="shared" si="34"/>
        <v>56.02</v>
      </c>
      <c r="AT165" s="21">
        <f t="shared" si="34"/>
        <v>54.584577295565424</v>
      </c>
      <c r="AU165" s="21">
        <f t="shared" si="34"/>
        <v>56.883641134322332</v>
      </c>
      <c r="AV165" s="21">
        <f t="shared" si="34"/>
        <v>56.815753691129267</v>
      </c>
      <c r="AW165" s="21">
        <f t="shared" si="34"/>
        <v>57.598974109832447</v>
      </c>
      <c r="AX165" s="21">
        <f t="shared" si="34"/>
        <v>51.018100097310075</v>
      </c>
      <c r="AY165" s="21">
        <f t="shared" si="34"/>
        <v>45.184660145130387</v>
      </c>
      <c r="AZ165" s="21">
        <f t="shared" si="34"/>
        <v>48.37933664679425</v>
      </c>
      <c r="BA165" s="21">
        <f t="shared" si="34"/>
        <v>50.637209027197549</v>
      </c>
      <c r="BB165" s="21">
        <f t="shared" si="34"/>
        <v>47.884421306665516</v>
      </c>
      <c r="BC165" s="21">
        <f t="shared" si="34"/>
        <v>48.450447725936414</v>
      </c>
    </row>
    <row r="166" spans="1:56" ht="22.5" x14ac:dyDescent="0.2">
      <c r="A166" s="4">
        <v>1952</v>
      </c>
      <c r="B166" s="4" t="s">
        <v>15</v>
      </c>
      <c r="C166" s="107" t="s">
        <v>38</v>
      </c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>
        <f t="shared" ref="R166:BC166" si="35">R47+R48</f>
        <v>20.9</v>
      </c>
      <c r="S166" s="108">
        <f t="shared" si="35"/>
        <v>23.599999999999998</v>
      </c>
      <c r="T166" s="108">
        <f t="shared" si="35"/>
        <v>27</v>
      </c>
      <c r="U166" s="108">
        <f t="shared" si="35"/>
        <v>27</v>
      </c>
      <c r="V166" s="108">
        <f t="shared" si="35"/>
        <v>21</v>
      </c>
      <c r="W166" s="108">
        <f t="shared" si="35"/>
        <v>23.2</v>
      </c>
      <c r="X166" s="108">
        <f t="shared" si="35"/>
        <v>24</v>
      </c>
      <c r="Y166" s="108">
        <f t="shared" si="35"/>
        <v>28.3</v>
      </c>
      <c r="Z166" s="108">
        <f t="shared" si="35"/>
        <v>25.799999999999997</v>
      </c>
      <c r="AA166" s="108">
        <f t="shared" si="35"/>
        <v>36.200000000000003</v>
      </c>
      <c r="AB166" s="108">
        <f t="shared" si="35"/>
        <v>32.200000000000003</v>
      </c>
      <c r="AC166" s="108">
        <f t="shared" si="35"/>
        <v>33.799999999999997</v>
      </c>
      <c r="AD166" s="108">
        <f t="shared" si="35"/>
        <v>31.2</v>
      </c>
      <c r="AE166" s="108">
        <f t="shared" si="35"/>
        <v>26.700000000000003</v>
      </c>
      <c r="AF166" s="108">
        <f t="shared" si="35"/>
        <v>34</v>
      </c>
      <c r="AG166" s="108">
        <f t="shared" si="35"/>
        <v>35.5</v>
      </c>
      <c r="AH166" s="108">
        <f t="shared" si="35"/>
        <v>39.200000000000003</v>
      </c>
      <c r="AI166" s="108">
        <f t="shared" si="35"/>
        <v>37.9</v>
      </c>
      <c r="AJ166" s="108">
        <f t="shared" si="35"/>
        <v>41.3</v>
      </c>
      <c r="AK166" s="108">
        <f t="shared" si="35"/>
        <v>36</v>
      </c>
      <c r="AL166" s="108">
        <f t="shared" si="35"/>
        <v>32.299999999999997</v>
      </c>
      <c r="AM166" s="108">
        <f t="shared" si="35"/>
        <v>36.799999999999997</v>
      </c>
      <c r="AN166" s="108">
        <f t="shared" si="35"/>
        <v>28.3</v>
      </c>
      <c r="AO166" s="108">
        <f t="shared" si="35"/>
        <v>31.900000000000002</v>
      </c>
      <c r="AP166" s="108">
        <f t="shared" si="35"/>
        <v>28.48</v>
      </c>
      <c r="AQ166" s="108">
        <f t="shared" si="35"/>
        <v>30.82</v>
      </c>
      <c r="AR166" s="108">
        <f t="shared" si="35"/>
        <v>27.48</v>
      </c>
      <c r="AS166" s="108">
        <f t="shared" si="35"/>
        <v>24.91</v>
      </c>
      <c r="AT166" s="108">
        <f t="shared" si="35"/>
        <v>29.614068302628702</v>
      </c>
      <c r="AU166" s="108">
        <f t="shared" si="35"/>
        <v>27.848084233188683</v>
      </c>
      <c r="AV166" s="108">
        <f t="shared" si="35"/>
        <v>27.697559165669059</v>
      </c>
      <c r="AW166" s="108">
        <f t="shared" si="35"/>
        <v>27.971710015883602</v>
      </c>
      <c r="AX166" s="108">
        <f t="shared" si="35"/>
        <v>33.255027423269254</v>
      </c>
      <c r="AY166" s="108">
        <f t="shared" si="35"/>
        <v>40.168258207144007</v>
      </c>
      <c r="AZ166" s="108">
        <f t="shared" si="35"/>
        <v>36.578182258387173</v>
      </c>
      <c r="BA166" s="108">
        <f t="shared" si="35"/>
        <v>32.947914415503014</v>
      </c>
      <c r="BB166" s="108">
        <f t="shared" si="35"/>
        <v>36.800174681447515</v>
      </c>
      <c r="BC166" s="108">
        <f t="shared" si="35"/>
        <v>35.346062971332117</v>
      </c>
      <c r="BD166" s="108"/>
    </row>
    <row r="167" spans="1:56" x14ac:dyDescent="0.2">
      <c r="A167" s="12">
        <v>1952</v>
      </c>
      <c r="B167" s="12" t="s">
        <v>15</v>
      </c>
      <c r="C167" s="109" t="s">
        <v>4</v>
      </c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>
        <f t="shared" ref="R167:BC167" si="36">R49</f>
        <v>41.8</v>
      </c>
      <c r="S167" s="83">
        <f t="shared" si="36"/>
        <v>42.6</v>
      </c>
      <c r="T167" s="83">
        <f t="shared" si="36"/>
        <v>38.299999999999997</v>
      </c>
      <c r="U167" s="83">
        <f t="shared" si="36"/>
        <v>37.5</v>
      </c>
      <c r="V167" s="83">
        <f t="shared" si="36"/>
        <v>32.9</v>
      </c>
      <c r="W167" s="83">
        <f t="shared" si="36"/>
        <v>28.5</v>
      </c>
      <c r="X167" s="83">
        <f t="shared" si="36"/>
        <v>26.7</v>
      </c>
      <c r="Y167" s="83">
        <f t="shared" si="36"/>
        <v>23</v>
      </c>
      <c r="Z167" s="83">
        <f t="shared" si="36"/>
        <v>19.7</v>
      </c>
      <c r="AA167" s="83">
        <f t="shared" si="36"/>
        <v>17.5</v>
      </c>
      <c r="AB167" s="83">
        <f t="shared" si="36"/>
        <v>16.899999999999999</v>
      </c>
      <c r="AC167" s="83">
        <f t="shared" si="36"/>
        <v>19.899999999999999</v>
      </c>
      <c r="AD167" s="83">
        <f t="shared" si="36"/>
        <v>20.399999999999999</v>
      </c>
      <c r="AE167" s="83">
        <f t="shared" si="36"/>
        <v>24.8</v>
      </c>
      <c r="AF167" s="83">
        <f t="shared" si="36"/>
        <v>19</v>
      </c>
      <c r="AG167" s="83">
        <f t="shared" si="36"/>
        <v>19.399999999999999</v>
      </c>
      <c r="AH167" s="83">
        <f t="shared" si="36"/>
        <v>16.2</v>
      </c>
      <c r="AI167" s="83">
        <f t="shared" si="36"/>
        <v>16.2</v>
      </c>
      <c r="AJ167" s="83">
        <f t="shared" si="36"/>
        <v>13.1</v>
      </c>
      <c r="AK167" s="83">
        <f t="shared" si="36"/>
        <v>14.4</v>
      </c>
      <c r="AL167" s="83">
        <f t="shared" si="36"/>
        <v>15.5</v>
      </c>
      <c r="AM167" s="83">
        <f t="shared" si="36"/>
        <v>14.8</v>
      </c>
      <c r="AN167" s="83">
        <f t="shared" si="36"/>
        <v>18.399999999999999</v>
      </c>
      <c r="AO167" s="83">
        <f t="shared" si="36"/>
        <v>21.4</v>
      </c>
      <c r="AP167" s="83">
        <f t="shared" si="36"/>
        <v>21.91</v>
      </c>
      <c r="AQ167" s="83">
        <f t="shared" si="36"/>
        <v>19.43</v>
      </c>
      <c r="AR167" s="83">
        <f t="shared" si="36"/>
        <v>19.489999999999998</v>
      </c>
      <c r="AS167" s="83">
        <f t="shared" si="36"/>
        <v>19.07</v>
      </c>
      <c r="AT167" s="83">
        <f t="shared" si="36"/>
        <v>15.801354401805868</v>
      </c>
      <c r="AU167" s="83">
        <f t="shared" si="36"/>
        <v>15.268274632488982</v>
      </c>
      <c r="AV167" s="83">
        <f t="shared" si="36"/>
        <v>15.486687143201681</v>
      </c>
      <c r="AW167" s="83">
        <f t="shared" si="36"/>
        <v>14.42931587428396</v>
      </c>
      <c r="AX167" s="83">
        <f t="shared" si="36"/>
        <v>15.72687247942066</v>
      </c>
      <c r="AY167" s="83">
        <f t="shared" si="36"/>
        <v>14.647081647725621</v>
      </c>
      <c r="AZ167" s="83">
        <f t="shared" si="36"/>
        <v>15.042481094818569</v>
      </c>
      <c r="BA167" s="83">
        <f t="shared" si="36"/>
        <v>16.414876557299447</v>
      </c>
      <c r="BB167" s="83">
        <f t="shared" si="36"/>
        <v>15.315404011886978</v>
      </c>
      <c r="BC167" s="83">
        <f t="shared" si="36"/>
        <v>16.203489302731469</v>
      </c>
      <c r="BD167" s="83"/>
    </row>
    <row r="168" spans="1:56" x14ac:dyDescent="0.2">
      <c r="A168" s="4">
        <v>1949</v>
      </c>
      <c r="B168" s="4" t="s">
        <v>16</v>
      </c>
      <c r="C168" s="107" t="s">
        <v>1</v>
      </c>
      <c r="R168" s="21">
        <f t="shared" ref="R168:BC168" si="37">R50</f>
        <v>35</v>
      </c>
      <c r="S168" s="21">
        <f t="shared" si="37"/>
        <v>39</v>
      </c>
      <c r="T168" s="21">
        <f t="shared" si="37"/>
        <v>39</v>
      </c>
      <c r="U168" s="21">
        <f t="shared" si="37"/>
        <v>40.700000000000003</v>
      </c>
      <c r="V168" s="21">
        <f t="shared" si="37"/>
        <v>39.5</v>
      </c>
      <c r="W168" s="21">
        <f t="shared" si="37"/>
        <v>40.6</v>
      </c>
      <c r="X168" s="21">
        <f t="shared" si="37"/>
        <v>41.7</v>
      </c>
      <c r="Y168" s="21">
        <f t="shared" si="37"/>
        <v>43.8</v>
      </c>
      <c r="Z168" s="21">
        <f t="shared" si="37"/>
        <v>43.5</v>
      </c>
      <c r="AA168" s="21">
        <f t="shared" si="37"/>
        <v>41.4</v>
      </c>
      <c r="AB168" s="21">
        <f t="shared" si="37"/>
        <v>41.8</v>
      </c>
      <c r="AC168" s="21">
        <f t="shared" si="37"/>
        <v>40.299999999999997</v>
      </c>
      <c r="AD168" s="21">
        <f t="shared" si="37"/>
        <v>39.4</v>
      </c>
      <c r="AE168" s="21">
        <f t="shared" si="37"/>
        <v>38</v>
      </c>
      <c r="AF168" s="21">
        <f t="shared" si="37"/>
        <v>37.9</v>
      </c>
      <c r="AG168" s="21">
        <f t="shared" si="37"/>
        <v>38.200000000000003</v>
      </c>
      <c r="AH168" s="21">
        <f t="shared" si="37"/>
        <v>39.4</v>
      </c>
      <c r="AI168" s="21">
        <f t="shared" si="37"/>
        <v>39.799999999999997</v>
      </c>
      <c r="AJ168" s="21">
        <f t="shared" si="37"/>
        <v>39.6</v>
      </c>
      <c r="AK168" s="21">
        <f t="shared" si="37"/>
        <v>39.799999999999997</v>
      </c>
      <c r="AL168" s="21">
        <f t="shared" si="37"/>
        <v>42.5</v>
      </c>
      <c r="AM168" s="21">
        <f t="shared" si="37"/>
        <v>40.4</v>
      </c>
      <c r="AN168" s="21">
        <f t="shared" si="37"/>
        <v>38.799999999999997</v>
      </c>
      <c r="AO168" s="21">
        <f t="shared" si="37"/>
        <v>36.5</v>
      </c>
      <c r="AP168" s="21">
        <f t="shared" si="37"/>
        <v>37.479999999999997</v>
      </c>
      <c r="AQ168" s="21">
        <f t="shared" si="37"/>
        <v>35.65</v>
      </c>
      <c r="AR168" s="21">
        <f t="shared" si="37"/>
        <v>37.549999999999997</v>
      </c>
      <c r="AS168" s="21">
        <f t="shared" si="37"/>
        <v>38.9</v>
      </c>
      <c r="AT168" s="21">
        <f t="shared" si="37"/>
        <v>37.846964655923209</v>
      </c>
      <c r="AU168" s="21">
        <f t="shared" si="37"/>
        <v>36.594863919440058</v>
      </c>
      <c r="AV168" s="21">
        <f t="shared" si="37"/>
        <v>36.798707091298198</v>
      </c>
      <c r="AW168" s="21">
        <f t="shared" si="37"/>
        <v>35.268512139613264</v>
      </c>
      <c r="AX168" s="21">
        <f t="shared" si="37"/>
        <v>34.539451045562814</v>
      </c>
      <c r="AY168" s="21">
        <f t="shared" si="37"/>
        <v>33.746439291740309</v>
      </c>
      <c r="AZ168" s="21">
        <f t="shared" si="37"/>
        <v>34.069717858999333</v>
      </c>
      <c r="BA168" s="21">
        <f t="shared" si="37"/>
        <v>33.800515127110899</v>
      </c>
      <c r="BB168" s="21">
        <f t="shared" si="37"/>
        <v>31.798073022199876</v>
      </c>
      <c r="BC168" s="21">
        <f t="shared" si="37"/>
        <v>30.961852345032543</v>
      </c>
    </row>
    <row r="169" spans="1:56" ht="22.5" x14ac:dyDescent="0.2">
      <c r="A169" s="4">
        <v>1949</v>
      </c>
      <c r="B169" s="4" t="s">
        <v>16</v>
      </c>
      <c r="C169" s="107" t="s">
        <v>38</v>
      </c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>
        <f t="shared" ref="R169:BC169" si="38">R51+R52</f>
        <v>30.8</v>
      </c>
      <c r="S169" s="108">
        <f t="shared" si="38"/>
        <v>29.099999999999998</v>
      </c>
      <c r="T169" s="108">
        <f t="shared" si="38"/>
        <v>28.4</v>
      </c>
      <c r="U169" s="108">
        <f t="shared" si="38"/>
        <v>29.5</v>
      </c>
      <c r="V169" s="108">
        <f t="shared" si="38"/>
        <v>26.1</v>
      </c>
      <c r="W169" s="108">
        <f t="shared" si="38"/>
        <v>23</v>
      </c>
      <c r="X169" s="108">
        <f t="shared" si="38"/>
        <v>23.799999999999997</v>
      </c>
      <c r="Y169" s="108">
        <f t="shared" si="38"/>
        <v>21</v>
      </c>
      <c r="Z169" s="108">
        <f t="shared" si="38"/>
        <v>32.799999999999997</v>
      </c>
      <c r="AA169" s="108">
        <f t="shared" si="38"/>
        <v>33.700000000000003</v>
      </c>
      <c r="AB169" s="108">
        <f t="shared" si="38"/>
        <v>27.5</v>
      </c>
      <c r="AC169" s="108">
        <f t="shared" si="38"/>
        <v>29.7</v>
      </c>
      <c r="AD169" s="108">
        <f t="shared" si="38"/>
        <v>30.099999999999998</v>
      </c>
      <c r="AE169" s="108">
        <f t="shared" si="38"/>
        <v>31.1</v>
      </c>
      <c r="AF169" s="108">
        <f t="shared" si="38"/>
        <v>32</v>
      </c>
      <c r="AG169" s="108">
        <f t="shared" si="38"/>
        <v>30</v>
      </c>
      <c r="AH169" s="108">
        <f t="shared" si="38"/>
        <v>24.900000000000002</v>
      </c>
      <c r="AI169" s="108">
        <f t="shared" si="38"/>
        <v>24.599999999999998</v>
      </c>
      <c r="AJ169" s="108">
        <f t="shared" si="38"/>
        <v>23.5</v>
      </c>
      <c r="AK169" s="108">
        <f t="shared" si="38"/>
        <v>24.6</v>
      </c>
      <c r="AL169" s="108">
        <f t="shared" si="38"/>
        <v>22.2</v>
      </c>
      <c r="AM169" s="108">
        <f t="shared" si="38"/>
        <v>24</v>
      </c>
      <c r="AN169" s="108">
        <f t="shared" si="38"/>
        <v>24.900000000000002</v>
      </c>
      <c r="AO169" s="108">
        <f t="shared" si="38"/>
        <v>24.6</v>
      </c>
      <c r="AP169" s="108">
        <f t="shared" si="38"/>
        <v>24.14</v>
      </c>
      <c r="AQ169" s="108">
        <f t="shared" si="38"/>
        <v>26.09</v>
      </c>
      <c r="AR169" s="108">
        <f t="shared" si="38"/>
        <v>23.650000000000002</v>
      </c>
      <c r="AS169" s="108">
        <f t="shared" si="38"/>
        <v>21.45</v>
      </c>
      <c r="AT169" s="108">
        <f t="shared" si="38"/>
        <v>23.933737569587706</v>
      </c>
      <c r="AU169" s="108">
        <f t="shared" si="38"/>
        <v>24.770641306433006</v>
      </c>
      <c r="AV169" s="108">
        <f t="shared" si="38"/>
        <v>23.386045344499415</v>
      </c>
      <c r="AW169" s="108">
        <f t="shared" si="38"/>
        <v>23.110365401681399</v>
      </c>
      <c r="AX169" s="108">
        <f t="shared" si="38"/>
        <v>24.543604202594565</v>
      </c>
      <c r="AY169" s="108">
        <f t="shared" si="38"/>
        <v>25.240709946873601</v>
      </c>
      <c r="AZ169" s="108">
        <f t="shared" si="38"/>
        <v>24.963766109159565</v>
      </c>
      <c r="BA169" s="108">
        <f t="shared" si="38"/>
        <v>25.551957406245293</v>
      </c>
      <c r="BB169" s="108">
        <f t="shared" si="38"/>
        <v>27.614741442514337</v>
      </c>
      <c r="BC169" s="108">
        <f t="shared" si="38"/>
        <v>30.106202777727603</v>
      </c>
      <c r="BD169" s="108"/>
    </row>
    <row r="170" spans="1:56" x14ac:dyDescent="0.2">
      <c r="A170" s="12">
        <v>1949</v>
      </c>
      <c r="B170" s="12" t="s">
        <v>16</v>
      </c>
      <c r="C170" s="109" t="s">
        <v>4</v>
      </c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>
        <f t="shared" ref="R170:BC170" si="39">R53</f>
        <v>34.299999999999997</v>
      </c>
      <c r="S170" s="83">
        <f t="shared" si="39"/>
        <v>31.8</v>
      </c>
      <c r="T170" s="83">
        <f t="shared" si="39"/>
        <v>32.6</v>
      </c>
      <c r="U170" s="83">
        <f t="shared" si="39"/>
        <v>29.7</v>
      </c>
      <c r="V170" s="83">
        <f t="shared" si="39"/>
        <v>34.4</v>
      </c>
      <c r="W170" s="83">
        <f t="shared" si="39"/>
        <v>36.4</v>
      </c>
      <c r="X170" s="83">
        <f t="shared" si="39"/>
        <v>34.5</v>
      </c>
      <c r="Y170" s="83">
        <f t="shared" si="39"/>
        <v>35.200000000000003</v>
      </c>
      <c r="Z170" s="83">
        <f t="shared" si="39"/>
        <v>23.7</v>
      </c>
      <c r="AA170" s="83">
        <f t="shared" si="39"/>
        <v>25</v>
      </c>
      <c r="AB170" s="83">
        <f t="shared" si="39"/>
        <v>30.6</v>
      </c>
      <c r="AC170" s="83">
        <f t="shared" si="39"/>
        <v>30.1</v>
      </c>
      <c r="AD170" s="83">
        <f t="shared" si="39"/>
        <v>30.6</v>
      </c>
      <c r="AE170" s="83">
        <f t="shared" si="39"/>
        <v>31</v>
      </c>
      <c r="AF170" s="83">
        <f t="shared" si="39"/>
        <v>30.1</v>
      </c>
      <c r="AG170" s="83">
        <f t="shared" si="39"/>
        <v>31.7</v>
      </c>
      <c r="AH170" s="83">
        <f t="shared" si="39"/>
        <v>35.700000000000003</v>
      </c>
      <c r="AI170" s="83">
        <f t="shared" si="39"/>
        <v>35.6</v>
      </c>
      <c r="AJ170" s="83">
        <f t="shared" si="39"/>
        <v>36.9</v>
      </c>
      <c r="AK170" s="83">
        <f t="shared" si="39"/>
        <v>35.6</v>
      </c>
      <c r="AL170" s="83">
        <f t="shared" si="39"/>
        <v>35.299999999999997</v>
      </c>
      <c r="AM170" s="83">
        <f t="shared" si="39"/>
        <v>35.6</v>
      </c>
      <c r="AN170" s="83">
        <f t="shared" si="39"/>
        <v>36.299999999999997</v>
      </c>
      <c r="AO170" s="83">
        <f t="shared" si="39"/>
        <v>38.9</v>
      </c>
      <c r="AP170" s="83">
        <f t="shared" si="39"/>
        <v>38.380000000000003</v>
      </c>
      <c r="AQ170" s="83">
        <f t="shared" si="39"/>
        <v>38.26</v>
      </c>
      <c r="AR170" s="83">
        <f t="shared" si="39"/>
        <v>38.799999999999997</v>
      </c>
      <c r="AS170" s="83">
        <f t="shared" si="39"/>
        <v>39.64</v>
      </c>
      <c r="AT170" s="83">
        <f t="shared" si="39"/>
        <v>38.219297774489092</v>
      </c>
      <c r="AU170" s="83">
        <f t="shared" si="39"/>
        <v>38.634494774126935</v>
      </c>
      <c r="AV170" s="83">
        <f t="shared" si="39"/>
        <v>39.815247564202394</v>
      </c>
      <c r="AW170" s="83">
        <f t="shared" si="39"/>
        <v>41.621122458705322</v>
      </c>
      <c r="AX170" s="83">
        <f t="shared" si="39"/>
        <v>40.916944751842621</v>
      </c>
      <c r="AY170" s="83">
        <f t="shared" si="39"/>
        <v>41.01285076138609</v>
      </c>
      <c r="AZ170" s="83">
        <f t="shared" si="39"/>
        <v>40.96651603184111</v>
      </c>
      <c r="BA170" s="83">
        <f t="shared" si="39"/>
        <v>16.414876557299447</v>
      </c>
      <c r="BB170" s="83">
        <f t="shared" si="39"/>
        <v>40.587185535285784</v>
      </c>
      <c r="BC170" s="83">
        <f t="shared" si="39"/>
        <v>38.931944877239836</v>
      </c>
      <c r="BD170" s="83"/>
    </row>
    <row r="171" spans="1:56" x14ac:dyDescent="0.2">
      <c r="A171" s="4">
        <v>1949</v>
      </c>
      <c r="B171" s="4" t="s">
        <v>17</v>
      </c>
      <c r="C171" s="107" t="s">
        <v>1</v>
      </c>
      <c r="R171" s="21">
        <f t="shared" ref="R171:BC171" si="40">R54</f>
        <v>45.1</v>
      </c>
      <c r="S171" s="21">
        <f t="shared" si="40"/>
        <v>46.7</v>
      </c>
      <c r="T171" s="21">
        <f t="shared" si="40"/>
        <v>46.1</v>
      </c>
      <c r="U171" s="21">
        <f t="shared" si="40"/>
        <v>45.4</v>
      </c>
      <c r="V171" s="21">
        <f t="shared" si="40"/>
        <v>47.6</v>
      </c>
      <c r="W171" s="21">
        <f t="shared" si="40"/>
        <v>50</v>
      </c>
      <c r="X171" s="21">
        <f t="shared" si="40"/>
        <v>49.4</v>
      </c>
      <c r="Y171" s="21">
        <f t="shared" si="40"/>
        <v>49.9</v>
      </c>
      <c r="Z171" s="21">
        <f t="shared" si="40"/>
        <v>47.7</v>
      </c>
      <c r="AA171" s="21">
        <f t="shared" si="40"/>
        <v>51.4</v>
      </c>
      <c r="AB171" s="21">
        <f t="shared" si="40"/>
        <v>47.8</v>
      </c>
      <c r="AC171" s="21">
        <f t="shared" si="40"/>
        <v>45.9</v>
      </c>
      <c r="AD171" s="21">
        <f t="shared" si="40"/>
        <v>42.5</v>
      </c>
      <c r="AE171" s="21">
        <f t="shared" si="40"/>
        <v>43.2</v>
      </c>
      <c r="AF171" s="21">
        <f t="shared" si="40"/>
        <v>42.1</v>
      </c>
      <c r="AG171" s="21">
        <f t="shared" si="40"/>
        <v>43.9</v>
      </c>
      <c r="AH171" s="21">
        <f t="shared" si="40"/>
        <v>42.9</v>
      </c>
      <c r="AI171" s="21">
        <f t="shared" si="40"/>
        <v>45.1</v>
      </c>
      <c r="AJ171" s="21">
        <f t="shared" si="40"/>
        <v>44.9</v>
      </c>
      <c r="AK171" s="21">
        <f t="shared" si="40"/>
        <v>45.9</v>
      </c>
      <c r="AL171" s="21">
        <f t="shared" si="40"/>
        <v>46.2</v>
      </c>
      <c r="AM171" s="21">
        <f t="shared" si="40"/>
        <v>46.6</v>
      </c>
      <c r="AN171" s="21">
        <f t="shared" si="40"/>
        <v>46</v>
      </c>
      <c r="AO171" s="21">
        <f t="shared" si="40"/>
        <v>44.9</v>
      </c>
      <c r="AP171" s="21">
        <f t="shared" si="40"/>
        <v>45.27</v>
      </c>
      <c r="AQ171" s="21">
        <f t="shared" si="40"/>
        <v>45.3</v>
      </c>
      <c r="AR171" s="21">
        <f t="shared" si="40"/>
        <v>47.11</v>
      </c>
      <c r="AS171" s="21">
        <f t="shared" si="40"/>
        <v>49.1</v>
      </c>
      <c r="AT171" s="21">
        <f t="shared" si="40"/>
        <v>52.435189504481741</v>
      </c>
      <c r="AU171" s="21">
        <f t="shared" si="40"/>
        <v>50.899823979301409</v>
      </c>
      <c r="AV171" s="21">
        <f t="shared" si="40"/>
        <v>53.758650855124692</v>
      </c>
      <c r="AW171" s="21">
        <f t="shared" si="40"/>
        <v>53.1052423816231</v>
      </c>
      <c r="AX171" s="21">
        <f t="shared" si="40"/>
        <v>57.374661040146947</v>
      </c>
      <c r="AY171" s="21">
        <f t="shared" si="40"/>
        <v>51.015383491254418</v>
      </c>
      <c r="AZ171" s="21">
        <f t="shared" si="40"/>
        <v>49.539633767146704</v>
      </c>
      <c r="BA171" s="21">
        <f t="shared" si="40"/>
        <v>49.232253790563298</v>
      </c>
      <c r="BB171" s="21">
        <f t="shared" si="40"/>
        <v>48.299094668316648</v>
      </c>
      <c r="BC171" s="21">
        <f t="shared" si="40"/>
        <v>45.443524285490547</v>
      </c>
    </row>
    <row r="172" spans="1:56" ht="22.5" x14ac:dyDescent="0.2">
      <c r="A172" s="4">
        <v>1949</v>
      </c>
      <c r="B172" s="4" t="s">
        <v>17</v>
      </c>
      <c r="C172" s="107" t="s">
        <v>38</v>
      </c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>
        <f t="shared" ref="R172:BC172" si="41">R55+R56</f>
        <v>20.3</v>
      </c>
      <c r="S172" s="108">
        <f t="shared" si="41"/>
        <v>22.8</v>
      </c>
      <c r="T172" s="108">
        <f t="shared" si="41"/>
        <v>24</v>
      </c>
      <c r="U172" s="108">
        <f t="shared" si="41"/>
        <v>23</v>
      </c>
      <c r="V172" s="108">
        <f t="shared" si="41"/>
        <v>22.099999999999998</v>
      </c>
      <c r="W172" s="108">
        <f t="shared" si="41"/>
        <v>20.9</v>
      </c>
      <c r="X172" s="108">
        <f t="shared" si="41"/>
        <v>21.5</v>
      </c>
      <c r="Y172" s="108">
        <f t="shared" si="41"/>
        <v>21.700000000000003</v>
      </c>
      <c r="Z172" s="108">
        <f t="shared" si="41"/>
        <v>22.3</v>
      </c>
      <c r="AA172" s="108">
        <f t="shared" si="41"/>
        <v>19.899999999999999</v>
      </c>
      <c r="AB172" s="108">
        <f t="shared" si="41"/>
        <v>20.9</v>
      </c>
      <c r="AC172" s="108">
        <f t="shared" si="41"/>
        <v>19.7</v>
      </c>
      <c r="AD172" s="108">
        <f t="shared" si="41"/>
        <v>16.3</v>
      </c>
      <c r="AE172" s="108">
        <f t="shared" si="41"/>
        <v>16.100000000000001</v>
      </c>
      <c r="AF172" s="108">
        <f t="shared" si="41"/>
        <v>13.6</v>
      </c>
      <c r="AG172" s="108">
        <f t="shared" si="41"/>
        <v>17.7</v>
      </c>
      <c r="AH172" s="108">
        <f t="shared" si="41"/>
        <v>15.1</v>
      </c>
      <c r="AI172" s="108">
        <f t="shared" si="41"/>
        <v>17.600000000000001</v>
      </c>
      <c r="AJ172" s="108">
        <f t="shared" si="41"/>
        <v>17.600000000000001</v>
      </c>
      <c r="AK172" s="108">
        <f t="shared" si="41"/>
        <v>17.599999999999998</v>
      </c>
      <c r="AL172" s="108">
        <f t="shared" si="41"/>
        <v>14.200000000000001</v>
      </c>
      <c r="AM172" s="108">
        <f t="shared" si="41"/>
        <v>14.4</v>
      </c>
      <c r="AN172" s="108">
        <f t="shared" si="41"/>
        <v>17.400000000000002</v>
      </c>
      <c r="AO172" s="108">
        <f t="shared" si="41"/>
        <v>16.3</v>
      </c>
      <c r="AP172" s="108">
        <f t="shared" si="41"/>
        <v>15.860000000000001</v>
      </c>
      <c r="AQ172" s="108">
        <f t="shared" si="41"/>
        <v>17.920000000000002</v>
      </c>
      <c r="AR172" s="108">
        <f t="shared" si="41"/>
        <v>15.15</v>
      </c>
      <c r="AS172" s="108">
        <f t="shared" si="41"/>
        <v>13.780000000000001</v>
      </c>
      <c r="AT172" s="108">
        <f t="shared" si="41"/>
        <v>15.280839520272739</v>
      </c>
      <c r="AU172" s="108">
        <f t="shared" si="41"/>
        <v>16.838815480025175</v>
      </c>
      <c r="AV172" s="108">
        <f t="shared" si="41"/>
        <v>14.104754810512125</v>
      </c>
      <c r="AW172" s="108">
        <f t="shared" si="41"/>
        <v>13.641529090373201</v>
      </c>
      <c r="AX172" s="108">
        <f t="shared" si="41"/>
        <v>13.673696203642699</v>
      </c>
      <c r="AY172" s="108">
        <f t="shared" si="41"/>
        <v>15.526074522218758</v>
      </c>
      <c r="AZ172" s="108">
        <f t="shared" si="41"/>
        <v>16.561674287989923</v>
      </c>
      <c r="BA172" s="108">
        <f t="shared" si="41"/>
        <v>17.731413410858075</v>
      </c>
      <c r="BB172" s="108">
        <f t="shared" si="41"/>
        <v>16.911235026844501</v>
      </c>
      <c r="BC172" s="108">
        <f t="shared" si="41"/>
        <v>14.968207891347387</v>
      </c>
      <c r="BD172" s="108"/>
    </row>
    <row r="173" spans="1:56" x14ac:dyDescent="0.2">
      <c r="A173" s="12">
        <v>1949</v>
      </c>
      <c r="B173" s="12" t="s">
        <v>17</v>
      </c>
      <c r="C173" s="109" t="s">
        <v>4</v>
      </c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>
        <f t="shared" ref="R173:BC173" si="42">R57</f>
        <v>34</v>
      </c>
      <c r="S173" s="83">
        <f t="shared" si="42"/>
        <v>30.5</v>
      </c>
      <c r="T173" s="83">
        <f t="shared" si="42"/>
        <v>29.9</v>
      </c>
      <c r="U173" s="83">
        <f t="shared" si="42"/>
        <v>31.6</v>
      </c>
      <c r="V173" s="83">
        <f t="shared" si="42"/>
        <v>30.3</v>
      </c>
      <c r="W173" s="83">
        <f t="shared" si="42"/>
        <v>32.200000000000003</v>
      </c>
      <c r="X173" s="83">
        <f t="shared" si="42"/>
        <v>32.200000000000003</v>
      </c>
      <c r="Y173" s="83">
        <f t="shared" si="42"/>
        <v>31.8</v>
      </c>
      <c r="Z173" s="83">
        <f t="shared" si="42"/>
        <v>29.9</v>
      </c>
      <c r="AA173" s="83">
        <f t="shared" si="42"/>
        <v>28.7</v>
      </c>
      <c r="AB173" s="83">
        <f t="shared" si="42"/>
        <v>31.4</v>
      </c>
      <c r="AC173" s="83">
        <f t="shared" si="42"/>
        <v>34.4</v>
      </c>
      <c r="AD173" s="83">
        <f t="shared" si="42"/>
        <v>41.2</v>
      </c>
      <c r="AE173" s="83">
        <f t="shared" si="42"/>
        <v>40.700000000000003</v>
      </c>
      <c r="AF173" s="83">
        <f t="shared" si="42"/>
        <v>44.4</v>
      </c>
      <c r="AG173" s="83">
        <f t="shared" si="42"/>
        <v>38.4</v>
      </c>
      <c r="AH173" s="83">
        <f t="shared" si="42"/>
        <v>42</v>
      </c>
      <c r="AI173" s="83">
        <f t="shared" si="42"/>
        <v>37.200000000000003</v>
      </c>
      <c r="AJ173" s="83">
        <f t="shared" si="42"/>
        <v>37.5</v>
      </c>
      <c r="AK173" s="83">
        <f t="shared" si="42"/>
        <v>36.5</v>
      </c>
      <c r="AL173" s="83">
        <f t="shared" si="42"/>
        <v>39.5</v>
      </c>
      <c r="AM173" s="83">
        <f t="shared" si="42"/>
        <v>39</v>
      </c>
      <c r="AN173" s="83">
        <f t="shared" si="42"/>
        <v>36.700000000000003</v>
      </c>
      <c r="AO173" s="83">
        <f t="shared" si="42"/>
        <v>38.799999999999997</v>
      </c>
      <c r="AP173" s="83">
        <f t="shared" si="42"/>
        <v>38.880000000000003</v>
      </c>
      <c r="AQ173" s="83">
        <f t="shared" si="42"/>
        <v>36.770000000000003</v>
      </c>
      <c r="AR173" s="83">
        <f t="shared" si="42"/>
        <v>37.75</v>
      </c>
      <c r="AS173" s="83">
        <f t="shared" si="42"/>
        <v>37.119999999999997</v>
      </c>
      <c r="AT173" s="83">
        <f t="shared" si="42"/>
        <v>32.283970975245516</v>
      </c>
      <c r="AU173" s="83">
        <f t="shared" si="42"/>
        <v>32.261360540673422</v>
      </c>
      <c r="AV173" s="83">
        <f t="shared" si="42"/>
        <v>32.13659433436321</v>
      </c>
      <c r="AW173" s="83">
        <f t="shared" si="42"/>
        <v>33.253228528003696</v>
      </c>
      <c r="AX173" s="83">
        <f t="shared" si="42"/>
        <v>28.951642756210376</v>
      </c>
      <c r="AY173" s="83">
        <f t="shared" si="42"/>
        <v>33.458541986526825</v>
      </c>
      <c r="AZ173" s="83">
        <f t="shared" si="42"/>
        <v>33.898691944863373</v>
      </c>
      <c r="BA173" s="83">
        <f t="shared" si="42"/>
        <v>33.036332798578627</v>
      </c>
      <c r="BB173" s="83">
        <f t="shared" si="42"/>
        <v>34.789670304838836</v>
      </c>
      <c r="BC173" s="83">
        <f t="shared" si="42"/>
        <v>39.58826782316207</v>
      </c>
      <c r="BD173" s="83"/>
    </row>
    <row r="174" spans="1:56" x14ac:dyDescent="0.2">
      <c r="A174" s="4">
        <v>1949</v>
      </c>
      <c r="B174" s="4" t="s">
        <v>18</v>
      </c>
      <c r="C174" s="116" t="s">
        <v>1</v>
      </c>
      <c r="R174" s="21">
        <f t="shared" ref="R174:BC174" si="43">R58</f>
        <v>37.5</v>
      </c>
      <c r="S174" s="21">
        <f t="shared" si="43"/>
        <v>35.799999999999997</v>
      </c>
      <c r="T174" s="21">
        <f t="shared" si="43"/>
        <v>35.9</v>
      </c>
      <c r="U174" s="21">
        <f t="shared" si="43"/>
        <v>37.6</v>
      </c>
      <c r="V174" s="21">
        <f t="shared" si="43"/>
        <v>38.200000000000003</v>
      </c>
      <c r="W174" s="21">
        <f t="shared" si="43"/>
        <v>36.6</v>
      </c>
      <c r="X174" s="21">
        <f t="shared" si="43"/>
        <v>43.2</v>
      </c>
      <c r="Y174" s="21">
        <f t="shared" si="43"/>
        <v>39.299999999999997</v>
      </c>
      <c r="Z174" s="21">
        <f t="shared" si="43"/>
        <v>38.813592350439123</v>
      </c>
      <c r="AA174" s="21">
        <f t="shared" si="43"/>
        <v>38.962851360311603</v>
      </c>
      <c r="AB174" s="21">
        <f t="shared" si="43"/>
        <v>39.819118111139801</v>
      </c>
      <c r="AC174" s="21">
        <f t="shared" si="43"/>
        <v>38.803022655176349</v>
      </c>
      <c r="AD174" s="21">
        <f t="shared" si="43"/>
        <v>39.12436125707503</v>
      </c>
      <c r="AE174" s="21">
        <f t="shared" si="43"/>
        <v>38.977606661854033</v>
      </c>
      <c r="AF174" s="21">
        <f t="shared" si="43"/>
        <v>38.06861255156263</v>
      </c>
      <c r="AG174" s="21">
        <f t="shared" si="43"/>
        <v>37.72713110461455</v>
      </c>
      <c r="AH174" s="21">
        <f t="shared" si="43"/>
        <v>36.208004655579821</v>
      </c>
      <c r="AI174" s="21">
        <f t="shared" si="43"/>
        <v>36.052325170611773</v>
      </c>
      <c r="AJ174" s="21">
        <f t="shared" si="43"/>
        <v>36.1</v>
      </c>
      <c r="AK174" s="21">
        <f t="shared" si="43"/>
        <v>34.4</v>
      </c>
      <c r="AL174" s="21">
        <f t="shared" si="43"/>
        <v>34.799999999999997</v>
      </c>
      <c r="AM174" s="21">
        <f t="shared" si="43"/>
        <v>36.9</v>
      </c>
      <c r="AN174" s="21">
        <f t="shared" si="43"/>
        <v>35.200000000000003</v>
      </c>
      <c r="AO174" s="21">
        <f t="shared" si="43"/>
        <v>33.299999999999997</v>
      </c>
      <c r="AP174" s="21">
        <f t="shared" si="43"/>
        <v>46.92</v>
      </c>
      <c r="AQ174" s="21">
        <f t="shared" si="43"/>
        <v>46.7</v>
      </c>
      <c r="AR174" s="21">
        <f t="shared" si="43"/>
        <v>33.01</v>
      </c>
      <c r="AS174" s="21">
        <f t="shared" si="43"/>
        <v>32.119999999999997</v>
      </c>
      <c r="AT174" s="21">
        <f t="shared" si="43"/>
        <v>34.380397617117275</v>
      </c>
      <c r="AU174" s="21">
        <f t="shared" si="43"/>
        <v>35.452991243871779</v>
      </c>
      <c r="AV174" s="21">
        <f t="shared" si="43"/>
        <v>36.635373245817171</v>
      </c>
      <c r="AW174" s="21">
        <f t="shared" si="43"/>
        <v>45.006386630450358</v>
      </c>
      <c r="AX174" s="21">
        <f t="shared" si="43"/>
        <v>41.525322234198583</v>
      </c>
      <c r="AY174" s="21">
        <f t="shared" si="43"/>
        <v>39.738437943934969</v>
      </c>
      <c r="AZ174" s="21">
        <f t="shared" si="43"/>
        <v>38.932366544362871</v>
      </c>
      <c r="BA174" s="21">
        <f t="shared" si="43"/>
        <v>38.472847596185041</v>
      </c>
      <c r="BB174" s="21">
        <f t="shared" si="43"/>
        <v>38.999357674529904</v>
      </c>
      <c r="BC174" s="21">
        <f t="shared" si="43"/>
        <v>38.84075782096054</v>
      </c>
    </row>
    <row r="175" spans="1:56" ht="22.5" x14ac:dyDescent="0.2">
      <c r="A175" s="4">
        <v>1949</v>
      </c>
      <c r="B175" s="4" t="s">
        <v>18</v>
      </c>
      <c r="C175" s="107" t="s">
        <v>38</v>
      </c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>
        <f t="shared" ref="R175:BC175" si="44">R59+R60</f>
        <v>27.3</v>
      </c>
      <c r="S175" s="108">
        <f t="shared" si="44"/>
        <v>27.5</v>
      </c>
      <c r="T175" s="108">
        <f t="shared" si="44"/>
        <v>28.5</v>
      </c>
      <c r="U175" s="108">
        <f t="shared" si="44"/>
        <v>26.4</v>
      </c>
      <c r="V175" s="108">
        <f t="shared" si="44"/>
        <v>27</v>
      </c>
      <c r="W175" s="108">
        <f t="shared" si="44"/>
        <v>26.5</v>
      </c>
      <c r="X175" s="108">
        <f t="shared" si="44"/>
        <v>28.5</v>
      </c>
      <c r="Y175" s="108">
        <f t="shared" si="44"/>
        <v>24.299999999999997</v>
      </c>
      <c r="Z175" s="108">
        <f t="shared" si="44"/>
        <v>23.604848843225664</v>
      </c>
      <c r="AA175" s="108">
        <f t="shared" si="44"/>
        <v>30.913111550064396</v>
      </c>
      <c r="AB175" s="108">
        <f t="shared" si="44"/>
        <v>30.151404309034053</v>
      </c>
      <c r="AC175" s="108">
        <f t="shared" si="44"/>
        <v>29.312828599535031</v>
      </c>
      <c r="AD175" s="108">
        <f t="shared" si="44"/>
        <v>28.216513947395086</v>
      </c>
      <c r="AE175" s="108">
        <f t="shared" si="44"/>
        <v>27.778020840169464</v>
      </c>
      <c r="AF175" s="108">
        <f t="shared" si="44"/>
        <v>26.879121896009877</v>
      </c>
      <c r="AG175" s="108">
        <f t="shared" si="44"/>
        <v>23.616287148075227</v>
      </c>
      <c r="AH175" s="108">
        <f t="shared" si="44"/>
        <v>27.270598542573296</v>
      </c>
      <c r="AI175" s="108">
        <f t="shared" si="44"/>
        <v>28.829319686462341</v>
      </c>
      <c r="AJ175" s="108">
        <f t="shared" si="44"/>
        <v>25.9</v>
      </c>
      <c r="AK175" s="108">
        <f t="shared" si="44"/>
        <v>25.900000000000002</v>
      </c>
      <c r="AL175" s="108">
        <f t="shared" si="44"/>
        <v>25.5</v>
      </c>
      <c r="AM175" s="108">
        <f t="shared" si="44"/>
        <v>24.900000000000002</v>
      </c>
      <c r="AN175" s="108">
        <f t="shared" si="44"/>
        <v>25.400000000000002</v>
      </c>
      <c r="AO175" s="108">
        <f t="shared" si="44"/>
        <v>25.82</v>
      </c>
      <c r="AP175" s="108">
        <f t="shared" si="44"/>
        <v>27.959999999999997</v>
      </c>
      <c r="AQ175" s="108">
        <f t="shared" si="44"/>
        <v>27.939999999999998</v>
      </c>
      <c r="AR175" s="108">
        <f t="shared" si="44"/>
        <v>28.97</v>
      </c>
      <c r="AS175" s="108">
        <f t="shared" si="44"/>
        <v>28.349999999999998</v>
      </c>
      <c r="AT175" s="108">
        <f t="shared" si="44"/>
        <v>27.903618129817978</v>
      </c>
      <c r="AU175" s="108">
        <f t="shared" si="44"/>
        <v>27.677180863819526</v>
      </c>
      <c r="AV175" s="108">
        <f t="shared" si="44"/>
        <v>26.857380822917321</v>
      </c>
      <c r="AW175" s="108">
        <f t="shared" si="44"/>
        <v>26.267189791146514</v>
      </c>
      <c r="AX175" s="108">
        <f t="shared" si="44"/>
        <v>26.958703317452986</v>
      </c>
      <c r="AY175" s="108">
        <f t="shared" si="44"/>
        <v>28.234583602948288</v>
      </c>
      <c r="AZ175" s="108">
        <f t="shared" si="44"/>
        <v>28.79018529094747</v>
      </c>
      <c r="BA175" s="108">
        <f t="shared" si="44"/>
        <v>31.015181989229873</v>
      </c>
      <c r="BB175" s="108">
        <f t="shared" si="44"/>
        <v>30.109056789128331</v>
      </c>
      <c r="BC175" s="108">
        <f t="shared" si="44"/>
        <v>28.745579986128519</v>
      </c>
      <c r="BD175" s="108"/>
    </row>
    <row r="176" spans="1:56" x14ac:dyDescent="0.2">
      <c r="A176" s="12">
        <v>1949</v>
      </c>
      <c r="B176" s="12" t="s">
        <v>18</v>
      </c>
      <c r="C176" s="117" t="s">
        <v>4</v>
      </c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>
        <f t="shared" ref="R176:BC176" si="45">R61</f>
        <v>35.1</v>
      </c>
      <c r="S176" s="83">
        <f t="shared" si="45"/>
        <v>36.6</v>
      </c>
      <c r="T176" s="83">
        <f t="shared" si="45"/>
        <v>35.5</v>
      </c>
      <c r="U176" s="83">
        <f t="shared" si="45"/>
        <v>35.799999999999997</v>
      </c>
      <c r="V176" s="83">
        <f t="shared" si="45"/>
        <v>34.9</v>
      </c>
      <c r="W176" s="83">
        <f t="shared" si="45"/>
        <v>36.9</v>
      </c>
      <c r="X176" s="83">
        <f t="shared" si="45"/>
        <v>28.2</v>
      </c>
      <c r="Y176" s="83">
        <f t="shared" si="45"/>
        <v>36.4</v>
      </c>
      <c r="Z176" s="83">
        <f t="shared" si="45"/>
        <v>37.581222827730329</v>
      </c>
      <c r="AA176" s="83">
        <f t="shared" si="45"/>
        <v>30.124731391832924</v>
      </c>
      <c r="AB176" s="83">
        <f t="shared" si="45"/>
        <v>30.029477579826146</v>
      </c>
      <c r="AC176" s="83">
        <f t="shared" si="45"/>
        <v>31.884148745288616</v>
      </c>
      <c r="AD176" s="83">
        <f t="shared" si="45"/>
        <v>32.659486689538369</v>
      </c>
      <c r="AE176" s="83">
        <f t="shared" si="45"/>
        <v>33.244372497976507</v>
      </c>
      <c r="AF176" s="83">
        <f t="shared" si="45"/>
        <v>35.051909641277149</v>
      </c>
      <c r="AG176" s="83">
        <f t="shared" si="45"/>
        <v>38.662503563165814</v>
      </c>
      <c r="AH176" s="83">
        <f t="shared" si="45"/>
        <v>36.52999427645063</v>
      </c>
      <c r="AI176" s="83">
        <f t="shared" si="45"/>
        <v>35.100718264492663</v>
      </c>
      <c r="AJ176" s="83">
        <f t="shared" si="45"/>
        <v>38.1</v>
      </c>
      <c r="AK176" s="83">
        <f t="shared" si="45"/>
        <v>39.6</v>
      </c>
      <c r="AL176" s="83">
        <f t="shared" si="45"/>
        <v>39.6</v>
      </c>
      <c r="AM176" s="83">
        <f t="shared" si="45"/>
        <v>38.1</v>
      </c>
      <c r="AN176" s="83">
        <f t="shared" si="45"/>
        <v>38.9</v>
      </c>
      <c r="AO176" s="83">
        <f t="shared" si="45"/>
        <v>38.799999999999997</v>
      </c>
      <c r="AP176" s="83">
        <f t="shared" si="45"/>
        <v>28.01</v>
      </c>
      <c r="AQ176" s="83">
        <f t="shared" si="45"/>
        <v>28.3</v>
      </c>
      <c r="AR176" s="83">
        <f t="shared" si="45"/>
        <v>36.86</v>
      </c>
      <c r="AS176" s="83">
        <f t="shared" si="45"/>
        <v>38.53</v>
      </c>
      <c r="AT176" s="83">
        <f t="shared" si="45"/>
        <v>37.715984253064747</v>
      </c>
      <c r="AU176" s="83">
        <f t="shared" si="45"/>
        <v>36.869827892308699</v>
      </c>
      <c r="AV176" s="83">
        <f t="shared" si="45"/>
        <v>36.507245931265516</v>
      </c>
      <c r="AW176" s="83">
        <f t="shared" si="45"/>
        <v>28.726423578403129</v>
      </c>
      <c r="AX176" s="83">
        <f t="shared" si="45"/>
        <v>31.515974448348427</v>
      </c>
      <c r="AY176" s="83">
        <f t="shared" si="45"/>
        <v>32.026978453116755</v>
      </c>
      <c r="AZ176" s="83">
        <f t="shared" si="45"/>
        <v>32.277448164689673</v>
      </c>
      <c r="BA176" s="83">
        <f t="shared" si="45"/>
        <v>30.51197041458509</v>
      </c>
      <c r="BB176" s="83">
        <f t="shared" si="45"/>
        <v>30.891585536341768</v>
      </c>
      <c r="BC176" s="83">
        <f t="shared" si="45"/>
        <v>32.413662192910941</v>
      </c>
      <c r="BD176" s="83"/>
    </row>
    <row r="177" spans="1:56" x14ac:dyDescent="0.2">
      <c r="A177" s="21">
        <v>1999</v>
      </c>
      <c r="B177" s="21" t="s">
        <v>19</v>
      </c>
      <c r="C177" s="107" t="s">
        <v>1</v>
      </c>
      <c r="AF177" s="21">
        <f t="shared" ref="AF177:BC177" si="46">AF62</f>
        <v>46.9</v>
      </c>
      <c r="AG177" s="21">
        <f t="shared" si="46"/>
        <v>42.8</v>
      </c>
      <c r="AH177" s="21">
        <f t="shared" si="46"/>
        <v>46</v>
      </c>
      <c r="AI177" s="21">
        <f t="shared" si="46"/>
        <v>45.5</v>
      </c>
      <c r="AJ177" s="21">
        <f t="shared" si="46"/>
        <v>41.8</v>
      </c>
      <c r="AK177" s="21">
        <f t="shared" si="46"/>
        <v>48.2</v>
      </c>
      <c r="AL177" s="21">
        <f t="shared" si="46"/>
        <v>47.2</v>
      </c>
      <c r="AM177" s="21">
        <f t="shared" si="46"/>
        <v>47.4</v>
      </c>
      <c r="AN177" s="21">
        <f t="shared" si="46"/>
        <v>49.2</v>
      </c>
      <c r="AO177" s="21">
        <f t="shared" si="46"/>
        <v>51.5</v>
      </c>
      <c r="AP177" s="21">
        <f t="shared" si="46"/>
        <v>46.11</v>
      </c>
      <c r="AQ177" s="21">
        <f t="shared" si="46"/>
        <v>50.66</v>
      </c>
      <c r="AR177" s="21">
        <f t="shared" si="46"/>
        <v>56.28</v>
      </c>
      <c r="AS177" s="21">
        <f t="shared" si="46"/>
        <v>61.66</v>
      </c>
      <c r="AT177" s="21">
        <f t="shared" si="46"/>
        <v>62.034235654294086</v>
      </c>
      <c r="AU177" s="21">
        <f t="shared" si="46"/>
        <v>61.403363678216834</v>
      </c>
      <c r="AV177" s="21">
        <f t="shared" si="46"/>
        <v>55.270066429039638</v>
      </c>
      <c r="AW177" s="21">
        <f t="shared" si="46"/>
        <v>61.968265382379464</v>
      </c>
      <c r="AX177" s="21">
        <f t="shared" si="46"/>
        <v>56.109891903692699</v>
      </c>
      <c r="AY177" s="21">
        <f t="shared" si="46"/>
        <v>54.574173138539656</v>
      </c>
      <c r="AZ177" s="21">
        <f t="shared" si="46"/>
        <v>51.818246423597301</v>
      </c>
      <c r="BA177" s="21">
        <f t="shared" si="46"/>
        <v>49.722634709611576</v>
      </c>
      <c r="BB177" s="21">
        <f t="shared" si="46"/>
        <v>44.70246785021034</v>
      </c>
      <c r="BC177" s="21">
        <f t="shared" si="46"/>
        <v>44.218980646081512</v>
      </c>
    </row>
    <row r="178" spans="1:56" ht="22.5" x14ac:dyDescent="0.2">
      <c r="A178" s="21">
        <v>1999</v>
      </c>
      <c r="B178" s="21" t="s">
        <v>19</v>
      </c>
      <c r="C178" s="107" t="s">
        <v>38</v>
      </c>
      <c r="AF178" s="21">
        <f t="shared" ref="AF178:BC178" si="47">AF63+AF64</f>
        <v>23.4</v>
      </c>
      <c r="AG178" s="21">
        <f t="shared" si="47"/>
        <v>25.8</v>
      </c>
      <c r="AH178" s="21">
        <f t="shared" si="47"/>
        <v>24.9</v>
      </c>
      <c r="AI178" s="21">
        <f t="shared" si="47"/>
        <v>23.6</v>
      </c>
      <c r="AJ178" s="21">
        <f t="shared" si="47"/>
        <v>23.400000000000002</v>
      </c>
      <c r="AK178" s="21">
        <f t="shared" si="47"/>
        <v>21.599999999999998</v>
      </c>
      <c r="AL178" s="21">
        <f t="shared" si="47"/>
        <v>16.200000000000003</v>
      </c>
      <c r="AM178" s="21">
        <f t="shared" si="47"/>
        <v>22.9</v>
      </c>
      <c r="AN178" s="21">
        <f t="shared" si="47"/>
        <v>19.899999999999999</v>
      </c>
      <c r="AO178" s="21">
        <f t="shared" si="47"/>
        <v>18.5</v>
      </c>
      <c r="AP178" s="21">
        <f t="shared" si="47"/>
        <v>26.28</v>
      </c>
      <c r="AQ178" s="21">
        <f t="shared" si="47"/>
        <v>18.21</v>
      </c>
      <c r="AR178" s="21">
        <f t="shared" si="47"/>
        <v>15.81</v>
      </c>
      <c r="AS178" s="21">
        <f t="shared" si="47"/>
        <v>16.39</v>
      </c>
      <c r="AT178" s="21">
        <f t="shared" si="47"/>
        <v>12.217896069196517</v>
      </c>
      <c r="AU178" s="21">
        <f t="shared" si="47"/>
        <v>8.8675570766811873</v>
      </c>
      <c r="AV178" s="21">
        <f t="shared" si="47"/>
        <v>15.074710750640605</v>
      </c>
      <c r="AW178" s="21">
        <f t="shared" si="47"/>
        <v>10.602306988126218</v>
      </c>
      <c r="AX178" s="21">
        <f t="shared" si="47"/>
        <v>15.537079643451897</v>
      </c>
      <c r="AY178" s="21">
        <f t="shared" si="47"/>
        <v>16.47502174758888</v>
      </c>
      <c r="AZ178" s="21">
        <f t="shared" si="47"/>
        <v>21.709833763139287</v>
      </c>
      <c r="BA178" s="21">
        <f t="shared" si="47"/>
        <v>24.721995380156201</v>
      </c>
      <c r="BB178" s="21">
        <f t="shared" si="47"/>
        <v>26.712608143661658</v>
      </c>
      <c r="BC178" s="21">
        <f t="shared" si="47"/>
        <v>34.439137957237094</v>
      </c>
    </row>
    <row r="179" spans="1:56" x14ac:dyDescent="0.2">
      <c r="A179" s="83">
        <v>1999</v>
      </c>
      <c r="B179" s="83" t="s">
        <v>19</v>
      </c>
      <c r="C179" s="109" t="s">
        <v>4</v>
      </c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>
        <f t="shared" ref="AF179:BC179" si="48">AF65</f>
        <v>29.8</v>
      </c>
      <c r="AG179" s="83">
        <f t="shared" si="48"/>
        <v>31.5</v>
      </c>
      <c r="AH179" s="83">
        <f t="shared" si="48"/>
        <v>29.1</v>
      </c>
      <c r="AI179" s="83">
        <f t="shared" si="48"/>
        <v>30.9</v>
      </c>
      <c r="AJ179" s="83">
        <f t="shared" si="48"/>
        <v>34.799999999999997</v>
      </c>
      <c r="AK179" s="83">
        <f t="shared" si="48"/>
        <v>30.2</v>
      </c>
      <c r="AL179" s="83">
        <f t="shared" si="48"/>
        <v>36.6</v>
      </c>
      <c r="AM179" s="83">
        <f t="shared" si="48"/>
        <v>29.7</v>
      </c>
      <c r="AN179" s="83">
        <f t="shared" si="48"/>
        <v>30.9</v>
      </c>
      <c r="AO179" s="83">
        <f t="shared" si="48"/>
        <v>30.1</v>
      </c>
      <c r="AP179" s="83">
        <f t="shared" si="48"/>
        <v>27.6</v>
      </c>
      <c r="AQ179" s="83">
        <f t="shared" si="48"/>
        <v>31.13</v>
      </c>
      <c r="AR179" s="83">
        <f t="shared" si="48"/>
        <v>27.91</v>
      </c>
      <c r="AS179" s="83">
        <f t="shared" si="48"/>
        <v>21.95</v>
      </c>
      <c r="AT179" s="83">
        <f t="shared" si="48"/>
        <v>25.747868276509397</v>
      </c>
      <c r="AU179" s="83">
        <f t="shared" si="48"/>
        <v>29.728960988914487</v>
      </c>
      <c r="AV179" s="83">
        <f t="shared" si="48"/>
        <v>29.650420920580878</v>
      </c>
      <c r="AW179" s="83">
        <f t="shared" si="48"/>
        <v>27.426052999367037</v>
      </c>
      <c r="AX179" s="83">
        <f t="shared" si="48"/>
        <v>28.353030093125561</v>
      </c>
      <c r="AY179" s="83">
        <f t="shared" si="48"/>
        <v>28.950805113871468</v>
      </c>
      <c r="AZ179" s="83">
        <f t="shared" si="48"/>
        <v>26.471919813263408</v>
      </c>
      <c r="BA179" s="83">
        <f t="shared" si="48"/>
        <v>25.555369910232216</v>
      </c>
      <c r="BB179" s="83">
        <f t="shared" si="48"/>
        <v>28.584924006127995</v>
      </c>
      <c r="BC179" s="83">
        <f t="shared" si="48"/>
        <v>21.341881396681401</v>
      </c>
      <c r="BD179" s="83"/>
    </row>
    <row r="180" spans="1:56" x14ac:dyDescent="0.2">
      <c r="A180" s="21">
        <v>1999</v>
      </c>
      <c r="B180" s="21" t="s">
        <v>20</v>
      </c>
      <c r="C180" s="118" t="s">
        <v>1</v>
      </c>
      <c r="AF180" s="21">
        <f t="shared" ref="AF180:BC180" si="49">AF66</f>
        <v>62.4</v>
      </c>
      <c r="AG180" s="21">
        <f t="shared" si="49"/>
        <v>62.3</v>
      </c>
      <c r="AH180" s="21">
        <f t="shared" si="49"/>
        <v>64.3</v>
      </c>
      <c r="AI180" s="21">
        <f t="shared" si="49"/>
        <v>64.900000000000006</v>
      </c>
      <c r="AJ180" s="21">
        <f t="shared" si="49"/>
        <v>64.599999999999994</v>
      </c>
      <c r="AK180" s="21">
        <f t="shared" si="49"/>
        <v>60.6</v>
      </c>
      <c r="AL180" s="21">
        <f t="shared" si="49"/>
        <v>57.3</v>
      </c>
      <c r="AM180" s="21">
        <f t="shared" si="49"/>
        <v>53.8</v>
      </c>
      <c r="AN180" s="21">
        <f t="shared" si="49"/>
        <v>54.4</v>
      </c>
      <c r="AO180" s="21">
        <f t="shared" si="49"/>
        <v>63.2</v>
      </c>
      <c r="AP180" s="21">
        <f t="shared" si="49"/>
        <v>61.08</v>
      </c>
      <c r="AQ180" s="21">
        <f t="shared" si="49"/>
        <v>56.79</v>
      </c>
      <c r="AR180" s="21">
        <f t="shared" si="49"/>
        <v>57.8</v>
      </c>
      <c r="AS180" s="21">
        <f t="shared" si="49"/>
        <v>57.34</v>
      </c>
      <c r="AT180" s="21">
        <f t="shared" si="49"/>
        <v>57.696369801463817</v>
      </c>
      <c r="AU180" s="21">
        <f t="shared" si="49"/>
        <v>51.448152053621584</v>
      </c>
      <c r="AV180" s="21">
        <f t="shared" si="49"/>
        <v>41.958930142032258</v>
      </c>
      <c r="AW180" s="21">
        <f t="shared" si="49"/>
        <v>47.150505501746217</v>
      </c>
      <c r="AX180" s="21">
        <f t="shared" si="49"/>
        <v>50.042335417789879</v>
      </c>
      <c r="AY180" s="21">
        <f t="shared" si="49"/>
        <v>46.14415353607771</v>
      </c>
      <c r="AZ180" s="21">
        <f t="shared" si="49"/>
        <v>46.910525113182587</v>
      </c>
      <c r="BA180" s="21">
        <f t="shared" si="49"/>
        <v>44.713846961322091</v>
      </c>
      <c r="BB180" s="21">
        <f t="shared" si="49"/>
        <v>43.551231315011627</v>
      </c>
      <c r="BC180" s="21">
        <f t="shared" si="49"/>
        <v>40.066471586129786</v>
      </c>
    </row>
    <row r="181" spans="1:56" ht="22.5" x14ac:dyDescent="0.2">
      <c r="A181" s="21">
        <v>1999</v>
      </c>
      <c r="B181" s="21" t="s">
        <v>20</v>
      </c>
      <c r="C181" s="107" t="s">
        <v>38</v>
      </c>
      <c r="AF181" s="21">
        <f t="shared" ref="AF181:BC181" si="50">AF67+AF68</f>
        <v>12.5</v>
      </c>
      <c r="AG181" s="21">
        <f t="shared" si="50"/>
        <v>10.700000000000001</v>
      </c>
      <c r="AH181" s="21">
        <f t="shared" si="50"/>
        <v>11</v>
      </c>
      <c r="AI181" s="21">
        <f t="shared" si="50"/>
        <v>12.799999999999999</v>
      </c>
      <c r="AJ181" s="21">
        <f t="shared" si="50"/>
        <v>14.5</v>
      </c>
      <c r="AK181" s="21">
        <f t="shared" si="50"/>
        <v>18.399999999999999</v>
      </c>
      <c r="AL181" s="21">
        <f t="shared" si="50"/>
        <v>20</v>
      </c>
      <c r="AM181" s="21">
        <f t="shared" si="50"/>
        <v>22</v>
      </c>
      <c r="AN181" s="21">
        <f t="shared" si="50"/>
        <v>23.6</v>
      </c>
      <c r="AO181" s="21">
        <f t="shared" si="50"/>
        <v>18.600000000000001</v>
      </c>
      <c r="AP181" s="21">
        <f t="shared" si="50"/>
        <v>20.86</v>
      </c>
      <c r="AQ181" s="21">
        <f t="shared" si="50"/>
        <v>22.09</v>
      </c>
      <c r="AR181" s="21">
        <f t="shared" si="50"/>
        <v>20.93</v>
      </c>
      <c r="AS181" s="21">
        <f t="shared" si="50"/>
        <v>19.920000000000002</v>
      </c>
      <c r="AT181" s="21">
        <f t="shared" si="50"/>
        <v>19.519811969596745</v>
      </c>
      <c r="AU181" s="21">
        <f t="shared" si="50"/>
        <v>24.309363399277053</v>
      </c>
      <c r="AV181" s="21">
        <f t="shared" si="50"/>
        <v>37.935841309224244</v>
      </c>
      <c r="AW181" s="21">
        <f t="shared" si="50"/>
        <v>26.240937958811749</v>
      </c>
      <c r="AX181" s="21">
        <f t="shared" si="50"/>
        <v>26.244555202026643</v>
      </c>
      <c r="AY181" s="21">
        <f t="shared" si="50"/>
        <v>30.963794001574282</v>
      </c>
      <c r="AZ181" s="21">
        <f t="shared" si="50"/>
        <v>28.142557517270092</v>
      </c>
      <c r="BA181" s="21">
        <f t="shared" si="50"/>
        <v>33.61991212674851</v>
      </c>
      <c r="BB181" s="21">
        <f t="shared" si="50"/>
        <v>37.602996669736839</v>
      </c>
      <c r="BC181" s="21">
        <f t="shared" si="50"/>
        <v>39.830324554842626</v>
      </c>
    </row>
    <row r="182" spans="1:56" x14ac:dyDescent="0.2">
      <c r="A182" s="83">
        <v>1999</v>
      </c>
      <c r="B182" s="83" t="s">
        <v>20</v>
      </c>
      <c r="C182" s="119" t="s">
        <v>4</v>
      </c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>
        <f t="shared" ref="AF182:BC182" si="51">AF69</f>
        <v>25.1</v>
      </c>
      <c r="AG182" s="83">
        <f t="shared" si="51"/>
        <v>27.1</v>
      </c>
      <c r="AH182" s="83">
        <f t="shared" si="51"/>
        <v>24.6</v>
      </c>
      <c r="AI182" s="83">
        <f t="shared" si="51"/>
        <v>22.3</v>
      </c>
      <c r="AJ182" s="83">
        <f t="shared" si="51"/>
        <v>20.9</v>
      </c>
      <c r="AK182" s="83">
        <f t="shared" si="51"/>
        <v>21.1</v>
      </c>
      <c r="AL182" s="83">
        <f t="shared" si="51"/>
        <v>22.7</v>
      </c>
      <c r="AM182" s="83">
        <f t="shared" si="51"/>
        <v>24.2</v>
      </c>
      <c r="AN182" s="83">
        <f t="shared" si="51"/>
        <v>22</v>
      </c>
      <c r="AO182" s="83">
        <f t="shared" si="51"/>
        <v>18.2</v>
      </c>
      <c r="AP182" s="83">
        <f t="shared" si="51"/>
        <v>18.059999999999999</v>
      </c>
      <c r="AQ182" s="83">
        <f t="shared" si="51"/>
        <v>21.12</v>
      </c>
      <c r="AR182" s="83">
        <f t="shared" si="51"/>
        <v>21.27</v>
      </c>
      <c r="AS182" s="83">
        <f t="shared" si="51"/>
        <v>22.73</v>
      </c>
      <c r="AT182" s="83">
        <f t="shared" si="51"/>
        <v>22.783818228939438</v>
      </c>
      <c r="AU182" s="83">
        <f t="shared" si="51"/>
        <v>24.242484547101363</v>
      </c>
      <c r="AV182" s="83">
        <f t="shared" si="51"/>
        <v>20.105228548743504</v>
      </c>
      <c r="AW182" s="83">
        <f t="shared" si="51"/>
        <v>26.608556539442038</v>
      </c>
      <c r="AX182" s="83">
        <f t="shared" si="51"/>
        <v>23.713109380183486</v>
      </c>
      <c r="AY182" s="83">
        <f t="shared" si="51"/>
        <v>22.892052462348008</v>
      </c>
      <c r="AZ182" s="83">
        <f t="shared" si="51"/>
        <v>24.946917369547343</v>
      </c>
      <c r="BA182" s="83">
        <f t="shared" si="51"/>
        <v>21.666240911929403</v>
      </c>
      <c r="BB182" s="83">
        <f t="shared" si="51"/>
        <v>18.84577201525153</v>
      </c>
      <c r="BC182" s="83">
        <f t="shared" si="51"/>
        <v>20.103203859027587</v>
      </c>
      <c r="BD182" s="83"/>
    </row>
    <row r="183" spans="1:56" x14ac:dyDescent="0.2">
      <c r="A183" s="21">
        <v>1999</v>
      </c>
      <c r="B183" s="21" t="s">
        <v>21</v>
      </c>
      <c r="C183" s="118" t="s">
        <v>1</v>
      </c>
      <c r="AF183" s="21">
        <f t="shared" ref="AF183:BC183" si="52">AF70</f>
        <v>46.7</v>
      </c>
      <c r="AG183" s="21">
        <f t="shared" si="52"/>
        <v>48.7</v>
      </c>
      <c r="AH183" s="21">
        <f t="shared" si="52"/>
        <v>47.9</v>
      </c>
      <c r="AI183" s="21">
        <f t="shared" si="52"/>
        <v>49.3</v>
      </c>
      <c r="AJ183" s="21">
        <f t="shared" si="52"/>
        <v>48.8</v>
      </c>
      <c r="AK183" s="21">
        <f t="shared" si="52"/>
        <v>49.4</v>
      </c>
      <c r="AL183" s="21">
        <f t="shared" si="52"/>
        <v>48.1</v>
      </c>
      <c r="AM183" s="21">
        <f t="shared" si="52"/>
        <v>51.2</v>
      </c>
      <c r="AN183" s="21">
        <f t="shared" si="52"/>
        <v>46.4</v>
      </c>
      <c r="AO183" s="21">
        <f t="shared" si="52"/>
        <v>48.1</v>
      </c>
      <c r="AP183" s="21">
        <f t="shared" si="52"/>
        <v>50.43</v>
      </c>
      <c r="AQ183" s="21">
        <f t="shared" si="52"/>
        <v>56.35</v>
      </c>
      <c r="AR183" s="21">
        <f t="shared" si="52"/>
        <v>50.64</v>
      </c>
      <c r="AS183" s="21">
        <f t="shared" si="52"/>
        <v>47.69</v>
      </c>
      <c r="AT183" s="21">
        <f t="shared" si="52"/>
        <v>48.958469829169118</v>
      </c>
      <c r="AU183" s="21">
        <f t="shared" si="52"/>
        <v>49.769520775436312</v>
      </c>
      <c r="AV183" s="21">
        <f t="shared" si="52"/>
        <v>48.211001802965548</v>
      </c>
      <c r="AW183" s="21">
        <f t="shared" si="52"/>
        <v>49.655275651556437</v>
      </c>
      <c r="AX183" s="21">
        <f t="shared" si="52"/>
        <v>37.131797638971022</v>
      </c>
      <c r="AY183" s="21">
        <f t="shared" si="52"/>
        <v>42.327692403961628</v>
      </c>
      <c r="AZ183" s="21">
        <f t="shared" si="52"/>
        <v>35.369631596297133</v>
      </c>
      <c r="BA183" s="21">
        <f t="shared" si="52"/>
        <v>27.177099514440524</v>
      </c>
      <c r="BB183" s="21">
        <f t="shared" si="52"/>
        <v>29.434645777793964</v>
      </c>
      <c r="BC183" s="21">
        <f t="shared" si="52"/>
        <v>30.391293402648103</v>
      </c>
    </row>
    <row r="184" spans="1:56" ht="22.5" x14ac:dyDescent="0.2">
      <c r="A184" s="21">
        <v>1999</v>
      </c>
      <c r="B184" s="21" t="s">
        <v>21</v>
      </c>
      <c r="C184" s="107" t="s">
        <v>38</v>
      </c>
      <c r="AF184" s="21">
        <f t="shared" ref="AF184:BC184" si="53">AF71+AF72</f>
        <v>25</v>
      </c>
      <c r="AG184" s="21">
        <f t="shared" si="53"/>
        <v>15.3</v>
      </c>
      <c r="AH184" s="21">
        <f t="shared" si="53"/>
        <v>16.2</v>
      </c>
      <c r="AI184" s="21">
        <f t="shared" si="53"/>
        <v>17.5</v>
      </c>
      <c r="AJ184" s="21">
        <f t="shared" si="53"/>
        <v>16.899999999999999</v>
      </c>
      <c r="AK184" s="21">
        <f t="shared" si="53"/>
        <v>18.899999999999999</v>
      </c>
      <c r="AL184" s="21">
        <f t="shared" si="53"/>
        <v>13</v>
      </c>
      <c r="AM184" s="21">
        <f t="shared" si="53"/>
        <v>17.100000000000001</v>
      </c>
      <c r="AN184" s="21">
        <f t="shared" si="53"/>
        <v>17.3</v>
      </c>
      <c r="AO184" s="21">
        <f t="shared" si="53"/>
        <v>17.400000000000002</v>
      </c>
      <c r="AP184" s="21">
        <f t="shared" si="53"/>
        <v>16.55</v>
      </c>
      <c r="AQ184" s="21">
        <f t="shared" si="53"/>
        <v>14.17</v>
      </c>
      <c r="AR184" s="21">
        <f t="shared" si="53"/>
        <v>13.6</v>
      </c>
      <c r="AS184" s="21">
        <f t="shared" si="53"/>
        <v>7.9499999999999993</v>
      </c>
      <c r="AT184" s="21">
        <f t="shared" si="53"/>
        <v>13.400519484532492</v>
      </c>
      <c r="AU184" s="21">
        <f t="shared" si="53"/>
        <v>8.8290074877096814</v>
      </c>
      <c r="AV184" s="21">
        <f t="shared" si="53"/>
        <v>10.962361888977927</v>
      </c>
      <c r="AW184" s="21">
        <f t="shared" si="53"/>
        <v>14.505990020162116</v>
      </c>
      <c r="AX184" s="21">
        <f t="shared" si="53"/>
        <v>19.856304295366783</v>
      </c>
      <c r="AY184" s="21">
        <f t="shared" si="53"/>
        <v>14.309328401054884</v>
      </c>
      <c r="AZ184" s="21">
        <f t="shared" si="53"/>
        <v>39.099526254341093</v>
      </c>
      <c r="BA184" s="21">
        <f t="shared" si="53"/>
        <v>46.981967334159421</v>
      </c>
      <c r="BB184" s="21">
        <f t="shared" si="53"/>
        <v>40.74993236489172</v>
      </c>
      <c r="BC184" s="21">
        <f t="shared" si="53"/>
        <v>50.530523513834353</v>
      </c>
    </row>
    <row r="185" spans="1:56" x14ac:dyDescent="0.2">
      <c r="A185" s="83">
        <v>1999</v>
      </c>
      <c r="B185" s="83" t="s">
        <v>21</v>
      </c>
      <c r="C185" s="119" t="s">
        <v>4</v>
      </c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>
        <f t="shared" ref="AF185:BC185" si="54">AF73</f>
        <v>28.3</v>
      </c>
      <c r="AG185" s="83">
        <f t="shared" si="54"/>
        <v>36.1</v>
      </c>
      <c r="AH185" s="83">
        <f t="shared" si="54"/>
        <v>35.9</v>
      </c>
      <c r="AI185" s="83">
        <f t="shared" si="54"/>
        <v>33.200000000000003</v>
      </c>
      <c r="AJ185" s="83">
        <f t="shared" si="54"/>
        <v>34.299999999999997</v>
      </c>
      <c r="AK185" s="83">
        <f t="shared" si="54"/>
        <v>31.7</v>
      </c>
      <c r="AL185" s="83">
        <f t="shared" si="54"/>
        <v>38.799999999999997</v>
      </c>
      <c r="AM185" s="83">
        <f t="shared" si="54"/>
        <v>31.7</v>
      </c>
      <c r="AN185" s="83">
        <f t="shared" si="54"/>
        <v>36.299999999999997</v>
      </c>
      <c r="AO185" s="83">
        <f t="shared" si="54"/>
        <v>34.6</v>
      </c>
      <c r="AP185" s="83">
        <f t="shared" si="54"/>
        <v>33.020000000000003</v>
      </c>
      <c r="AQ185" s="83">
        <f t="shared" si="54"/>
        <v>29.47</v>
      </c>
      <c r="AR185" s="83">
        <f t="shared" si="54"/>
        <v>35.76</v>
      </c>
      <c r="AS185" s="83">
        <f t="shared" si="54"/>
        <v>44.35</v>
      </c>
      <c r="AT185" s="83">
        <f t="shared" si="54"/>
        <v>37.641010686298372</v>
      </c>
      <c r="AU185" s="83">
        <f t="shared" si="54"/>
        <v>41.401471736854006</v>
      </c>
      <c r="AV185" s="83">
        <f t="shared" si="54"/>
        <v>40.826636308056521</v>
      </c>
      <c r="AW185" s="83">
        <f t="shared" si="54"/>
        <v>35.838734328281461</v>
      </c>
      <c r="AX185" s="83">
        <f t="shared" si="54"/>
        <v>43.011898065662194</v>
      </c>
      <c r="AY185" s="83">
        <f t="shared" si="54"/>
        <v>43.362979194983495</v>
      </c>
      <c r="AZ185" s="83">
        <f t="shared" si="54"/>
        <v>25.530842149361792</v>
      </c>
      <c r="BA185" s="83">
        <f t="shared" si="54"/>
        <v>25.840933151400055</v>
      </c>
      <c r="BB185" s="83">
        <f t="shared" si="54"/>
        <v>29.81542185731432</v>
      </c>
      <c r="BC185" s="83">
        <f t="shared" si="54"/>
        <v>19.078183083517544</v>
      </c>
      <c r="BD185" s="83"/>
    </row>
    <row r="186" spans="1:56" x14ac:dyDescent="0.2">
      <c r="A186" s="21">
        <v>2004</v>
      </c>
      <c r="B186" s="21" t="s">
        <v>22</v>
      </c>
      <c r="C186" s="107" t="s">
        <v>1</v>
      </c>
      <c r="AK186" s="21">
        <f t="shared" ref="AK186:BC186" si="55">AK74</f>
        <v>59.9</v>
      </c>
      <c r="AL186" s="21">
        <f t="shared" si="55"/>
        <v>54.7</v>
      </c>
      <c r="AM186" s="21">
        <f t="shared" si="55"/>
        <v>51.8</v>
      </c>
      <c r="AN186" s="21">
        <f t="shared" si="55"/>
        <v>44.8</v>
      </c>
      <c r="AO186" s="21">
        <f t="shared" si="55"/>
        <v>44.9</v>
      </c>
      <c r="AP186" s="21">
        <f t="shared" si="55"/>
        <v>59.21</v>
      </c>
      <c r="AQ186" s="21">
        <f t="shared" si="55"/>
        <v>64.3</v>
      </c>
      <c r="AR186" s="21">
        <f t="shared" si="55"/>
        <v>67.36</v>
      </c>
      <c r="AS186" s="21">
        <f t="shared" si="55"/>
        <v>64.709999999999994</v>
      </c>
      <c r="AT186" s="21">
        <f t="shared" si="55"/>
        <v>65.372890689897204</v>
      </c>
      <c r="AU186" s="21">
        <f t="shared" si="55"/>
        <v>72.838440280479588</v>
      </c>
      <c r="AV186" s="21">
        <f t="shared" si="55"/>
        <v>73.661692488261906</v>
      </c>
      <c r="AW186" s="21">
        <f t="shared" si="55"/>
        <v>65.642790747227835</v>
      </c>
      <c r="AX186" s="21">
        <f t="shared" si="55"/>
        <v>68.330130530396033</v>
      </c>
      <c r="AY186" s="21">
        <f t="shared" si="55"/>
        <v>62.99004277348277</v>
      </c>
      <c r="AZ186" s="21">
        <f t="shared" si="55"/>
        <v>29.424590596288152</v>
      </c>
      <c r="BA186" s="21">
        <f t="shared" si="55"/>
        <v>63.793327377848243</v>
      </c>
      <c r="BB186" s="21">
        <f t="shared" si="55"/>
        <v>65.585621236727732</v>
      </c>
      <c r="BC186" s="21">
        <f t="shared" si="55"/>
        <v>57.795998295063775</v>
      </c>
    </row>
    <row r="187" spans="1:56" ht="22.5" x14ac:dyDescent="0.2">
      <c r="A187" s="21">
        <v>2004</v>
      </c>
      <c r="B187" s="21" t="s">
        <v>22</v>
      </c>
      <c r="C187" s="107" t="s">
        <v>38</v>
      </c>
      <c r="AK187" s="21">
        <f t="shared" ref="AK187:BC187" si="56">AK75+AK76</f>
        <v>9.3000000000000007</v>
      </c>
      <c r="AL187" s="21">
        <f t="shared" si="56"/>
        <v>13.5</v>
      </c>
      <c r="AM187" s="21">
        <f t="shared" si="56"/>
        <v>18.200000000000003</v>
      </c>
      <c r="AN187" s="21">
        <f t="shared" si="56"/>
        <v>16.2</v>
      </c>
      <c r="AO187" s="21">
        <f t="shared" si="56"/>
        <v>28.3</v>
      </c>
      <c r="AP187" s="21">
        <f t="shared" si="56"/>
        <v>20.27</v>
      </c>
      <c r="AQ187" s="21">
        <f t="shared" si="56"/>
        <v>17.8</v>
      </c>
      <c r="AR187" s="21">
        <f t="shared" si="56"/>
        <v>7.86</v>
      </c>
      <c r="AS187" s="21">
        <f t="shared" si="56"/>
        <v>4.4400000000000004</v>
      </c>
      <c r="AT187" s="21">
        <f t="shared" si="56"/>
        <v>4.9827799374885169</v>
      </c>
      <c r="AU187" s="21">
        <f t="shared" si="56"/>
        <v>1.6554263897214674</v>
      </c>
      <c r="AV187" s="21">
        <f t="shared" si="56"/>
        <v>4.7367129475709255</v>
      </c>
      <c r="AW187" s="21">
        <f t="shared" si="56"/>
        <v>9.7831799411595597</v>
      </c>
      <c r="AX187" s="21">
        <f t="shared" si="56"/>
        <v>8.9285048400318505</v>
      </c>
      <c r="AY187" s="21">
        <f t="shared" si="56"/>
        <v>12.266328835843307</v>
      </c>
      <c r="AZ187" s="21">
        <f t="shared" si="56"/>
        <v>60.834677979150172</v>
      </c>
      <c r="BA187" s="21">
        <f t="shared" si="56"/>
        <v>16.152675390754499</v>
      </c>
      <c r="BB187" s="21">
        <f t="shared" si="56"/>
        <v>15.983874381693289</v>
      </c>
      <c r="BC187" s="21">
        <f t="shared" si="56"/>
        <v>33.473273133620467</v>
      </c>
    </row>
    <row r="188" spans="1:56" x14ac:dyDescent="0.2">
      <c r="A188" s="83">
        <v>2004</v>
      </c>
      <c r="B188" s="83" t="s">
        <v>22</v>
      </c>
      <c r="C188" s="109" t="s">
        <v>4</v>
      </c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>
        <f t="shared" ref="AK188:BC188" si="57">AK77</f>
        <v>30.8</v>
      </c>
      <c r="AL188" s="83">
        <f t="shared" si="57"/>
        <v>31.8</v>
      </c>
      <c r="AM188" s="83">
        <f t="shared" si="57"/>
        <v>33.5</v>
      </c>
      <c r="AN188" s="83">
        <f t="shared" si="57"/>
        <v>29.1</v>
      </c>
      <c r="AO188" s="83">
        <f t="shared" si="57"/>
        <v>29.3</v>
      </c>
      <c r="AP188" s="83">
        <f t="shared" si="57"/>
        <v>20.57</v>
      </c>
      <c r="AQ188" s="83">
        <f t="shared" si="57"/>
        <v>17.91</v>
      </c>
      <c r="AR188" s="83">
        <f t="shared" si="57"/>
        <v>24.78</v>
      </c>
      <c r="AS188" s="83">
        <f t="shared" si="57"/>
        <v>30.85</v>
      </c>
      <c r="AT188" s="83">
        <f t="shared" si="57"/>
        <v>29.644329372614262</v>
      </c>
      <c r="AU188" s="83">
        <f t="shared" si="57"/>
        <v>25.506133329798946</v>
      </c>
      <c r="AV188" s="83">
        <f t="shared" si="57"/>
        <v>21.601594564167193</v>
      </c>
      <c r="AW188" s="83">
        <f t="shared" si="57"/>
        <v>24.574029311612623</v>
      </c>
      <c r="AX188" s="83">
        <f t="shared" si="57"/>
        <v>22.741364629572107</v>
      </c>
      <c r="AY188" s="83">
        <f t="shared" si="57"/>
        <v>24.743628390673923</v>
      </c>
      <c r="AZ188" s="83">
        <f t="shared" si="57"/>
        <v>9.7407367284485495</v>
      </c>
      <c r="BA188" s="83">
        <f t="shared" si="57"/>
        <v>20.053997231397261</v>
      </c>
      <c r="BB188" s="83">
        <f t="shared" si="57"/>
        <v>18.43051860956357</v>
      </c>
      <c r="BC188" s="83">
        <f t="shared" si="57"/>
        <v>8.7307285713157512</v>
      </c>
      <c r="BD188" s="83"/>
    </row>
    <row r="189" spans="1:56" x14ac:dyDescent="0.2">
      <c r="A189" s="21">
        <v>2004</v>
      </c>
      <c r="B189" s="21" t="s">
        <v>23</v>
      </c>
      <c r="C189" s="107" t="s">
        <v>1</v>
      </c>
      <c r="AK189" s="21">
        <f t="shared" ref="AK189:BC189" si="58">AK78</f>
        <v>32.799999999999997</v>
      </c>
      <c r="AL189" s="21">
        <f t="shared" si="58"/>
        <v>29.2</v>
      </c>
      <c r="AM189" s="21">
        <f t="shared" si="58"/>
        <v>26</v>
      </c>
      <c r="AN189" s="21">
        <f t="shared" si="58"/>
        <v>27</v>
      </c>
      <c r="AO189" s="21">
        <f t="shared" si="58"/>
        <v>31.5</v>
      </c>
      <c r="AP189" s="21">
        <f t="shared" si="58"/>
        <v>34.53</v>
      </c>
      <c r="AQ189" s="21">
        <f t="shared" si="58"/>
        <v>34.51</v>
      </c>
      <c r="AR189" s="21">
        <f t="shared" si="58"/>
        <v>32.28</v>
      </c>
      <c r="AS189" s="21">
        <f t="shared" si="58"/>
        <v>29.75</v>
      </c>
      <c r="AT189" s="21">
        <f t="shared" si="58"/>
        <v>39.830642148520191</v>
      </c>
      <c r="AU189" s="21">
        <f t="shared" si="58"/>
        <v>38.618073417760819</v>
      </c>
      <c r="AV189" s="21">
        <f t="shared" si="58"/>
        <v>39.555408699316637</v>
      </c>
      <c r="AW189" s="21">
        <f t="shared" si="58"/>
        <v>38.696064211285027</v>
      </c>
      <c r="AX189" s="21">
        <f t="shared" si="58"/>
        <v>34.887659108495797</v>
      </c>
      <c r="AY189" s="21">
        <f t="shared" si="58"/>
        <v>33.825987535392663</v>
      </c>
      <c r="AZ189" s="21">
        <f t="shared" si="58"/>
        <v>34.175783575121919</v>
      </c>
      <c r="BA189" s="21">
        <f t="shared" si="58"/>
        <v>32.667671815875281</v>
      </c>
      <c r="BB189" s="21">
        <f t="shared" si="58"/>
        <v>33.612189161995111</v>
      </c>
      <c r="BC189" s="21">
        <f t="shared" si="58"/>
        <v>29.350048858567853</v>
      </c>
    </row>
    <row r="190" spans="1:56" ht="22.5" x14ac:dyDescent="0.2">
      <c r="A190" s="21">
        <v>2004</v>
      </c>
      <c r="B190" s="21" t="s">
        <v>23</v>
      </c>
      <c r="C190" s="107" t="s">
        <v>38</v>
      </c>
      <c r="AK190" s="21">
        <f t="shared" ref="AK190:BC190" si="59">AK79+AK80</f>
        <v>26.2</v>
      </c>
      <c r="AL190" s="21">
        <f t="shared" si="59"/>
        <v>30.9</v>
      </c>
      <c r="AM190" s="21">
        <f t="shared" si="59"/>
        <v>30.9</v>
      </c>
      <c r="AN190" s="21">
        <f t="shared" si="59"/>
        <v>38.5</v>
      </c>
      <c r="AO190" s="21">
        <f t="shared" si="59"/>
        <v>25.5</v>
      </c>
      <c r="AP190" s="21">
        <f t="shared" si="59"/>
        <v>27.910000000000004</v>
      </c>
      <c r="AQ190" s="21">
        <f t="shared" si="59"/>
        <v>25.61</v>
      </c>
      <c r="AR190" s="21">
        <f t="shared" si="59"/>
        <v>23.68</v>
      </c>
      <c r="AS190" s="21">
        <f t="shared" si="59"/>
        <v>22.54</v>
      </c>
      <c r="AT190" s="21">
        <f t="shared" si="59"/>
        <v>26.027977252916028</v>
      </c>
      <c r="AU190" s="21">
        <f t="shared" si="59"/>
        <v>30.350165352985925</v>
      </c>
      <c r="AV190" s="21">
        <f t="shared" si="59"/>
        <v>21.269173119561732</v>
      </c>
      <c r="AW190" s="21">
        <f t="shared" si="59"/>
        <v>30.002936491693291</v>
      </c>
      <c r="AX190" s="21">
        <f t="shared" si="59"/>
        <v>30.488135305904496</v>
      </c>
      <c r="AY190" s="21">
        <f t="shared" si="59"/>
        <v>25.031402024684887</v>
      </c>
      <c r="AZ190" s="21">
        <f t="shared" si="59"/>
        <v>21.627663524329968</v>
      </c>
      <c r="BA190" s="21">
        <f t="shared" si="59"/>
        <v>29.64740201183179</v>
      </c>
      <c r="BB190" s="21">
        <f t="shared" si="59"/>
        <v>28.734012860791644</v>
      </c>
      <c r="BC190" s="21">
        <f t="shared" si="59"/>
        <v>29.824696947257131</v>
      </c>
    </row>
    <row r="191" spans="1:56" x14ac:dyDescent="0.2">
      <c r="A191" s="83">
        <v>2004</v>
      </c>
      <c r="B191" s="83" t="s">
        <v>23</v>
      </c>
      <c r="C191" s="109" t="s">
        <v>4</v>
      </c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>
        <f t="shared" ref="AK191:BC191" si="60">AK81</f>
        <v>40.9</v>
      </c>
      <c r="AL191" s="83">
        <f t="shared" si="60"/>
        <v>39.9</v>
      </c>
      <c r="AM191" s="83">
        <f t="shared" si="60"/>
        <v>43.2</v>
      </c>
      <c r="AN191" s="83">
        <f t="shared" si="60"/>
        <v>34.4</v>
      </c>
      <c r="AO191" s="83">
        <f t="shared" si="60"/>
        <v>43.1</v>
      </c>
      <c r="AP191" s="83">
        <f t="shared" si="60"/>
        <v>37.549999999999997</v>
      </c>
      <c r="AQ191" s="83">
        <f t="shared" si="60"/>
        <v>39.89</v>
      </c>
      <c r="AR191" s="83">
        <f t="shared" si="60"/>
        <v>44.04</v>
      </c>
      <c r="AS191" s="83">
        <f t="shared" si="60"/>
        <v>47.71</v>
      </c>
      <c r="AT191" s="83">
        <f t="shared" si="60"/>
        <v>34.141380598563785</v>
      </c>
      <c r="AU191" s="83">
        <f t="shared" si="60"/>
        <v>31.031761229253245</v>
      </c>
      <c r="AV191" s="83">
        <f t="shared" si="60"/>
        <v>39.175418181121621</v>
      </c>
      <c r="AW191" s="83">
        <f t="shared" si="60"/>
        <v>31.30099929702169</v>
      </c>
      <c r="AX191" s="83">
        <f t="shared" si="60"/>
        <v>34.624205585599704</v>
      </c>
      <c r="AY191" s="83">
        <f t="shared" si="60"/>
        <v>41.142610439922478</v>
      </c>
      <c r="AZ191" s="83">
        <f t="shared" si="60"/>
        <v>44.196552900548113</v>
      </c>
      <c r="BA191" s="83">
        <f t="shared" si="60"/>
        <v>37.684926172292947</v>
      </c>
      <c r="BB191" s="83">
        <f t="shared" si="60"/>
        <v>37.65376638597855</v>
      </c>
      <c r="BC191" s="83">
        <f t="shared" si="60"/>
        <v>40.825202858668987</v>
      </c>
      <c r="BD191" s="83"/>
    </row>
    <row r="192" spans="1:56" x14ac:dyDescent="0.2">
      <c r="A192" s="21">
        <v>2004</v>
      </c>
      <c r="B192" s="21" t="s">
        <v>24</v>
      </c>
      <c r="C192" s="107" t="s">
        <v>1</v>
      </c>
      <c r="AK192" s="21">
        <f t="shared" ref="AK192:BC192" si="61">AK82</f>
        <v>43.8</v>
      </c>
      <c r="AL192" s="21">
        <f t="shared" si="61"/>
        <v>49.8</v>
      </c>
      <c r="AM192" s="21">
        <f t="shared" si="61"/>
        <v>39.200000000000003</v>
      </c>
      <c r="AN192" s="21">
        <f t="shared" si="61"/>
        <v>38.9</v>
      </c>
      <c r="AO192" s="21">
        <f t="shared" si="61"/>
        <v>46.3</v>
      </c>
      <c r="AP192" s="21">
        <f t="shared" si="61"/>
        <v>59.31</v>
      </c>
      <c r="AQ192" s="21">
        <f t="shared" si="61"/>
        <v>55.91</v>
      </c>
      <c r="AR192" s="21">
        <f t="shared" si="61"/>
        <v>51.31</v>
      </c>
      <c r="AS192" s="21">
        <f t="shared" si="61"/>
        <v>56.15</v>
      </c>
      <c r="AT192" s="21">
        <f t="shared" si="61"/>
        <v>52.976055593322762</v>
      </c>
      <c r="AU192" s="21">
        <f t="shared" si="61"/>
        <v>52.972630626555059</v>
      </c>
      <c r="AV192" s="21">
        <f t="shared" si="61"/>
        <v>50.062465762062587</v>
      </c>
      <c r="AW192" s="21">
        <f t="shared" si="61"/>
        <v>43.869433529122631</v>
      </c>
      <c r="AX192" s="21">
        <f t="shared" si="61"/>
        <v>38.589484904127879</v>
      </c>
      <c r="AY192" s="21">
        <f t="shared" si="61"/>
        <v>34.315266473965337</v>
      </c>
      <c r="AZ192" s="21">
        <f t="shared" si="61"/>
        <v>33.528918963503983</v>
      </c>
      <c r="BA192" s="21">
        <f t="shared" si="61"/>
        <v>37.154594873733764</v>
      </c>
      <c r="BB192" s="21">
        <f t="shared" si="61"/>
        <v>37.236516026137842</v>
      </c>
      <c r="BC192" s="21">
        <f t="shared" si="61"/>
        <v>36.527455493632175</v>
      </c>
    </row>
    <row r="193" spans="1:56" ht="22.5" x14ac:dyDescent="0.2">
      <c r="A193" s="21">
        <v>2004</v>
      </c>
      <c r="B193" s="21" t="s">
        <v>24</v>
      </c>
      <c r="C193" s="107" t="s">
        <v>38</v>
      </c>
      <c r="AK193" s="21">
        <f t="shared" ref="AK193:BC193" si="62">AK83+AK84</f>
        <v>22.200000000000003</v>
      </c>
      <c r="AL193" s="21">
        <f t="shared" si="62"/>
        <v>19.799999999999997</v>
      </c>
      <c r="AM193" s="21">
        <f t="shared" si="62"/>
        <v>22</v>
      </c>
      <c r="AN193" s="21">
        <f t="shared" si="62"/>
        <v>25.9</v>
      </c>
      <c r="AO193" s="21">
        <f t="shared" si="62"/>
        <v>28.5</v>
      </c>
      <c r="AP193" s="21">
        <f t="shared" si="62"/>
        <v>11.780000000000001</v>
      </c>
      <c r="AQ193" s="21">
        <f t="shared" si="62"/>
        <v>21.4</v>
      </c>
      <c r="AR193" s="21">
        <f t="shared" si="62"/>
        <v>20.07</v>
      </c>
      <c r="AS193" s="21">
        <f t="shared" si="62"/>
        <v>14.61</v>
      </c>
      <c r="AT193" s="21">
        <f t="shared" si="62"/>
        <v>18.34589092831785</v>
      </c>
      <c r="AU193" s="21">
        <f t="shared" si="62"/>
        <v>16.435648043429087</v>
      </c>
      <c r="AV193" s="21">
        <f t="shared" si="62"/>
        <v>20.246789023366528</v>
      </c>
      <c r="AW193" s="21">
        <f t="shared" si="62"/>
        <v>31.87713329324184</v>
      </c>
      <c r="AX193" s="21">
        <f t="shared" si="62"/>
        <v>30.033024038427975</v>
      </c>
      <c r="AY193" s="21">
        <f t="shared" si="62"/>
        <v>38.305549265381693</v>
      </c>
      <c r="AZ193" s="21">
        <f t="shared" si="62"/>
        <v>31.956255236012773</v>
      </c>
      <c r="BA193" s="21">
        <f t="shared" si="62"/>
        <v>32.382129227893998</v>
      </c>
      <c r="BB193" s="21">
        <f t="shared" si="62"/>
        <v>27.346695499286966</v>
      </c>
      <c r="BC193" s="21">
        <f t="shared" si="62"/>
        <v>28.96425076950549</v>
      </c>
    </row>
    <row r="194" spans="1:56" x14ac:dyDescent="0.2">
      <c r="A194" s="83">
        <v>2004</v>
      </c>
      <c r="B194" s="83" t="s">
        <v>24</v>
      </c>
      <c r="C194" s="109" t="s">
        <v>4</v>
      </c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>
        <f t="shared" ref="AK194:BC194" si="63">AK85</f>
        <v>34</v>
      </c>
      <c r="AL194" s="83">
        <f t="shared" si="63"/>
        <v>30.4</v>
      </c>
      <c r="AM194" s="83">
        <f t="shared" si="63"/>
        <v>38.799999999999997</v>
      </c>
      <c r="AN194" s="83">
        <f t="shared" si="63"/>
        <v>35.1</v>
      </c>
      <c r="AO194" s="83">
        <f t="shared" si="63"/>
        <v>25.1</v>
      </c>
      <c r="AP194" s="83">
        <f t="shared" si="63"/>
        <v>28.92</v>
      </c>
      <c r="AQ194" s="83">
        <f t="shared" si="63"/>
        <v>22.69</v>
      </c>
      <c r="AR194" s="83">
        <f t="shared" si="63"/>
        <v>28.62</v>
      </c>
      <c r="AS194" s="83">
        <f t="shared" si="63"/>
        <v>29.23</v>
      </c>
      <c r="AT194" s="83">
        <f t="shared" si="63"/>
        <v>28.678053478359391</v>
      </c>
      <c r="AU194" s="83">
        <f t="shared" si="63"/>
        <v>30.591721330015829</v>
      </c>
      <c r="AV194" s="83">
        <f t="shared" si="63"/>
        <v>29.690745214570882</v>
      </c>
      <c r="AW194" s="83">
        <f t="shared" si="63"/>
        <v>24.253433177635539</v>
      </c>
      <c r="AX194" s="83">
        <f t="shared" si="63"/>
        <v>31.377491057444136</v>
      </c>
      <c r="AY194" s="83">
        <f t="shared" si="63"/>
        <v>27.379184260652966</v>
      </c>
      <c r="AZ194" s="83">
        <f t="shared" si="63"/>
        <v>34.514825800483251</v>
      </c>
      <c r="BA194" s="83">
        <f t="shared" si="63"/>
        <v>30.463275898372242</v>
      </c>
      <c r="BB194" s="83">
        <f t="shared" si="63"/>
        <v>35.416788474575206</v>
      </c>
      <c r="BC194" s="83">
        <f t="shared" si="63"/>
        <v>34.508293736862328</v>
      </c>
      <c r="BD194" s="83"/>
    </row>
    <row r="195" spans="1:56" x14ac:dyDescent="0.2">
      <c r="A195" s="21">
        <v>2004</v>
      </c>
      <c r="B195" s="21" t="s">
        <v>25</v>
      </c>
      <c r="C195" s="107" t="s">
        <v>1</v>
      </c>
      <c r="AK195" s="21">
        <f t="shared" ref="AK195:BC195" si="64">AK86</f>
        <v>51.1</v>
      </c>
      <c r="AL195" s="21">
        <f t="shared" si="64"/>
        <v>58.2</v>
      </c>
      <c r="AM195" s="21">
        <f t="shared" si="64"/>
        <v>54.8</v>
      </c>
      <c r="AN195" s="21">
        <f t="shared" si="64"/>
        <v>54.7</v>
      </c>
      <c r="AO195" s="21">
        <f t="shared" si="64"/>
        <v>56.3</v>
      </c>
      <c r="AP195" s="21">
        <f t="shared" si="64"/>
        <v>60.9</v>
      </c>
      <c r="AQ195" s="21">
        <f t="shared" si="64"/>
        <v>65.599999999999994</v>
      </c>
      <c r="AR195" s="21">
        <f t="shared" si="64"/>
        <v>66.87</v>
      </c>
      <c r="AS195" s="21">
        <f t="shared" si="64"/>
        <v>66.78</v>
      </c>
      <c r="AT195" s="21">
        <f t="shared" si="64"/>
        <v>66.533044420368356</v>
      </c>
      <c r="AU195" s="21">
        <f t="shared" si="64"/>
        <v>57.528575285752844</v>
      </c>
      <c r="AV195" s="21">
        <f t="shared" si="64"/>
        <v>48.494034030735911</v>
      </c>
      <c r="AW195" s="21">
        <f t="shared" si="64"/>
        <v>45.496439336456604</v>
      </c>
      <c r="AX195" s="21">
        <f t="shared" si="64"/>
        <v>40.794390909404889</v>
      </c>
      <c r="AY195" s="21">
        <f t="shared" si="64"/>
        <v>37.473492169779789</v>
      </c>
      <c r="AZ195" s="21">
        <f t="shared" si="64"/>
        <v>40.019330536821698</v>
      </c>
      <c r="BA195" s="21">
        <f t="shared" si="64"/>
        <v>41.32615767233672</v>
      </c>
      <c r="BB195" s="21">
        <f t="shared" si="64"/>
        <v>42.576884785953482</v>
      </c>
      <c r="BC195" s="21">
        <f t="shared" si="64"/>
        <v>33.212155336517903</v>
      </c>
    </row>
    <row r="196" spans="1:56" ht="22.5" x14ac:dyDescent="0.2">
      <c r="A196" s="21">
        <v>2004</v>
      </c>
      <c r="B196" s="21" t="s">
        <v>25</v>
      </c>
      <c r="C196" s="107" t="s">
        <v>38</v>
      </c>
      <c r="AK196" s="21">
        <f t="shared" ref="AK196:BC196" si="65">AK87+AK88</f>
        <v>16.100000000000001</v>
      </c>
      <c r="AL196" s="21">
        <f t="shared" si="65"/>
        <v>19.700000000000003</v>
      </c>
      <c r="AM196" s="21">
        <f t="shared" si="65"/>
        <v>20.5</v>
      </c>
      <c r="AN196" s="21">
        <f t="shared" si="65"/>
        <v>21.9</v>
      </c>
      <c r="AO196" s="21">
        <f t="shared" si="65"/>
        <v>19.7</v>
      </c>
      <c r="AP196" s="21">
        <f t="shared" si="65"/>
        <v>18.509999999999998</v>
      </c>
      <c r="AQ196" s="21">
        <f t="shared" si="65"/>
        <v>11.97</v>
      </c>
      <c r="AR196" s="21">
        <f t="shared" si="65"/>
        <v>10.75</v>
      </c>
      <c r="AS196" s="21">
        <f t="shared" si="65"/>
        <v>12.67</v>
      </c>
      <c r="AT196" s="21">
        <f t="shared" si="65"/>
        <v>11.267605633802816</v>
      </c>
      <c r="AU196" s="21">
        <f t="shared" si="65"/>
        <v>16.227162271622714</v>
      </c>
      <c r="AV196" s="21">
        <f t="shared" si="65"/>
        <v>23.713492268951072</v>
      </c>
      <c r="AW196" s="21">
        <f t="shared" si="65"/>
        <v>33.649140637508438</v>
      </c>
      <c r="AX196" s="21">
        <f t="shared" si="65"/>
        <v>35.53566124408524</v>
      </c>
      <c r="AY196" s="21">
        <f t="shared" si="65"/>
        <v>39.221639556110517</v>
      </c>
      <c r="AZ196" s="21">
        <f t="shared" si="65"/>
        <v>39.966499196779353</v>
      </c>
      <c r="BA196" s="21">
        <f t="shared" si="65"/>
        <v>34.966106844738007</v>
      </c>
      <c r="BB196" s="21">
        <f t="shared" si="65"/>
        <v>24.79165535342565</v>
      </c>
      <c r="BC196" s="21">
        <f t="shared" si="65"/>
        <v>41.154883601440318</v>
      </c>
    </row>
    <row r="197" spans="1:56" x14ac:dyDescent="0.2">
      <c r="A197" s="83">
        <v>2004</v>
      </c>
      <c r="B197" s="83" t="s">
        <v>25</v>
      </c>
      <c r="C197" s="109" t="s">
        <v>4</v>
      </c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/>
      <c r="AJ197" s="83"/>
      <c r="AK197" s="83">
        <f t="shared" ref="AK197:BC197" si="66">AK89</f>
        <v>32.799999999999997</v>
      </c>
      <c r="AL197" s="83">
        <f t="shared" si="66"/>
        <v>22.2</v>
      </c>
      <c r="AM197" s="83">
        <f t="shared" si="66"/>
        <v>24.6</v>
      </c>
      <c r="AN197" s="83">
        <f t="shared" si="66"/>
        <v>23.4</v>
      </c>
      <c r="AO197" s="83">
        <f t="shared" si="66"/>
        <v>24</v>
      </c>
      <c r="AP197" s="83">
        <f t="shared" si="66"/>
        <v>20.59</v>
      </c>
      <c r="AQ197" s="83">
        <f t="shared" si="66"/>
        <v>22.43</v>
      </c>
      <c r="AR197" s="83">
        <f t="shared" si="66"/>
        <v>22.39</v>
      </c>
      <c r="AS197" s="83">
        <f t="shared" si="66"/>
        <v>20.56</v>
      </c>
      <c r="AT197" s="83">
        <f t="shared" si="66"/>
        <v>22.199349945828818</v>
      </c>
      <c r="AU197" s="83">
        <f t="shared" si="66"/>
        <v>26.244262442624425</v>
      </c>
      <c r="AV197" s="83">
        <f t="shared" si="66"/>
        <v>27.792473700313007</v>
      </c>
      <c r="AW197" s="83">
        <f t="shared" si="66"/>
        <v>20.854420026034955</v>
      </c>
      <c r="AX197" s="83">
        <f t="shared" si="66"/>
        <v>23.66994784650986</v>
      </c>
      <c r="AY197" s="83">
        <f t="shared" si="66"/>
        <v>23.30486827410969</v>
      </c>
      <c r="AZ197" s="83">
        <f t="shared" si="66"/>
        <v>20.014170266398963</v>
      </c>
      <c r="BA197" s="83">
        <f t="shared" si="66"/>
        <v>23.707735482925283</v>
      </c>
      <c r="BB197" s="83">
        <f t="shared" si="66"/>
        <v>32.631459860620865</v>
      </c>
      <c r="BC197" s="83">
        <f t="shared" si="66"/>
        <v>25.632961062041794</v>
      </c>
      <c r="BD197" s="83"/>
    </row>
    <row r="198" spans="1:56" x14ac:dyDescent="0.2">
      <c r="A198" s="21">
        <v>2004</v>
      </c>
      <c r="B198" s="21" t="s">
        <v>26</v>
      </c>
      <c r="C198" s="107" t="s">
        <v>1</v>
      </c>
      <c r="AK198" s="21">
        <f t="shared" ref="AK198:BC198" si="67">AK90</f>
        <v>50.6</v>
      </c>
      <c r="AL198" s="21">
        <f t="shared" si="67"/>
        <v>57</v>
      </c>
      <c r="AM198" s="21">
        <f t="shared" si="67"/>
        <v>59.8</v>
      </c>
      <c r="AN198" s="21">
        <f t="shared" si="67"/>
        <v>72.3</v>
      </c>
      <c r="AO198" s="21">
        <f t="shared" si="67"/>
        <v>69.099999999999994</v>
      </c>
      <c r="AP198" s="21">
        <f t="shared" si="67"/>
        <v>79.8</v>
      </c>
      <c r="AQ198" s="21">
        <f t="shared" si="67"/>
        <v>79.069999999999993</v>
      </c>
      <c r="AR198" s="21">
        <f t="shared" si="67"/>
        <v>79.11</v>
      </c>
      <c r="AS198" s="21">
        <f t="shared" si="67"/>
        <v>84</v>
      </c>
      <c r="AT198" s="21">
        <f t="shared" si="67"/>
        <v>78.992924696015962</v>
      </c>
      <c r="AU198" s="21">
        <f t="shared" si="67"/>
        <v>71.150426022039653</v>
      </c>
      <c r="AV198" s="21">
        <f t="shared" si="67"/>
        <v>63.299434976067303</v>
      </c>
      <c r="AW198" s="21">
        <f t="shared" si="67"/>
        <v>65.005728548650339</v>
      </c>
      <c r="AX198" s="21">
        <f t="shared" si="67"/>
        <v>54.670291512669728</v>
      </c>
      <c r="AY198" s="21">
        <f t="shared" si="67"/>
        <v>54.475942439606897</v>
      </c>
      <c r="AZ198" s="21">
        <f t="shared" si="67"/>
        <v>57.896278283790593</v>
      </c>
      <c r="BA198" s="21">
        <f t="shared" si="67"/>
        <v>59.204962544806719</v>
      </c>
      <c r="BB198" s="21">
        <f t="shared" si="67"/>
        <v>57.799087101872466</v>
      </c>
      <c r="BC198" s="21">
        <f t="shared" si="67"/>
        <v>55.049819482649298</v>
      </c>
    </row>
    <row r="199" spans="1:56" ht="22.5" x14ac:dyDescent="0.2">
      <c r="A199" s="21">
        <v>2004</v>
      </c>
      <c r="B199" s="21" t="s">
        <v>26</v>
      </c>
      <c r="C199" s="107" t="s">
        <v>38</v>
      </c>
      <c r="AK199" s="21">
        <f t="shared" ref="AK199:BC199" si="68">AK91+AK92</f>
        <v>26.700000000000003</v>
      </c>
      <c r="AL199" s="21">
        <f t="shared" si="68"/>
        <v>21.8</v>
      </c>
      <c r="AM199" s="21">
        <f t="shared" si="68"/>
        <v>26.1</v>
      </c>
      <c r="AN199" s="21">
        <f t="shared" si="68"/>
        <v>14.4</v>
      </c>
      <c r="AO199" s="21">
        <f t="shared" si="68"/>
        <v>17.8</v>
      </c>
      <c r="AP199" s="21">
        <f t="shared" si="68"/>
        <v>10.100000000000001</v>
      </c>
      <c r="AQ199" s="21">
        <f t="shared" si="68"/>
        <v>10.610000000000001</v>
      </c>
      <c r="AR199" s="21">
        <f t="shared" si="68"/>
        <v>9.0400000000000009</v>
      </c>
      <c r="AS199" s="21">
        <f t="shared" si="68"/>
        <v>5.33</v>
      </c>
      <c r="AT199" s="21">
        <f t="shared" si="68"/>
        <v>11.873391877083924</v>
      </c>
      <c r="AU199" s="21">
        <f t="shared" si="68"/>
        <v>16.865192216063424</v>
      </c>
      <c r="AV199" s="21">
        <f t="shared" si="68"/>
        <v>20.919169782642577</v>
      </c>
      <c r="AW199" s="21">
        <f t="shared" si="68"/>
        <v>23.201394147055748</v>
      </c>
      <c r="AX199" s="21">
        <f t="shared" si="68"/>
        <v>35.426612502459705</v>
      </c>
      <c r="AY199" s="21">
        <f t="shared" si="68"/>
        <v>35.013738797956464</v>
      </c>
      <c r="AZ199" s="21">
        <f t="shared" si="68"/>
        <v>29.117398144759704</v>
      </c>
      <c r="BA199" s="21">
        <f t="shared" si="68"/>
        <v>27.412945955707031</v>
      </c>
      <c r="BB199" s="21">
        <f t="shared" si="68"/>
        <v>28.630418964692222</v>
      </c>
      <c r="BC199" s="21">
        <f t="shared" si="68"/>
        <v>29.711195278009502</v>
      </c>
    </row>
    <row r="200" spans="1:56" x14ac:dyDescent="0.2">
      <c r="A200" s="83">
        <v>2004</v>
      </c>
      <c r="B200" s="83" t="s">
        <v>26</v>
      </c>
      <c r="C200" s="109" t="s">
        <v>4</v>
      </c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>
        <f t="shared" ref="AK200:BC200" si="69">AK93</f>
        <v>22.8</v>
      </c>
      <c r="AL200" s="83">
        <f t="shared" si="69"/>
        <v>21.3</v>
      </c>
      <c r="AM200" s="83">
        <f t="shared" si="69"/>
        <v>14.2</v>
      </c>
      <c r="AN200" s="83">
        <f t="shared" si="69"/>
        <v>13.3</v>
      </c>
      <c r="AO200" s="83">
        <f t="shared" si="69"/>
        <v>13.1</v>
      </c>
      <c r="AP200" s="83">
        <f t="shared" si="69"/>
        <v>10.1</v>
      </c>
      <c r="AQ200" s="83">
        <f t="shared" si="69"/>
        <v>10.32</v>
      </c>
      <c r="AR200" s="83">
        <f t="shared" si="69"/>
        <v>11.85</v>
      </c>
      <c r="AS200" s="83">
        <f t="shared" si="69"/>
        <v>10.68</v>
      </c>
      <c r="AT200" s="83">
        <f t="shared" si="69"/>
        <v>9.1336834269001077</v>
      </c>
      <c r="AU200" s="83">
        <f t="shared" si="69"/>
        <v>11.984381761896918</v>
      </c>
      <c r="AV200" s="83">
        <f t="shared" si="69"/>
        <v>15.781395241290143</v>
      </c>
      <c r="AW200" s="83">
        <f t="shared" si="69"/>
        <v>11.792877304293908</v>
      </c>
      <c r="AX200" s="83">
        <f t="shared" si="69"/>
        <v>9.9030959848705713</v>
      </c>
      <c r="AY200" s="83">
        <f t="shared" si="69"/>
        <v>10.510318762436638</v>
      </c>
      <c r="AZ200" s="83">
        <f t="shared" si="69"/>
        <v>12.986323571449713</v>
      </c>
      <c r="BA200" s="83">
        <f t="shared" si="69"/>
        <v>13.382091499486258</v>
      </c>
      <c r="BB200" s="83">
        <f t="shared" si="69"/>
        <v>13.570493933435332</v>
      </c>
      <c r="BC200" s="83">
        <f t="shared" si="69"/>
        <v>15.23898523934121</v>
      </c>
      <c r="BD200" s="83"/>
    </row>
    <row r="201" spans="1:56" x14ac:dyDescent="0.2">
      <c r="A201" s="21">
        <v>2004</v>
      </c>
      <c r="B201" s="21" t="s">
        <v>27</v>
      </c>
      <c r="C201" s="107" t="s">
        <v>1</v>
      </c>
      <c r="AK201" s="21">
        <f t="shared" ref="AK201:BC201" si="70">AK94</f>
        <v>50.6</v>
      </c>
      <c r="AL201" s="21">
        <f t="shared" si="70"/>
        <v>46.7</v>
      </c>
      <c r="AM201" s="21">
        <f t="shared" si="70"/>
        <v>49.1</v>
      </c>
      <c r="AN201" s="21">
        <f t="shared" si="70"/>
        <v>51.5</v>
      </c>
      <c r="AO201" s="21">
        <f t="shared" si="70"/>
        <v>51.7</v>
      </c>
      <c r="AP201" s="21">
        <f t="shared" si="70"/>
        <v>55.82</v>
      </c>
      <c r="AQ201" s="21">
        <f t="shared" si="70"/>
        <v>62.39</v>
      </c>
      <c r="AR201" s="21">
        <f t="shared" si="70"/>
        <v>69.47</v>
      </c>
      <c r="AS201" s="21">
        <f t="shared" si="70"/>
        <v>66.53</v>
      </c>
      <c r="AT201" s="21">
        <f t="shared" si="70"/>
        <v>70.138796359637766</v>
      </c>
      <c r="AU201" s="21">
        <f t="shared" si="70"/>
        <v>69.144879494001486</v>
      </c>
      <c r="AV201" s="21">
        <f t="shared" si="70"/>
        <v>56.242535311474526</v>
      </c>
      <c r="AW201" s="21">
        <f t="shared" si="70"/>
        <v>58.718358296818117</v>
      </c>
      <c r="AX201" s="21">
        <f t="shared" si="70"/>
        <v>58.211853432908363</v>
      </c>
      <c r="AY201" s="21">
        <f t="shared" si="70"/>
        <v>54.744640281922521</v>
      </c>
      <c r="AZ201" s="21">
        <f t="shared" si="70"/>
        <v>40.813010677784362</v>
      </c>
      <c r="BA201" s="21">
        <f t="shared" si="70"/>
        <v>42.344734734372921</v>
      </c>
      <c r="BB201" s="21">
        <f t="shared" si="70"/>
        <v>46.613815897579613</v>
      </c>
      <c r="BC201" s="21">
        <f t="shared" si="70"/>
        <v>42.765138595733646</v>
      </c>
    </row>
    <row r="202" spans="1:56" ht="22.5" x14ac:dyDescent="0.2">
      <c r="A202" s="21">
        <v>2004</v>
      </c>
      <c r="B202" s="21" t="s">
        <v>27</v>
      </c>
      <c r="C202" s="107" t="s">
        <v>38</v>
      </c>
      <c r="AK202" s="21">
        <f t="shared" ref="AK202:BC202" si="71">AK95+AK96</f>
        <v>18.3</v>
      </c>
      <c r="AL202" s="21">
        <f t="shared" si="71"/>
        <v>21.6</v>
      </c>
      <c r="AM202" s="21">
        <f t="shared" si="71"/>
        <v>17.899999999999999</v>
      </c>
      <c r="AN202" s="21">
        <f t="shared" si="71"/>
        <v>18.7</v>
      </c>
      <c r="AO202" s="21">
        <f t="shared" si="71"/>
        <v>16.600000000000001</v>
      </c>
      <c r="AP202" s="21">
        <f t="shared" si="71"/>
        <v>17.72</v>
      </c>
      <c r="AQ202" s="21">
        <f t="shared" si="71"/>
        <v>14.030000000000001</v>
      </c>
      <c r="AR202" s="21">
        <f t="shared" si="71"/>
        <v>8.16</v>
      </c>
      <c r="AS202" s="21">
        <f t="shared" si="71"/>
        <v>9.93</v>
      </c>
      <c r="AT202" s="21">
        <f t="shared" si="71"/>
        <v>7.6741177436304735</v>
      </c>
      <c r="AU202" s="21">
        <f t="shared" si="71"/>
        <v>11.694339324818925</v>
      </c>
      <c r="AV202" s="21">
        <f t="shared" si="71"/>
        <v>20.270182980873376</v>
      </c>
      <c r="AW202" s="21">
        <f t="shared" si="71"/>
        <v>19.066175447088522</v>
      </c>
      <c r="AX202" s="21">
        <f t="shared" si="71"/>
        <v>20.70982989868622</v>
      </c>
      <c r="AY202" s="21">
        <f t="shared" si="71"/>
        <v>24.26919580667208</v>
      </c>
      <c r="AZ202" s="21">
        <f t="shared" si="71"/>
        <v>41.236873430187849</v>
      </c>
      <c r="BA202" s="21">
        <f t="shared" si="71"/>
        <v>37.05091190620027</v>
      </c>
      <c r="BB202" s="21">
        <f t="shared" si="71"/>
        <v>33.795173315138314</v>
      </c>
      <c r="BC202" s="21">
        <f t="shared" si="71"/>
        <v>39.144530347019348</v>
      </c>
    </row>
    <row r="203" spans="1:56" x14ac:dyDescent="0.2">
      <c r="A203" s="83">
        <v>2004</v>
      </c>
      <c r="B203" s="83" t="s">
        <v>27</v>
      </c>
      <c r="C203" s="109" t="s">
        <v>4</v>
      </c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G203" s="83"/>
      <c r="AH203" s="83"/>
      <c r="AI203" s="83"/>
      <c r="AJ203" s="83"/>
      <c r="AK203" s="83">
        <f t="shared" ref="AK203:BC203" si="72">AK97</f>
        <v>31.1</v>
      </c>
      <c r="AL203" s="83">
        <f t="shared" si="72"/>
        <v>31.8</v>
      </c>
      <c r="AM203" s="83">
        <f t="shared" si="72"/>
        <v>33</v>
      </c>
      <c r="AN203" s="83">
        <f t="shared" si="72"/>
        <v>29.8</v>
      </c>
      <c r="AO203" s="83">
        <f t="shared" si="72"/>
        <v>31.7</v>
      </c>
      <c r="AP203" s="83">
        <f t="shared" si="72"/>
        <v>26.46</v>
      </c>
      <c r="AQ203" s="83">
        <f t="shared" si="72"/>
        <v>23.58</v>
      </c>
      <c r="AR203" s="83">
        <f t="shared" si="72"/>
        <v>22.38</v>
      </c>
      <c r="AS203" s="83">
        <f t="shared" si="72"/>
        <v>23.55</v>
      </c>
      <c r="AT203" s="83">
        <f t="shared" si="72"/>
        <v>22.187085896731755</v>
      </c>
      <c r="AU203" s="83">
        <f t="shared" si="72"/>
        <v>19.160781181179591</v>
      </c>
      <c r="AV203" s="83">
        <f t="shared" si="72"/>
        <v>23.487281707652087</v>
      </c>
      <c r="AW203" s="83">
        <f t="shared" si="72"/>
        <v>22.215466256093368</v>
      </c>
      <c r="AX203" s="83">
        <f t="shared" si="72"/>
        <v>21.078316668405421</v>
      </c>
      <c r="AY203" s="83">
        <f t="shared" si="72"/>
        <v>20.986163911405395</v>
      </c>
      <c r="AZ203" s="83">
        <f t="shared" si="72"/>
        <v>17.950115892027807</v>
      </c>
      <c r="BA203" s="83">
        <f t="shared" si="72"/>
        <v>20.604342220586791</v>
      </c>
      <c r="BB203" s="83">
        <f t="shared" si="72"/>
        <v>19.591022242214901</v>
      </c>
      <c r="BC203" s="83">
        <f t="shared" si="72"/>
        <v>18.090320973798917</v>
      </c>
      <c r="BD203" s="83"/>
    </row>
    <row r="204" spans="1:56" x14ac:dyDescent="0.2">
      <c r="A204" s="21">
        <v>2004</v>
      </c>
      <c r="B204" s="21" t="s">
        <v>28</v>
      </c>
      <c r="C204" s="107" t="s">
        <v>1</v>
      </c>
      <c r="AK204" s="21">
        <f t="shared" ref="AK204:BC204" si="73">AK98</f>
        <v>61.6</v>
      </c>
      <c r="AL204" s="21">
        <f t="shared" si="73"/>
        <v>64</v>
      </c>
      <c r="AM204" s="21">
        <f t="shared" si="73"/>
        <v>60.1</v>
      </c>
      <c r="AN204" s="21">
        <f t="shared" si="73"/>
        <v>59.8</v>
      </c>
      <c r="AO204" s="21">
        <f t="shared" si="73"/>
        <v>62.2</v>
      </c>
      <c r="AP204" s="21">
        <f t="shared" si="73"/>
        <v>67.069999999999993</v>
      </c>
      <c r="AQ204" s="21">
        <f t="shared" si="73"/>
        <v>61.69</v>
      </c>
      <c r="AR204" s="21">
        <f t="shared" si="73"/>
        <v>74.63</v>
      </c>
      <c r="AS204" s="21">
        <f t="shared" si="73"/>
        <v>78.91</v>
      </c>
      <c r="AT204" s="21">
        <f t="shared" si="73"/>
        <v>80.517710396910317</v>
      </c>
      <c r="AU204" s="21">
        <f t="shared" si="73"/>
        <v>82.309042638837909</v>
      </c>
      <c r="AV204" s="21">
        <f t="shared" si="73"/>
        <v>82.22693166206129</v>
      </c>
      <c r="AW204" s="21">
        <f t="shared" si="73"/>
        <v>76.034815745989206</v>
      </c>
      <c r="AX204" s="21">
        <f t="shared" si="73"/>
        <v>75.041625712018771</v>
      </c>
      <c r="AY204" s="21">
        <f t="shared" si="73"/>
        <v>72.381145654130918</v>
      </c>
      <c r="AZ204" s="21">
        <f t="shared" si="73"/>
        <v>69.069612920778994</v>
      </c>
      <c r="BA204" s="21">
        <f t="shared" si="73"/>
        <v>72.748675939773534</v>
      </c>
      <c r="BB204" s="21">
        <f t="shared" si="73"/>
        <v>61.994393309500261</v>
      </c>
      <c r="BC204" s="21">
        <f t="shared" si="73"/>
        <v>53.765141701854631</v>
      </c>
    </row>
    <row r="205" spans="1:56" ht="22.5" x14ac:dyDescent="0.2">
      <c r="A205" s="21">
        <v>2004</v>
      </c>
      <c r="B205" s="21" t="s">
        <v>28</v>
      </c>
      <c r="C205" s="107" t="s">
        <v>38</v>
      </c>
      <c r="AK205" s="21">
        <f t="shared" ref="AK205:BC205" si="74">AK99+AK100</f>
        <v>21.8</v>
      </c>
      <c r="AL205" s="21">
        <f t="shared" si="74"/>
        <v>10.3</v>
      </c>
      <c r="AM205" s="21">
        <f t="shared" si="74"/>
        <v>13</v>
      </c>
      <c r="AN205" s="21">
        <f t="shared" si="74"/>
        <v>15.4</v>
      </c>
      <c r="AO205" s="21">
        <f t="shared" si="74"/>
        <v>12.3</v>
      </c>
      <c r="AP205" s="21">
        <f t="shared" si="74"/>
        <v>11.68</v>
      </c>
      <c r="AQ205" s="21">
        <f t="shared" si="74"/>
        <v>20.67</v>
      </c>
      <c r="AR205" s="21">
        <f t="shared" si="74"/>
        <v>8.31</v>
      </c>
      <c r="AS205" s="21">
        <f t="shared" si="74"/>
        <v>3.2199999999999998</v>
      </c>
      <c r="AT205" s="21">
        <f t="shared" si="74"/>
        <v>2.6059631091105517</v>
      </c>
      <c r="AU205" s="21">
        <f t="shared" si="74"/>
        <v>1.3123316504244342</v>
      </c>
      <c r="AV205" s="21">
        <f t="shared" si="74"/>
        <v>2.467676311731299</v>
      </c>
      <c r="AW205" s="21">
        <f t="shared" si="74"/>
        <v>2.1673371186008876</v>
      </c>
      <c r="AX205" s="21">
        <f t="shared" si="74"/>
        <v>4.4915505133640448</v>
      </c>
      <c r="AY205" s="21">
        <f t="shared" si="74"/>
        <v>7.3763970782481749</v>
      </c>
      <c r="AZ205" s="21">
        <f t="shared" si="74"/>
        <v>7.6783090151706412</v>
      </c>
      <c r="BA205" s="21">
        <f t="shared" si="74"/>
        <v>6.789011384428056</v>
      </c>
      <c r="BB205" s="21">
        <f t="shared" si="74"/>
        <v>15.866233874332936</v>
      </c>
      <c r="BC205" s="21">
        <f t="shared" si="74"/>
        <v>24.297495410369386</v>
      </c>
    </row>
    <row r="206" spans="1:56" x14ac:dyDescent="0.2">
      <c r="A206" s="83">
        <v>2004</v>
      </c>
      <c r="B206" s="83" t="s">
        <v>28</v>
      </c>
      <c r="C206" s="109" t="s">
        <v>4</v>
      </c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  <c r="AI206" s="83"/>
      <c r="AJ206" s="83"/>
      <c r="AK206" s="83">
        <f t="shared" ref="AK206:BC206" si="75">AK101</f>
        <v>23.2</v>
      </c>
      <c r="AL206" s="83">
        <f t="shared" si="75"/>
        <v>29.1</v>
      </c>
      <c r="AM206" s="83">
        <f t="shared" si="75"/>
        <v>26.9</v>
      </c>
      <c r="AN206" s="83">
        <f t="shared" si="75"/>
        <v>24.8</v>
      </c>
      <c r="AO206" s="83">
        <f t="shared" si="75"/>
        <v>25.5</v>
      </c>
      <c r="AP206" s="83">
        <f t="shared" si="75"/>
        <v>21.25</v>
      </c>
      <c r="AQ206" s="83">
        <f t="shared" si="75"/>
        <v>17.63</v>
      </c>
      <c r="AR206" s="83">
        <f t="shared" si="75"/>
        <v>17.05</v>
      </c>
      <c r="AS206" s="83">
        <f t="shared" si="75"/>
        <v>17.87</v>
      </c>
      <c r="AT206" s="83">
        <f t="shared" si="75"/>
        <v>16.876326493979125</v>
      </c>
      <c r="AU206" s="83">
        <f t="shared" si="75"/>
        <v>16.378625710737634</v>
      </c>
      <c r="AV206" s="83">
        <f t="shared" si="75"/>
        <v>15.305392026207397</v>
      </c>
      <c r="AW206" s="83">
        <f t="shared" si="75"/>
        <v>21.797847135409892</v>
      </c>
      <c r="AX206" s="83">
        <f t="shared" si="75"/>
        <v>20.466823774617197</v>
      </c>
      <c r="AY206" s="83">
        <f t="shared" si="75"/>
        <v>20.242457267620889</v>
      </c>
      <c r="AZ206" s="83">
        <f t="shared" si="75"/>
        <v>23.252058504419793</v>
      </c>
      <c r="BA206" s="83">
        <f t="shared" si="75"/>
        <v>20.462272516252568</v>
      </c>
      <c r="BB206" s="83">
        <f t="shared" si="75"/>
        <v>22.139372816166812</v>
      </c>
      <c r="BC206" s="83">
        <f t="shared" si="75"/>
        <v>21.937362887776001</v>
      </c>
      <c r="BD206" s="83"/>
    </row>
    <row r="207" spans="1:56" x14ac:dyDescent="0.2">
      <c r="A207" s="21">
        <v>2009</v>
      </c>
      <c r="B207" s="21" t="s">
        <v>29</v>
      </c>
      <c r="C207" s="107" t="s">
        <v>1</v>
      </c>
      <c r="AP207" s="21">
        <f t="shared" ref="AP207:BC207" si="76">AP102</f>
        <v>66.2</v>
      </c>
      <c r="AQ207" s="21">
        <f t="shared" si="76"/>
        <v>75.66</v>
      </c>
      <c r="AR207" s="21">
        <f t="shared" si="76"/>
        <v>77.069999999999993</v>
      </c>
      <c r="AS207" s="21">
        <f t="shared" si="76"/>
        <v>69.97</v>
      </c>
      <c r="AT207" s="21">
        <f t="shared" si="76"/>
        <v>75.245186819821924</v>
      </c>
      <c r="AU207" s="21">
        <f t="shared" si="76"/>
        <v>68.053133266927503</v>
      </c>
      <c r="AV207" s="21">
        <f t="shared" si="76"/>
        <v>78.149755916526658</v>
      </c>
      <c r="AW207" s="21">
        <f t="shared" si="76"/>
        <v>68.053624402113357</v>
      </c>
      <c r="AX207" s="21">
        <f t="shared" si="76"/>
        <v>68.196642540560873</v>
      </c>
      <c r="AY207" s="21">
        <f t="shared" si="76"/>
        <v>70.703463703715258</v>
      </c>
      <c r="AZ207" s="21">
        <f t="shared" si="76"/>
        <v>62.89104949749936</v>
      </c>
      <c r="BA207" s="21">
        <f t="shared" si="76"/>
        <v>64.411396357630963</v>
      </c>
      <c r="BB207" s="21">
        <f t="shared" si="76"/>
        <v>63.569789363019737</v>
      </c>
      <c r="BC207" s="21">
        <f t="shared" si="76"/>
        <v>60.052194371107582</v>
      </c>
    </row>
    <row r="208" spans="1:56" ht="22.5" x14ac:dyDescent="0.2">
      <c r="A208" s="21">
        <v>2009</v>
      </c>
      <c r="B208" s="21" t="s">
        <v>29</v>
      </c>
      <c r="C208" s="107" t="s">
        <v>38</v>
      </c>
      <c r="AP208" s="21">
        <f t="shared" ref="AP208:BC208" si="77">AP103+AP104</f>
        <v>14.969999999999999</v>
      </c>
      <c r="AQ208" s="21">
        <f t="shared" si="77"/>
        <v>17.5</v>
      </c>
      <c r="AR208" s="21">
        <f t="shared" si="77"/>
        <v>14.139999999999999</v>
      </c>
      <c r="AS208" s="21">
        <f t="shared" si="77"/>
        <v>15.08</v>
      </c>
      <c r="AT208" s="21">
        <f t="shared" si="77"/>
        <v>17.45544346075031</v>
      </c>
      <c r="AU208" s="21">
        <f t="shared" si="77"/>
        <v>17.511036073665828</v>
      </c>
      <c r="AV208" s="21">
        <f t="shared" si="77"/>
        <v>10.317230236370744</v>
      </c>
      <c r="AW208" s="21">
        <f t="shared" si="77"/>
        <v>9.377002839875022</v>
      </c>
      <c r="AX208" s="21">
        <f t="shared" si="77"/>
        <v>7.8824168791299369</v>
      </c>
      <c r="AY208" s="21">
        <f t="shared" si="77"/>
        <v>10.508996326038231</v>
      </c>
      <c r="AZ208" s="21">
        <f t="shared" si="77"/>
        <v>16.247058192131089</v>
      </c>
      <c r="BA208" s="21">
        <f t="shared" si="77"/>
        <v>16.387662705468088</v>
      </c>
      <c r="BB208" s="21">
        <f t="shared" si="77"/>
        <v>18.731605498447646</v>
      </c>
      <c r="BC208" s="21">
        <f t="shared" si="77"/>
        <v>22.16445931325126</v>
      </c>
    </row>
    <row r="209" spans="1:56" x14ac:dyDescent="0.2">
      <c r="A209" s="83">
        <v>2009</v>
      </c>
      <c r="B209" s="83" t="s">
        <v>29</v>
      </c>
      <c r="C209" s="109" t="s">
        <v>4</v>
      </c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H209" s="83"/>
      <c r="AI209" s="83"/>
      <c r="AJ209" s="83"/>
      <c r="AK209" s="83"/>
      <c r="AL209" s="83"/>
      <c r="AM209" s="83"/>
      <c r="AN209" s="83"/>
      <c r="AO209" s="83"/>
      <c r="AP209" s="83">
        <f t="shared" ref="AP209:BC209" si="78">AP105</f>
        <v>18.829999999999998</v>
      </c>
      <c r="AQ209" s="83">
        <f t="shared" si="78"/>
        <v>6.83</v>
      </c>
      <c r="AR209" s="83">
        <f t="shared" si="78"/>
        <v>8.7899999999999991</v>
      </c>
      <c r="AS209" s="83">
        <f t="shared" si="78"/>
        <v>14.95</v>
      </c>
      <c r="AT209" s="83">
        <f t="shared" si="78"/>
        <v>7.2993697194277711</v>
      </c>
      <c r="AU209" s="83">
        <f t="shared" si="78"/>
        <v>14.435830659406657</v>
      </c>
      <c r="AV209" s="83">
        <f t="shared" si="78"/>
        <v>11.533013847102607</v>
      </c>
      <c r="AW209" s="83">
        <f t="shared" si="78"/>
        <v>22.569372758011621</v>
      </c>
      <c r="AX209" s="83">
        <f t="shared" si="78"/>
        <v>23.9209405803092</v>
      </c>
      <c r="AY209" s="83">
        <f t="shared" si="78"/>
        <v>18.78753997024652</v>
      </c>
      <c r="AZ209" s="83">
        <f t="shared" si="78"/>
        <v>20.861892310369537</v>
      </c>
      <c r="BA209" s="83">
        <f t="shared" si="78"/>
        <v>19.200940936900945</v>
      </c>
      <c r="BB209" s="83">
        <f t="shared" si="78"/>
        <v>17.698605138532614</v>
      </c>
      <c r="BC209" s="83">
        <f t="shared" si="78"/>
        <v>17.783346315641161</v>
      </c>
      <c r="BD209" s="83"/>
    </row>
    <row r="210" spans="1:56" x14ac:dyDescent="0.2">
      <c r="A210" s="21">
        <v>2009</v>
      </c>
      <c r="B210" s="21" t="s">
        <v>30</v>
      </c>
      <c r="C210" s="107" t="s">
        <v>1</v>
      </c>
      <c r="AP210" s="21">
        <f t="shared" ref="AP210:BC210" si="79">AP106</f>
        <v>72.42</v>
      </c>
      <c r="AQ210" s="21">
        <f t="shared" si="79"/>
        <v>71.56</v>
      </c>
      <c r="AR210" s="21">
        <f t="shared" si="79"/>
        <v>67.172073443895655</v>
      </c>
      <c r="AS210" s="21">
        <f t="shared" si="79"/>
        <v>68.134614772978907</v>
      </c>
      <c r="AT210" s="21">
        <f t="shared" si="79"/>
        <v>68.061048754739858</v>
      </c>
      <c r="AU210" s="21">
        <f t="shared" si="79"/>
        <v>76.549676267149579</v>
      </c>
      <c r="AV210" s="21">
        <f t="shared" si="79"/>
        <v>72.275693451297201</v>
      </c>
      <c r="AW210" s="21">
        <f t="shared" si="79"/>
        <v>75.395632957163897</v>
      </c>
      <c r="AX210" s="21">
        <f t="shared" si="79"/>
        <v>71.724781813440131</v>
      </c>
      <c r="AY210" s="21">
        <f t="shared" si="79"/>
        <v>76.959792937949146</v>
      </c>
      <c r="AZ210" s="21">
        <f t="shared" si="79"/>
        <v>73.705444853212342</v>
      </c>
      <c r="BA210" s="21">
        <f t="shared" si="79"/>
        <v>76.145704397648046</v>
      </c>
      <c r="BB210" s="21">
        <f t="shared" si="79"/>
        <v>56.713091645963807</v>
      </c>
      <c r="BC210" s="21">
        <f t="shared" si="79"/>
        <v>55.377814664919768</v>
      </c>
    </row>
    <row r="211" spans="1:56" ht="22.5" x14ac:dyDescent="0.2">
      <c r="A211" s="21">
        <v>2009</v>
      </c>
      <c r="B211" s="21" t="s">
        <v>30</v>
      </c>
      <c r="C211" s="107" t="s">
        <v>38</v>
      </c>
      <c r="AP211" s="21">
        <f t="shared" ref="AP211:BC211" si="80">AP107+AP108</f>
        <v>11.75</v>
      </c>
      <c r="AQ211" s="21">
        <f t="shared" si="80"/>
        <v>9.5399999999999991</v>
      </c>
      <c r="AR211" s="21">
        <f t="shared" si="80"/>
        <v>16.502661897401548</v>
      </c>
      <c r="AS211" s="21">
        <f t="shared" si="80"/>
        <v>15.285065677989991</v>
      </c>
      <c r="AT211" s="21">
        <f t="shared" si="80"/>
        <v>11.929338604352395</v>
      </c>
      <c r="AU211" s="21">
        <f t="shared" si="80"/>
        <v>6.795988882594834</v>
      </c>
      <c r="AV211" s="21">
        <f t="shared" si="80"/>
        <v>9.9938188632275597</v>
      </c>
      <c r="AW211" s="21">
        <f t="shared" si="80"/>
        <v>8.77620997269835</v>
      </c>
      <c r="AX211" s="21">
        <f t="shared" si="80"/>
        <v>9.2802630130783434</v>
      </c>
      <c r="AY211" s="21">
        <f t="shared" si="80"/>
        <v>4.3717904382572392</v>
      </c>
      <c r="AZ211" s="21">
        <f t="shared" si="80"/>
        <v>7.962589368540959</v>
      </c>
      <c r="BA211" s="21">
        <f t="shared" si="80"/>
        <v>10.589125170795647</v>
      </c>
      <c r="BB211" s="21">
        <f t="shared" si="80"/>
        <v>30.561111522091814</v>
      </c>
      <c r="BC211" s="21">
        <f t="shared" si="80"/>
        <v>31.903144341700298</v>
      </c>
    </row>
    <row r="212" spans="1:56" x14ac:dyDescent="0.2">
      <c r="A212" s="83">
        <v>2009</v>
      </c>
      <c r="B212" s="83" t="s">
        <v>30</v>
      </c>
      <c r="C212" s="109" t="s">
        <v>4</v>
      </c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H212" s="83"/>
      <c r="AI212" s="83"/>
      <c r="AJ212" s="83"/>
      <c r="AK212" s="83"/>
      <c r="AL212" s="83"/>
      <c r="AM212" s="83"/>
      <c r="AN212" s="83"/>
      <c r="AO212" s="83"/>
      <c r="AP212" s="83">
        <f t="shared" ref="AP212:BC212" si="81">AP109</f>
        <v>15.83</v>
      </c>
      <c r="AQ212" s="83">
        <f t="shared" si="81"/>
        <v>18.91</v>
      </c>
      <c r="AR212" s="83">
        <f t="shared" si="81"/>
        <v>16.325264658702796</v>
      </c>
      <c r="AS212" s="83">
        <f t="shared" si="81"/>
        <v>16.580319549031088</v>
      </c>
      <c r="AT212" s="83">
        <f t="shared" si="81"/>
        <v>20.009612640907761</v>
      </c>
      <c r="AU212" s="83">
        <f t="shared" si="81"/>
        <v>16.654334850255566</v>
      </c>
      <c r="AV212" s="83">
        <f t="shared" si="81"/>
        <v>17.730487685475222</v>
      </c>
      <c r="AW212" s="83">
        <f t="shared" si="81"/>
        <v>15.828157070137745</v>
      </c>
      <c r="AX212" s="83">
        <f t="shared" si="81"/>
        <v>18.994955173481536</v>
      </c>
      <c r="AY212" s="83">
        <f t="shared" si="81"/>
        <v>18.668416623793636</v>
      </c>
      <c r="AZ212" s="83">
        <f t="shared" si="81"/>
        <v>18.331965778246683</v>
      </c>
      <c r="BA212" s="83">
        <f t="shared" si="81"/>
        <v>13.265170431556305</v>
      </c>
      <c r="BB212" s="83">
        <f t="shared" si="81"/>
        <v>12.725805524838247</v>
      </c>
      <c r="BC212" s="83">
        <f t="shared" si="81"/>
        <v>12.719016380073427</v>
      </c>
      <c r="BD212" s="83"/>
    </row>
    <row r="213" spans="1:56" x14ac:dyDescent="0.2">
      <c r="A213" s="21">
        <v>2017</v>
      </c>
      <c r="B213" s="21" t="s">
        <v>31</v>
      </c>
      <c r="C213" s="107" t="s">
        <v>1</v>
      </c>
      <c r="AQ213" s="21">
        <f t="shared" ref="AQ213:BC213" si="82">AQ110</f>
        <v>73.63</v>
      </c>
      <c r="AR213" s="21">
        <f t="shared" si="82"/>
        <v>82.88</v>
      </c>
      <c r="AS213" s="21">
        <f t="shared" si="82"/>
        <v>82.68</v>
      </c>
      <c r="AT213" s="21">
        <f t="shared" si="82"/>
        <v>87.682724546539461</v>
      </c>
      <c r="AU213" s="21">
        <f t="shared" si="82"/>
        <v>78.528972155659858</v>
      </c>
      <c r="AV213" s="21">
        <f t="shared" si="82"/>
        <v>78.031662861470323</v>
      </c>
      <c r="AW213" s="21">
        <f t="shared" si="82"/>
        <v>75.32398820498841</v>
      </c>
      <c r="AX213" s="21">
        <f t="shared" si="82"/>
        <v>80.871994170512522</v>
      </c>
      <c r="AY213" s="21">
        <f t="shared" si="82"/>
        <v>73.49573118195346</v>
      </c>
      <c r="AZ213" s="21">
        <f t="shared" si="82"/>
        <v>71.387668535070446</v>
      </c>
      <c r="BA213" s="21">
        <f t="shared" si="82"/>
        <v>64.658252293261611</v>
      </c>
      <c r="BB213" s="21">
        <f t="shared" si="82"/>
        <v>59.896428200602216</v>
      </c>
      <c r="BC213" s="21">
        <f t="shared" si="82"/>
        <v>61.123088984711877</v>
      </c>
    </row>
    <row r="214" spans="1:56" ht="22.5" x14ac:dyDescent="0.2">
      <c r="A214" s="21">
        <v>2017</v>
      </c>
      <c r="B214" s="21" t="s">
        <v>31</v>
      </c>
      <c r="C214" s="107" t="s">
        <v>38</v>
      </c>
      <c r="AQ214" s="21">
        <f t="shared" ref="AQ214:BC214" si="83">AQ111+AQ112</f>
        <v>9.5300000000000011</v>
      </c>
      <c r="AR214" s="21">
        <f t="shared" si="83"/>
        <v>4.2300000000000004</v>
      </c>
      <c r="AS214" s="21">
        <f t="shared" si="83"/>
        <v>4.4700000000000006</v>
      </c>
      <c r="AT214" s="21">
        <f t="shared" si="83"/>
        <v>1.4068316038150905</v>
      </c>
      <c r="AU214" s="21">
        <f t="shared" si="83"/>
        <v>8.4152371400596753</v>
      </c>
      <c r="AV214" s="21">
        <f t="shared" si="83"/>
        <v>7.8989755883707495</v>
      </c>
      <c r="AW214" s="21">
        <f t="shared" si="83"/>
        <v>6.873260211967791</v>
      </c>
      <c r="AX214" s="21">
        <f t="shared" si="83"/>
        <v>5.8589819216489127</v>
      </c>
      <c r="AY214" s="21">
        <f t="shared" si="83"/>
        <v>13.005404558627712</v>
      </c>
      <c r="AZ214" s="21">
        <f t="shared" si="83"/>
        <v>16.449022875321919</v>
      </c>
      <c r="BA214" s="21">
        <f t="shared" si="83"/>
        <v>22.282916063176767</v>
      </c>
      <c r="BB214" s="21">
        <f t="shared" si="83"/>
        <v>25.802097393832415</v>
      </c>
      <c r="BC214" s="21">
        <f t="shared" si="83"/>
        <v>23.342561740493924</v>
      </c>
    </row>
    <row r="215" spans="1:56" x14ac:dyDescent="0.2">
      <c r="A215" s="83">
        <v>2017</v>
      </c>
      <c r="B215" s="83" t="s">
        <v>31</v>
      </c>
      <c r="C215" s="109" t="s">
        <v>4</v>
      </c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F215" s="83"/>
      <c r="AG215" s="83"/>
      <c r="AH215" s="83"/>
      <c r="AI215" s="83"/>
      <c r="AJ215" s="83"/>
      <c r="AK215" s="83"/>
      <c r="AL215" s="83"/>
      <c r="AM215" s="83"/>
      <c r="AN215" s="83"/>
      <c r="AO215" s="83"/>
      <c r="AP215" s="83"/>
      <c r="AQ215" s="83">
        <f t="shared" ref="AQ215:BC215" si="84">AQ113</f>
        <v>16.84</v>
      </c>
      <c r="AR215" s="83">
        <f t="shared" si="84"/>
        <v>12.89</v>
      </c>
      <c r="AS215" s="83">
        <f t="shared" si="84"/>
        <v>12.85</v>
      </c>
      <c r="AT215" s="83">
        <f t="shared" si="84"/>
        <v>10.910443849645464</v>
      </c>
      <c r="AU215" s="83">
        <f t="shared" si="84"/>
        <v>13.05579070428049</v>
      </c>
      <c r="AV215" s="83">
        <f t="shared" si="84"/>
        <v>14.069361550158929</v>
      </c>
      <c r="AW215" s="83">
        <f t="shared" si="84"/>
        <v>17.802751583043779</v>
      </c>
      <c r="AX215" s="83">
        <f t="shared" si="84"/>
        <v>13.269023907838559</v>
      </c>
      <c r="AY215" s="83">
        <f t="shared" si="84"/>
        <v>13.498864259418824</v>
      </c>
      <c r="AZ215" s="83">
        <f t="shared" si="84"/>
        <v>12.163308589607638</v>
      </c>
      <c r="BA215" s="83">
        <f t="shared" si="84"/>
        <v>13.058831643561629</v>
      </c>
      <c r="BB215" s="83">
        <f t="shared" si="84"/>
        <v>14.301474405565363</v>
      </c>
      <c r="BC215" s="83">
        <f t="shared" si="84"/>
        <v>15.530674245393962</v>
      </c>
      <c r="BD215" s="83"/>
    </row>
    <row r="216" spans="1:56" x14ac:dyDescent="0.2">
      <c r="A216" s="21">
        <v>2020</v>
      </c>
      <c r="B216" s="21" t="s">
        <v>32</v>
      </c>
      <c r="C216" s="107" t="s">
        <v>1</v>
      </c>
      <c r="AT216" s="21">
        <f t="shared" ref="AT216:BC216" si="85">AT114</f>
        <v>71.572159395271555</v>
      </c>
      <c r="AU216" s="21">
        <f t="shared" si="85"/>
        <v>72.491500144965514</v>
      </c>
      <c r="AV216" s="21">
        <f t="shared" si="85"/>
        <v>70.954515865028938</v>
      </c>
      <c r="AW216" s="21">
        <f t="shared" si="85"/>
        <v>71.26491282797825</v>
      </c>
      <c r="AX216" s="21">
        <f t="shared" si="85"/>
        <v>75.253073029645691</v>
      </c>
      <c r="AY216" s="21">
        <f t="shared" si="85"/>
        <v>71.534017971758658</v>
      </c>
      <c r="AZ216" s="21">
        <f t="shared" si="85"/>
        <v>61.925519990036122</v>
      </c>
      <c r="BA216" s="21">
        <f t="shared" si="85"/>
        <v>63.326508490906903</v>
      </c>
      <c r="BB216" s="21">
        <f t="shared" si="85"/>
        <v>51.027913994718972</v>
      </c>
      <c r="BC216" s="21">
        <f t="shared" si="85"/>
        <v>42.801767578882085</v>
      </c>
    </row>
    <row r="217" spans="1:56" ht="22.5" x14ac:dyDescent="0.2">
      <c r="A217" s="21">
        <v>2020</v>
      </c>
      <c r="B217" s="21" t="s">
        <v>32</v>
      </c>
      <c r="C217" s="107" t="s">
        <v>38</v>
      </c>
      <c r="AT217" s="21">
        <f t="shared" ref="AT217:BC217" si="86">AT115+AT116</f>
        <v>9.0748271395394191</v>
      </c>
      <c r="AU217" s="21">
        <f t="shared" si="86"/>
        <v>7.1641523348154932</v>
      </c>
      <c r="AV217" s="21">
        <f t="shared" si="86"/>
        <v>12.799424549917047</v>
      </c>
      <c r="AW217" s="21">
        <f t="shared" si="86"/>
        <v>9.6478458285674691</v>
      </c>
      <c r="AX217" s="21">
        <f t="shared" si="86"/>
        <v>7.4837310195227769</v>
      </c>
      <c r="AY217" s="21">
        <f t="shared" si="86"/>
        <v>12.034659820282412</v>
      </c>
      <c r="AZ217" s="21">
        <f t="shared" si="86"/>
        <v>17.710798355959646</v>
      </c>
      <c r="BA217" s="21">
        <f t="shared" si="86"/>
        <v>14.308081416355535</v>
      </c>
      <c r="BB217" s="21">
        <f t="shared" si="86"/>
        <v>24.867974349302148</v>
      </c>
      <c r="BC217" s="21">
        <f t="shared" si="86"/>
        <v>27.219164276300489</v>
      </c>
    </row>
    <row r="218" spans="1:56" x14ac:dyDescent="0.2">
      <c r="A218" s="21">
        <v>2020</v>
      </c>
      <c r="B218" s="21" t="s">
        <v>32</v>
      </c>
      <c r="C218" s="107" t="s">
        <v>4</v>
      </c>
      <c r="AT218" s="21">
        <f t="shared" ref="AT218:BC218" si="87">AT117</f>
        <v>19.353013465189026</v>
      </c>
      <c r="AU218" s="21">
        <f t="shared" si="87"/>
        <v>20.344347520218992</v>
      </c>
      <c r="AV218" s="21">
        <f t="shared" si="87"/>
        <v>16.246059585054017</v>
      </c>
      <c r="AW218" s="21">
        <f t="shared" si="87"/>
        <v>19.087241343454302</v>
      </c>
      <c r="AX218" s="21">
        <f t="shared" si="87"/>
        <v>17.263195950831527</v>
      </c>
      <c r="AY218" s="21">
        <f t="shared" si="87"/>
        <v>16.431322207958921</v>
      </c>
      <c r="AZ218" s="21">
        <f t="shared" si="87"/>
        <v>20.363681654004235</v>
      </c>
      <c r="BA218" s="21">
        <f t="shared" si="87"/>
        <v>22.365410092737566</v>
      </c>
      <c r="BB218" s="21">
        <f t="shared" si="87"/>
        <v>24.104111655978876</v>
      </c>
      <c r="BC218" s="21">
        <f t="shared" si="87"/>
        <v>29.979068144817429</v>
      </c>
    </row>
    <row r="222" spans="1:56" x14ac:dyDescent="0.2">
      <c r="A222" s="4">
        <v>1949</v>
      </c>
      <c r="B222" s="5" t="s">
        <v>0</v>
      </c>
      <c r="C222" s="6" t="s">
        <v>39</v>
      </c>
      <c r="R222" s="108">
        <f t="shared" ref="R222:BC222" si="88">R3/R4</f>
        <v>3.6285714285714286</v>
      </c>
      <c r="S222" s="108">
        <f t="shared" si="88"/>
        <v>2.9318181818181817</v>
      </c>
      <c r="T222" s="108">
        <f t="shared" si="88"/>
        <v>2.5686274509803924</v>
      </c>
      <c r="U222" s="108">
        <f t="shared" si="88"/>
        <v>3</v>
      </c>
      <c r="V222" s="108">
        <f t="shared" si="88"/>
        <v>3.3000000000000003</v>
      </c>
      <c r="W222" s="108">
        <f t="shared" si="88"/>
        <v>2.0789473684210527</v>
      </c>
      <c r="X222" s="108">
        <f t="shared" si="88"/>
        <v>2.9285714285714284</v>
      </c>
      <c r="Y222" s="108">
        <f t="shared" si="88"/>
        <v>1.5769230769230766</v>
      </c>
      <c r="Z222" s="108">
        <f t="shared" si="88"/>
        <v>2.4137931034482758</v>
      </c>
      <c r="AA222" s="108">
        <f t="shared" si="88"/>
        <v>3</v>
      </c>
      <c r="AB222" s="108">
        <f t="shared" si="88"/>
        <v>1.3738745427830057</v>
      </c>
      <c r="AC222" s="108">
        <f t="shared" si="88"/>
        <v>1.178292850537461</v>
      </c>
      <c r="AD222" s="108">
        <f t="shared" si="88"/>
        <v>1.5523590460238228</v>
      </c>
      <c r="AE222" s="108">
        <f t="shared" si="88"/>
        <v>1.7089104067576009</v>
      </c>
      <c r="AF222" s="108">
        <f t="shared" si="88"/>
        <v>1.8310367964755987</v>
      </c>
      <c r="AG222" s="108">
        <f t="shared" si="88"/>
        <v>3.0543267379800256</v>
      </c>
      <c r="AH222" s="108">
        <f t="shared" si="88"/>
        <v>1.9189189189189186</v>
      </c>
      <c r="AI222" s="108">
        <f t="shared" si="88"/>
        <v>2.6296296296296293</v>
      </c>
      <c r="AJ222" s="108">
        <f t="shared" si="88"/>
        <v>2.12</v>
      </c>
      <c r="AK222" s="108">
        <f t="shared" si="88"/>
        <v>1.71875</v>
      </c>
      <c r="AL222" s="108">
        <f t="shared" si="88"/>
        <v>2.7826086956521743</v>
      </c>
      <c r="AM222" s="108">
        <f t="shared" si="88"/>
        <v>2.95</v>
      </c>
      <c r="AN222" s="108">
        <f t="shared" si="88"/>
        <v>2.6666666666666665</v>
      </c>
      <c r="AO222" s="108">
        <f t="shared" si="88"/>
        <v>4.5</v>
      </c>
      <c r="AP222" s="108">
        <f t="shared" si="88"/>
        <v>3.6741071428571428</v>
      </c>
      <c r="AQ222" s="108">
        <f t="shared" si="88"/>
        <v>3.88</v>
      </c>
      <c r="AR222" s="108">
        <f t="shared" si="88"/>
        <v>3.7100591715976332</v>
      </c>
      <c r="AS222" s="108">
        <f t="shared" si="88"/>
        <v>2.2452830188679243</v>
      </c>
      <c r="AT222" s="108">
        <f t="shared" si="88"/>
        <v>1.2452624555160139</v>
      </c>
      <c r="AU222" s="108">
        <f t="shared" si="88"/>
        <v>1.9409814323607426</v>
      </c>
      <c r="AV222" s="108">
        <f t="shared" si="88"/>
        <v>3.6803284151615365</v>
      </c>
      <c r="AW222" s="108">
        <f t="shared" si="88"/>
        <v>4.91507565959727</v>
      </c>
      <c r="AX222" s="108">
        <f t="shared" si="88"/>
        <v>6.1923993990725537</v>
      </c>
      <c r="AY222" s="108">
        <f t="shared" si="88"/>
        <v>7.0860093634687864</v>
      </c>
      <c r="AZ222" s="108">
        <f t="shared" si="88"/>
        <v>9.258925071684839</v>
      </c>
      <c r="BA222" s="108">
        <f t="shared" si="88"/>
        <v>13.864752009661792</v>
      </c>
      <c r="BB222" s="108">
        <f t="shared" si="88"/>
        <v>23.633051925789403</v>
      </c>
      <c r="BC222" s="108">
        <f t="shared" si="88"/>
        <v>7.2213056883173428</v>
      </c>
      <c r="BD222" s="108"/>
    </row>
    <row r="223" spans="1:56" x14ac:dyDescent="0.2">
      <c r="A223" s="4">
        <v>1949</v>
      </c>
      <c r="B223" s="5" t="s">
        <v>5</v>
      </c>
      <c r="C223" s="6" t="s">
        <v>39</v>
      </c>
      <c r="R223" s="108">
        <f t="shared" ref="R223:BC223" si="89">R7/R8</f>
        <v>3.6315789473684212</v>
      </c>
      <c r="S223" s="108">
        <f t="shared" si="89"/>
        <v>5.3846153846153841</v>
      </c>
      <c r="T223" s="108">
        <f t="shared" si="89"/>
        <v>5.3214285714285721</v>
      </c>
      <c r="U223" s="108">
        <f t="shared" si="89"/>
        <v>4.2352941176470589</v>
      </c>
      <c r="V223" s="108">
        <f t="shared" si="89"/>
        <v>3.2749999999999999</v>
      </c>
      <c r="W223" s="108">
        <f t="shared" si="89"/>
        <v>4.382352941176471</v>
      </c>
      <c r="X223" s="108">
        <f t="shared" si="89"/>
        <v>3.6744186046511631</v>
      </c>
      <c r="Y223" s="108">
        <f t="shared" si="89"/>
        <v>4.8108108108108105</v>
      </c>
      <c r="Z223" s="108">
        <f t="shared" si="89"/>
        <v>5.84</v>
      </c>
      <c r="AA223" s="108">
        <f t="shared" si="89"/>
        <v>5.6</v>
      </c>
      <c r="AB223" s="108">
        <f t="shared" si="89"/>
        <v>4.8076923076923075</v>
      </c>
      <c r="AC223" s="108">
        <f t="shared" si="89"/>
        <v>5.2083333333333339</v>
      </c>
      <c r="AD223" s="108">
        <f t="shared" si="89"/>
        <v>6.5238095238095228</v>
      </c>
      <c r="AE223" s="108">
        <f t="shared" si="89"/>
        <v>7.666666666666667</v>
      </c>
      <c r="AF223" s="108">
        <f t="shared" si="89"/>
        <v>5.7</v>
      </c>
      <c r="AG223" s="108">
        <f t="shared" si="89"/>
        <v>6.0952380952380949</v>
      </c>
      <c r="AH223" s="108">
        <f t="shared" si="89"/>
        <v>6.4615384615384617</v>
      </c>
      <c r="AI223" s="108">
        <f t="shared" si="89"/>
        <v>3.75</v>
      </c>
      <c r="AJ223" s="108">
        <f t="shared" si="89"/>
        <v>6.44</v>
      </c>
      <c r="AK223" s="108">
        <f t="shared" si="89"/>
        <v>9.0952380952380949</v>
      </c>
      <c r="AL223" s="108">
        <f t="shared" si="89"/>
        <v>7.5</v>
      </c>
      <c r="AM223" s="108">
        <f t="shared" si="89"/>
        <v>3.75609756097561</v>
      </c>
      <c r="AN223" s="108">
        <f t="shared" si="89"/>
        <v>4.0256410256410255</v>
      </c>
      <c r="AO223" s="108">
        <f t="shared" si="89"/>
        <v>6.9629629629629628</v>
      </c>
      <c r="AP223" s="108">
        <f t="shared" si="89"/>
        <v>8.0731707317073162</v>
      </c>
      <c r="AQ223" s="108">
        <f t="shared" si="89"/>
        <v>13.177570093457943</v>
      </c>
      <c r="AR223" s="108">
        <f t="shared" si="89"/>
        <v>6.6758620689655173</v>
      </c>
      <c r="AS223" s="108">
        <f t="shared" si="89"/>
        <v>7.282258064516129</v>
      </c>
      <c r="AT223" s="108">
        <f t="shared" si="89"/>
        <v>9.7171292826632083</v>
      </c>
      <c r="AU223" s="108">
        <f t="shared" si="89"/>
        <v>11.345127296343666</v>
      </c>
      <c r="AV223" s="108">
        <f t="shared" si="89"/>
        <v>10.528163690729574</v>
      </c>
      <c r="AW223" s="108">
        <f t="shared" si="89"/>
        <v>6.3389748836136466</v>
      </c>
      <c r="AX223" s="108">
        <f t="shared" si="89"/>
        <v>5.329001987463629</v>
      </c>
      <c r="AY223" s="108">
        <f t="shared" si="89"/>
        <v>7.8129525617403974</v>
      </c>
      <c r="AZ223" s="108">
        <f t="shared" si="89"/>
        <v>8.7535749420888553</v>
      </c>
      <c r="BA223" s="108">
        <f t="shared" si="89"/>
        <v>9.5865053344007247</v>
      </c>
      <c r="BB223" s="108">
        <f t="shared" si="89"/>
        <v>4.2124582271461906</v>
      </c>
      <c r="BC223" s="108">
        <f t="shared" si="89"/>
        <v>6.1065243876192339</v>
      </c>
      <c r="BD223" s="108"/>
    </row>
    <row r="224" spans="1:56" x14ac:dyDescent="0.2">
      <c r="A224" s="4">
        <v>1949</v>
      </c>
      <c r="B224" s="5" t="s">
        <v>6</v>
      </c>
      <c r="C224" s="6" t="s">
        <v>39</v>
      </c>
      <c r="R224" s="108"/>
      <c r="S224" s="108"/>
      <c r="T224" s="108"/>
      <c r="U224" s="108"/>
      <c r="V224" s="108"/>
      <c r="W224" s="108"/>
      <c r="X224" s="108"/>
      <c r="Y224" s="108"/>
      <c r="Z224" s="108"/>
      <c r="AA224" s="108"/>
      <c r="AB224" s="108"/>
      <c r="AC224" s="108"/>
      <c r="AD224" s="108">
        <f t="shared" ref="AD224:BC224" si="90">AD11/AD12</f>
        <v>5.5</v>
      </c>
      <c r="AE224" s="108">
        <f t="shared" si="90"/>
        <v>4.9743589743589745</v>
      </c>
      <c r="AF224" s="108">
        <f t="shared" si="90"/>
        <v>4.4090909090909083</v>
      </c>
      <c r="AG224" s="108">
        <f t="shared" si="90"/>
        <v>4.1999999999999993</v>
      </c>
      <c r="AH224" s="108">
        <f t="shared" si="90"/>
        <v>4.3260869565217392</v>
      </c>
      <c r="AI224" s="108">
        <f t="shared" si="90"/>
        <v>4.6046511627906979</v>
      </c>
      <c r="AJ224" s="108">
        <f t="shared" si="90"/>
        <v>4.291666666666667</v>
      </c>
      <c r="AK224" s="108">
        <f t="shared" si="90"/>
        <v>4.115384615384615</v>
      </c>
      <c r="AL224" s="108">
        <f t="shared" si="90"/>
        <v>4.5319148936170208</v>
      </c>
      <c r="AM224" s="108">
        <f t="shared" si="90"/>
        <v>6.1052631578947372</v>
      </c>
      <c r="AN224" s="108">
        <f t="shared" si="90"/>
        <v>5.4634146341463419</v>
      </c>
      <c r="AO224" s="108">
        <f t="shared" si="90"/>
        <v>5.6756756756756754</v>
      </c>
      <c r="AP224" s="108">
        <f t="shared" si="90"/>
        <v>12.433179723502304</v>
      </c>
      <c r="AQ224" s="108">
        <f t="shared" si="90"/>
        <v>9.6485623003194885</v>
      </c>
      <c r="AR224" s="108">
        <f t="shared" si="90"/>
        <v>10.511194029850746</v>
      </c>
      <c r="AS224" s="108">
        <f t="shared" si="90"/>
        <v>8.9415204678362574</v>
      </c>
      <c r="AT224" s="108">
        <f t="shared" si="90"/>
        <v>12.442624961707654</v>
      </c>
      <c r="AU224" s="108">
        <f t="shared" si="90"/>
        <v>4.7051973824297484</v>
      </c>
      <c r="AV224" s="108">
        <f t="shared" si="90"/>
        <v>4.107979297549158</v>
      </c>
      <c r="AW224" s="108">
        <f t="shared" si="90"/>
        <v>5.0686460067100967</v>
      </c>
      <c r="AX224" s="108">
        <f t="shared" si="90"/>
        <v>3.612072548890525</v>
      </c>
      <c r="AY224" s="108">
        <f t="shared" si="90"/>
        <v>3.3182301062279187</v>
      </c>
      <c r="AZ224" s="108">
        <f t="shared" si="90"/>
        <v>5.1909610710468614</v>
      </c>
      <c r="BA224" s="108">
        <f t="shared" si="90"/>
        <v>9.229314502396095</v>
      </c>
      <c r="BB224" s="108">
        <f t="shared" si="90"/>
        <v>9.1700293164263389</v>
      </c>
      <c r="BC224" s="108">
        <f t="shared" si="90"/>
        <v>9.4145899812456797</v>
      </c>
      <c r="BD224" s="108"/>
    </row>
    <row r="225" spans="1:56" x14ac:dyDescent="0.2">
      <c r="A225" s="4">
        <v>1949</v>
      </c>
      <c r="B225" s="5" t="s">
        <v>7</v>
      </c>
      <c r="C225" s="6" t="s">
        <v>39</v>
      </c>
      <c r="R225" s="108">
        <f t="shared" ref="R225:BC225" si="91">R15/R16</f>
        <v>7.5200000000000005</v>
      </c>
      <c r="S225" s="108">
        <f t="shared" si="91"/>
        <v>5.7499999999999991</v>
      </c>
      <c r="T225" s="108">
        <f t="shared" si="91"/>
        <v>8.5833333333333339</v>
      </c>
      <c r="U225" s="108">
        <f t="shared" si="91"/>
        <v>8.75</v>
      </c>
      <c r="V225" s="108">
        <f t="shared" si="91"/>
        <v>8.608695652173914</v>
      </c>
      <c r="W225" s="108">
        <f t="shared" si="91"/>
        <v>6.25</v>
      </c>
      <c r="X225" s="108">
        <f t="shared" si="91"/>
        <v>7.1304347826086953</v>
      </c>
      <c r="Y225" s="108">
        <f t="shared" si="91"/>
        <v>5.5925925925925917</v>
      </c>
      <c r="Z225" s="108">
        <f t="shared" si="91"/>
        <v>6.88</v>
      </c>
      <c r="AA225" s="108">
        <f t="shared" si="91"/>
        <v>8.1578947368421062</v>
      </c>
      <c r="AB225" s="108">
        <f t="shared" si="91"/>
        <v>13.636363636363635</v>
      </c>
      <c r="AC225" s="108">
        <f t="shared" si="91"/>
        <v>15.888888888888889</v>
      </c>
      <c r="AD225" s="108">
        <f t="shared" si="91"/>
        <v>14.125</v>
      </c>
      <c r="AE225" s="108">
        <f t="shared" si="91"/>
        <v>15.5</v>
      </c>
      <c r="AF225" s="108">
        <f t="shared" si="91"/>
        <v>14.624999999999998</v>
      </c>
      <c r="AG225" s="108">
        <f t="shared" si="91"/>
        <v>11.916666666666668</v>
      </c>
      <c r="AH225" s="108">
        <f t="shared" si="91"/>
        <v>10.3</v>
      </c>
      <c r="AI225" s="108">
        <f t="shared" si="91"/>
        <v>15.5</v>
      </c>
      <c r="AJ225" s="108">
        <f t="shared" si="91"/>
        <v>11.727272727272727</v>
      </c>
      <c r="AK225" s="108">
        <f t="shared" si="91"/>
        <v>19.5</v>
      </c>
      <c r="AL225" s="108">
        <f t="shared" si="91"/>
        <v>11.374999999999998</v>
      </c>
      <c r="AM225" s="108">
        <f t="shared" si="91"/>
        <v>12</v>
      </c>
      <c r="AN225" s="108">
        <f t="shared" si="91"/>
        <v>14</v>
      </c>
      <c r="AO225" s="108">
        <f t="shared" si="91"/>
        <v>7.9374999999999991</v>
      </c>
      <c r="AP225" s="108">
        <f t="shared" si="91"/>
        <v>7.8137931034482762</v>
      </c>
      <c r="AQ225" s="108">
        <f t="shared" si="91"/>
        <v>7.8000000000000007</v>
      </c>
      <c r="AR225" s="108">
        <f t="shared" si="91"/>
        <v>8.9618320610687014</v>
      </c>
      <c r="AS225" s="108">
        <f t="shared" si="91"/>
        <v>8.6960784313725483</v>
      </c>
      <c r="AT225" s="108">
        <f t="shared" si="91"/>
        <v>7.9917254109447349</v>
      </c>
      <c r="AU225" s="108">
        <f t="shared" si="91"/>
        <v>7.8130484562690405</v>
      </c>
      <c r="AV225" s="108">
        <f t="shared" si="91"/>
        <v>7.4835285991005671</v>
      </c>
      <c r="AW225" s="108">
        <f t="shared" si="91"/>
        <v>27.466213335505834</v>
      </c>
      <c r="AX225" s="108">
        <f t="shared" si="91"/>
        <v>22.110959054068736</v>
      </c>
      <c r="AY225" s="108">
        <f t="shared" si="91"/>
        <v>14.881561573725056</v>
      </c>
      <c r="AZ225" s="108">
        <f t="shared" si="91"/>
        <v>25.245999822167274</v>
      </c>
      <c r="BA225" s="108">
        <f t="shared" si="91"/>
        <v>19.194420058072261</v>
      </c>
      <c r="BB225" s="108">
        <f t="shared" si="91"/>
        <v>15.184579582695568</v>
      </c>
      <c r="BC225" s="108">
        <f t="shared" si="91"/>
        <v>10.352568416490332</v>
      </c>
      <c r="BD225" s="108"/>
    </row>
    <row r="226" spans="1:56" x14ac:dyDescent="0.2">
      <c r="A226" s="4">
        <v>1949</v>
      </c>
      <c r="B226" s="4" t="s">
        <v>8</v>
      </c>
      <c r="C226" s="6" t="s">
        <v>39</v>
      </c>
      <c r="R226" s="108">
        <f t="shared" ref="R226:BC226" si="92">R19/R20</f>
        <v>1.2121212121212122</v>
      </c>
      <c r="S226" s="108">
        <f t="shared" si="92"/>
        <v>0.83783783783783783</v>
      </c>
      <c r="T226" s="108">
        <f t="shared" si="92"/>
        <v>0.67241379310344829</v>
      </c>
      <c r="U226" s="108">
        <f t="shared" si="92"/>
        <v>1.1666666666666667</v>
      </c>
      <c r="V226" s="108">
        <f t="shared" si="92"/>
        <v>0.53521126760563376</v>
      </c>
      <c r="W226" s="108">
        <f t="shared" si="92"/>
        <v>0.45714285714285718</v>
      </c>
      <c r="X226" s="108">
        <f t="shared" si="92"/>
        <v>0.49000000000000005</v>
      </c>
      <c r="Y226" s="108">
        <f t="shared" si="92"/>
        <v>0.32692307692307693</v>
      </c>
      <c r="Z226" s="108">
        <f t="shared" si="92"/>
        <v>0.32692307692307693</v>
      </c>
      <c r="AA226" s="108">
        <f t="shared" si="92"/>
        <v>0.32692307692307693</v>
      </c>
      <c r="AB226" s="108">
        <f t="shared" si="92"/>
        <v>0.97619047619047605</v>
      </c>
      <c r="AC226" s="108">
        <f t="shared" si="92"/>
        <v>0.97619047619047605</v>
      </c>
      <c r="AD226" s="108">
        <f t="shared" si="92"/>
        <v>0.97619047619047605</v>
      </c>
      <c r="AE226" s="108">
        <f t="shared" si="92"/>
        <v>0.97619047619047605</v>
      </c>
      <c r="AF226" s="108">
        <f t="shared" si="92"/>
        <v>0.97619047619047605</v>
      </c>
      <c r="AG226" s="108">
        <f t="shared" si="92"/>
        <v>2.3870967741935485</v>
      </c>
      <c r="AH226" s="108">
        <f t="shared" si="92"/>
        <v>2.3870967741935485</v>
      </c>
      <c r="AI226" s="108">
        <f t="shared" si="92"/>
        <v>2.3870967741935485</v>
      </c>
      <c r="AJ226" s="108">
        <f t="shared" si="92"/>
        <v>2.3870967741935485</v>
      </c>
      <c r="AK226" s="108">
        <f t="shared" si="92"/>
        <v>2.3870967741935485</v>
      </c>
      <c r="AL226" s="108">
        <f t="shared" si="92"/>
        <v>11.4</v>
      </c>
      <c r="AM226" s="108">
        <f t="shared" si="92"/>
        <v>4.3499999999999996</v>
      </c>
      <c r="AN226" s="108">
        <f t="shared" si="92"/>
        <v>2.8333333333333335</v>
      </c>
      <c r="AO226" s="108">
        <f t="shared" si="92"/>
        <v>11.952380952380953</v>
      </c>
      <c r="AP226" s="108">
        <f t="shared" si="92"/>
        <v>5.559105431309904</v>
      </c>
      <c r="AQ226" s="108">
        <f t="shared" si="92"/>
        <v>8.28125</v>
      </c>
      <c r="AR226" s="108">
        <f t="shared" si="92"/>
        <v>3.0445682451253484</v>
      </c>
      <c r="AS226" s="108">
        <f t="shared" si="92"/>
        <v>2.0865853658536588</v>
      </c>
      <c r="AT226" s="108">
        <f t="shared" si="92"/>
        <v>1.2338814470927055</v>
      </c>
      <c r="AU226" s="108">
        <f t="shared" si="92"/>
        <v>2.2036871530868214</v>
      </c>
      <c r="AV226" s="108">
        <f t="shared" si="92"/>
        <v>4.2807741740078322</v>
      </c>
      <c r="AW226" s="108">
        <f t="shared" si="92"/>
        <v>4.52947253202694</v>
      </c>
      <c r="AX226" s="108">
        <f t="shared" si="92"/>
        <v>9.070051194569837</v>
      </c>
      <c r="AY226" s="108">
        <f t="shared" si="92"/>
        <v>8.9475257704769344</v>
      </c>
      <c r="AZ226" s="108">
        <f t="shared" si="92"/>
        <v>15.739972844937673</v>
      </c>
      <c r="BA226" s="108">
        <f t="shared" si="92"/>
        <v>14.673297814713141</v>
      </c>
      <c r="BB226" s="108">
        <f t="shared" si="92"/>
        <v>5.4393376922181664</v>
      </c>
      <c r="BC226" s="108">
        <f t="shared" si="92"/>
        <v>3.4824083325630184</v>
      </c>
      <c r="BD226" s="108"/>
    </row>
    <row r="227" spans="1:56" x14ac:dyDescent="0.2">
      <c r="A227" s="4">
        <v>1954</v>
      </c>
      <c r="B227" s="4" t="s">
        <v>9</v>
      </c>
      <c r="C227" s="6" t="s">
        <v>39</v>
      </c>
      <c r="R227" s="108">
        <f t="shared" ref="R227:BC227" si="93">R23/R24</f>
        <v>2.4666666666666668</v>
      </c>
      <c r="S227" s="108">
        <f t="shared" si="93"/>
        <v>2.6949152542372881</v>
      </c>
      <c r="T227" s="108">
        <f t="shared" si="93"/>
        <v>2.6666666666666665</v>
      </c>
      <c r="U227" s="108">
        <f t="shared" si="93"/>
        <v>2.7358490566037736</v>
      </c>
      <c r="V227" s="108">
        <f t="shared" si="93"/>
        <v>3.2758620689655173</v>
      </c>
      <c r="W227" s="108">
        <f t="shared" si="93"/>
        <v>2.9999999999999996</v>
      </c>
      <c r="X227" s="108">
        <f t="shared" si="93"/>
        <v>3.1836734693877546</v>
      </c>
      <c r="Y227" s="108">
        <f t="shared" si="93"/>
        <v>2.9555555555555557</v>
      </c>
      <c r="Z227" s="108">
        <f t="shared" si="93"/>
        <v>2.4130434782608696</v>
      </c>
      <c r="AA227" s="108">
        <f t="shared" si="93"/>
        <v>2.3191489361702127</v>
      </c>
      <c r="AB227" s="108">
        <f t="shared" si="93"/>
        <v>2.454522190538861</v>
      </c>
      <c r="AC227" s="108">
        <f t="shared" si="93"/>
        <v>2.2199999999999998</v>
      </c>
      <c r="AD227" s="108">
        <f t="shared" si="93"/>
        <v>2.2500000000000004</v>
      </c>
      <c r="AE227" s="108">
        <f t="shared" si="93"/>
        <v>2.7608695652173916</v>
      </c>
      <c r="AF227" s="108">
        <f t="shared" si="93"/>
        <v>2.5882352941176472</v>
      </c>
      <c r="AG227" s="108">
        <f t="shared" si="93"/>
        <v>2.7568937024542808</v>
      </c>
      <c r="AH227" s="108">
        <f t="shared" si="93"/>
        <v>3.1818181818181817</v>
      </c>
      <c r="AI227" s="108">
        <f t="shared" si="93"/>
        <v>3.2045454545454541</v>
      </c>
      <c r="AJ227" s="108">
        <f t="shared" si="93"/>
        <v>3.3658536585365857</v>
      </c>
      <c r="AK227" s="108">
        <f t="shared" si="93"/>
        <v>3.8947368421052637</v>
      </c>
      <c r="AL227" s="108">
        <f t="shared" si="93"/>
        <v>3.8378378378378373</v>
      </c>
      <c r="AM227" s="108">
        <f t="shared" si="93"/>
        <v>4.166666666666667</v>
      </c>
      <c r="AN227" s="108">
        <f t="shared" si="93"/>
        <v>3.5609756097560976</v>
      </c>
      <c r="AO227" s="108">
        <f t="shared" si="93"/>
        <v>4.1707317073170742</v>
      </c>
      <c r="AP227" s="108">
        <f t="shared" si="93"/>
        <v>3.6968421052631575</v>
      </c>
      <c r="AQ227" s="108">
        <f t="shared" si="93"/>
        <v>3.4089147286821704</v>
      </c>
      <c r="AR227" s="108">
        <f t="shared" si="93"/>
        <v>3.973365617433414</v>
      </c>
      <c r="AS227" s="108">
        <f t="shared" si="93"/>
        <v>4.6600566572237963</v>
      </c>
      <c r="AT227" s="108">
        <f t="shared" si="93"/>
        <v>3.5884807136593366</v>
      </c>
      <c r="AU227" s="108">
        <f t="shared" si="93"/>
        <v>3.4492860708860018</v>
      </c>
      <c r="AV227" s="108">
        <f t="shared" si="93"/>
        <v>3.315980535475803</v>
      </c>
      <c r="AW227" s="108">
        <f t="shared" si="93"/>
        <v>3.5981546043968446</v>
      </c>
      <c r="AX227" s="108">
        <f t="shared" si="93"/>
        <v>2.8979910199145262</v>
      </c>
      <c r="AY227" s="108">
        <f t="shared" si="93"/>
        <v>2.9765326885011167</v>
      </c>
      <c r="AZ227" s="108">
        <f t="shared" si="93"/>
        <v>3.6807094438855663</v>
      </c>
      <c r="BA227" s="108">
        <f t="shared" si="93"/>
        <v>4.6144762890687883</v>
      </c>
      <c r="BB227" s="108">
        <f t="shared" si="93"/>
        <v>4.4668277773212193</v>
      </c>
      <c r="BC227" s="108">
        <f t="shared" si="93"/>
        <v>5.5616019707913038</v>
      </c>
      <c r="BD227" s="108"/>
    </row>
    <row r="228" spans="1:56" x14ac:dyDescent="0.2">
      <c r="A228" s="4">
        <v>1952</v>
      </c>
      <c r="B228" s="4" t="s">
        <v>10</v>
      </c>
      <c r="C228" s="6" t="s">
        <v>39</v>
      </c>
      <c r="R228" s="108">
        <f t="shared" ref="R228:BC228" si="94">R23/R24</f>
        <v>2.4666666666666668</v>
      </c>
      <c r="S228" s="108">
        <f t="shared" si="94"/>
        <v>2.6949152542372881</v>
      </c>
      <c r="T228" s="108">
        <f t="shared" si="94"/>
        <v>2.6666666666666665</v>
      </c>
      <c r="U228" s="108">
        <f t="shared" si="94"/>
        <v>2.7358490566037736</v>
      </c>
      <c r="V228" s="108">
        <f t="shared" si="94"/>
        <v>3.2758620689655173</v>
      </c>
      <c r="W228" s="108">
        <f t="shared" si="94"/>
        <v>2.9999999999999996</v>
      </c>
      <c r="X228" s="108">
        <f t="shared" si="94"/>
        <v>3.1836734693877546</v>
      </c>
      <c r="Y228" s="108">
        <f t="shared" si="94"/>
        <v>2.9555555555555557</v>
      </c>
      <c r="Z228" s="108">
        <f t="shared" si="94"/>
        <v>2.4130434782608696</v>
      </c>
      <c r="AA228" s="108">
        <f t="shared" si="94"/>
        <v>2.3191489361702127</v>
      </c>
      <c r="AB228" s="108">
        <f t="shared" si="94"/>
        <v>2.454522190538861</v>
      </c>
      <c r="AC228" s="108">
        <f t="shared" si="94"/>
        <v>2.2199999999999998</v>
      </c>
      <c r="AD228" s="108">
        <f t="shared" si="94"/>
        <v>2.2500000000000004</v>
      </c>
      <c r="AE228" s="108">
        <f t="shared" si="94"/>
        <v>2.7608695652173916</v>
      </c>
      <c r="AF228" s="108">
        <f t="shared" si="94"/>
        <v>2.5882352941176472</v>
      </c>
      <c r="AG228" s="108">
        <f t="shared" si="94"/>
        <v>2.7568937024542808</v>
      </c>
      <c r="AH228" s="108">
        <f t="shared" si="94"/>
        <v>3.1818181818181817</v>
      </c>
      <c r="AI228" s="108">
        <f t="shared" si="94"/>
        <v>3.2045454545454541</v>
      </c>
      <c r="AJ228" s="108">
        <f t="shared" si="94"/>
        <v>3.3658536585365857</v>
      </c>
      <c r="AK228" s="108">
        <f t="shared" si="94"/>
        <v>3.8947368421052637</v>
      </c>
      <c r="AL228" s="108">
        <f t="shared" si="94"/>
        <v>3.8378378378378373</v>
      </c>
      <c r="AM228" s="108">
        <f t="shared" si="94"/>
        <v>4.166666666666667</v>
      </c>
      <c r="AN228" s="108">
        <f t="shared" si="94"/>
        <v>3.5609756097560976</v>
      </c>
      <c r="AO228" s="108">
        <f t="shared" si="94"/>
        <v>4.1707317073170742</v>
      </c>
      <c r="AP228" s="108">
        <f t="shared" si="94"/>
        <v>3.6968421052631575</v>
      </c>
      <c r="AQ228" s="108">
        <f t="shared" si="94"/>
        <v>3.4089147286821704</v>
      </c>
      <c r="AR228" s="108">
        <f t="shared" si="94"/>
        <v>3.973365617433414</v>
      </c>
      <c r="AS228" s="108">
        <f t="shared" si="94"/>
        <v>4.6600566572237963</v>
      </c>
      <c r="AT228" s="108">
        <f t="shared" si="94"/>
        <v>3.5884807136593366</v>
      </c>
      <c r="AU228" s="108">
        <f t="shared" si="94"/>
        <v>3.4492860708860018</v>
      </c>
      <c r="AV228" s="108">
        <f t="shared" si="94"/>
        <v>3.315980535475803</v>
      </c>
      <c r="AW228" s="108">
        <f t="shared" si="94"/>
        <v>3.5981546043968446</v>
      </c>
      <c r="AX228" s="108">
        <f t="shared" si="94"/>
        <v>2.8979910199145262</v>
      </c>
      <c r="AY228" s="108">
        <f t="shared" si="94"/>
        <v>2.9765326885011167</v>
      </c>
      <c r="AZ228" s="108">
        <f t="shared" si="94"/>
        <v>3.6807094438855663</v>
      </c>
      <c r="BA228" s="108">
        <f t="shared" si="94"/>
        <v>4.6144762890687883</v>
      </c>
      <c r="BB228" s="108">
        <f t="shared" si="94"/>
        <v>4.4668277773212193</v>
      </c>
      <c r="BC228" s="108">
        <f t="shared" si="94"/>
        <v>5.5616019707913038</v>
      </c>
      <c r="BD228" s="108"/>
    </row>
    <row r="229" spans="1:56" x14ac:dyDescent="0.2">
      <c r="A229" s="4">
        <v>1949</v>
      </c>
      <c r="B229" s="4" t="s">
        <v>11</v>
      </c>
      <c r="C229" s="6" t="s">
        <v>39</v>
      </c>
      <c r="R229" s="108">
        <f t="shared" ref="R229:BC229" si="95">R31/R32</f>
        <v>5.5714285714285712</v>
      </c>
      <c r="S229" s="108">
        <f t="shared" si="95"/>
        <v>4.4130434782608701</v>
      </c>
      <c r="T229" s="108">
        <f t="shared" si="95"/>
        <v>3.7872340425531914</v>
      </c>
      <c r="U229" s="108">
        <f t="shared" si="95"/>
        <v>3.9230769230769225</v>
      </c>
      <c r="V229" s="108">
        <f t="shared" si="95"/>
        <v>2.666666666666667</v>
      </c>
      <c r="W229" s="108">
        <f t="shared" si="95"/>
        <v>3.0338983050847452</v>
      </c>
      <c r="X229" s="108">
        <f t="shared" si="95"/>
        <v>2.5161290322580645</v>
      </c>
      <c r="Y229" s="108">
        <f t="shared" si="95"/>
        <v>2.4482758620689653</v>
      </c>
      <c r="Z229" s="108">
        <f t="shared" si="95"/>
        <v>3.0434782608695654</v>
      </c>
      <c r="AA229" s="108">
        <f t="shared" si="95"/>
        <v>3.3777777777777778</v>
      </c>
      <c r="AB229" s="108">
        <f t="shared" si="95"/>
        <v>5.032258064516129</v>
      </c>
      <c r="AC229" s="108">
        <f t="shared" si="95"/>
        <v>4.2499999999999991</v>
      </c>
      <c r="AD229" s="108">
        <f t="shared" si="95"/>
        <v>3.4888888888888889</v>
      </c>
      <c r="AE229" s="108">
        <f t="shared" si="95"/>
        <v>4.1351351351351351</v>
      </c>
      <c r="AF229" s="108">
        <f t="shared" si="95"/>
        <v>4.5675675675675667</v>
      </c>
      <c r="AG229" s="108">
        <f t="shared" si="95"/>
        <v>3.9534883720930236</v>
      </c>
      <c r="AH229" s="108">
        <f t="shared" si="95"/>
        <v>3.9761904761904758</v>
      </c>
      <c r="AI229" s="108">
        <f t="shared" si="95"/>
        <v>4.2972972972972974</v>
      </c>
      <c r="AJ229" s="108">
        <f t="shared" si="95"/>
        <v>5.1379310344827589</v>
      </c>
      <c r="AK229" s="108">
        <f t="shared" si="95"/>
        <v>6.68</v>
      </c>
      <c r="AL229" s="108">
        <f t="shared" si="95"/>
        <v>4.4444444444444446</v>
      </c>
      <c r="AM229" s="108">
        <f t="shared" si="95"/>
        <v>4.8</v>
      </c>
      <c r="AN229" s="108">
        <f t="shared" si="95"/>
        <v>6.5862068965517251</v>
      </c>
      <c r="AO229" s="108">
        <f t="shared" si="95"/>
        <v>5.5483870967741931</v>
      </c>
      <c r="AP229" s="108">
        <f t="shared" si="95"/>
        <v>5.1828908554572273</v>
      </c>
      <c r="AQ229" s="108">
        <f t="shared" si="95"/>
        <v>4.5244956772334293</v>
      </c>
      <c r="AR229" s="108">
        <f t="shared" si="95"/>
        <v>3.8275862068965516</v>
      </c>
      <c r="AS229" s="108">
        <f t="shared" si="95"/>
        <v>3.6243243243243244</v>
      </c>
      <c r="AT229" s="108">
        <f t="shared" si="95"/>
        <v>4.5831246004877002</v>
      </c>
      <c r="AU229" s="108">
        <f t="shared" si="95"/>
        <v>2.238057172694266</v>
      </c>
      <c r="AV229" s="108">
        <f t="shared" si="95"/>
        <v>3.5013829953793096</v>
      </c>
      <c r="AW229" s="108">
        <f t="shared" si="95"/>
        <v>3.6296794028324295</v>
      </c>
      <c r="AX229" s="108">
        <f t="shared" si="95"/>
        <v>4.8777040267052891</v>
      </c>
      <c r="AY229" s="108">
        <f t="shared" si="95"/>
        <v>4.7340491828318312</v>
      </c>
      <c r="AZ229" s="108">
        <f t="shared" si="95"/>
        <v>6.2434718227639028</v>
      </c>
      <c r="BA229" s="108">
        <f t="shared" si="95"/>
        <v>7.0524790672905882</v>
      </c>
      <c r="BB229" s="108">
        <f t="shared" si="95"/>
        <v>7.983122382451695</v>
      </c>
      <c r="BC229" s="108">
        <f t="shared" si="95"/>
        <v>7.0836953718182256</v>
      </c>
      <c r="BD229" s="108"/>
    </row>
    <row r="230" spans="1:56" x14ac:dyDescent="0.2">
      <c r="A230" s="4">
        <v>1949</v>
      </c>
      <c r="B230" s="4" t="s">
        <v>12</v>
      </c>
      <c r="C230" s="6" t="s">
        <v>39</v>
      </c>
      <c r="R230" s="108">
        <f t="shared" ref="R230:BC230" si="96">R35/R36</f>
        <v>3.5571428571428569</v>
      </c>
      <c r="S230" s="108">
        <f t="shared" si="96"/>
        <v>2.6933333333333334</v>
      </c>
      <c r="T230" s="108">
        <f t="shared" si="96"/>
        <v>2.1030927835051547</v>
      </c>
      <c r="U230" s="108">
        <f t="shared" si="96"/>
        <v>2.2926829268292686</v>
      </c>
      <c r="V230" s="108">
        <f t="shared" si="96"/>
        <v>2.8505747126436787</v>
      </c>
      <c r="W230" s="108">
        <f t="shared" si="96"/>
        <v>2.306122448979592</v>
      </c>
      <c r="X230" s="108">
        <f t="shared" si="96"/>
        <v>2.3157894736842106</v>
      </c>
      <c r="Y230" s="108">
        <f t="shared" si="96"/>
        <v>2.4897959183673466</v>
      </c>
      <c r="Z230" s="108">
        <f t="shared" si="96"/>
        <v>3.3658536585365857</v>
      </c>
      <c r="AA230" s="108">
        <f t="shared" si="96"/>
        <v>3.2386363636363633</v>
      </c>
      <c r="AB230" s="108">
        <f t="shared" si="96"/>
        <v>3.7910447761194028</v>
      </c>
      <c r="AC230" s="108">
        <f t="shared" si="96"/>
        <v>3.652173913043478</v>
      </c>
      <c r="AD230" s="108">
        <f t="shared" si="96"/>
        <v>4.1694915254237284</v>
      </c>
      <c r="AE230" s="108">
        <f t="shared" si="96"/>
        <v>3.6231884057971011</v>
      </c>
      <c r="AF230" s="108">
        <f t="shared" si="96"/>
        <v>4.3461538461538467</v>
      </c>
      <c r="AG230" s="108">
        <f t="shared" si="96"/>
        <v>3.88</v>
      </c>
      <c r="AH230" s="108">
        <f t="shared" si="96"/>
        <v>4.1568627450980395</v>
      </c>
      <c r="AI230" s="108">
        <f t="shared" si="96"/>
        <v>4.0169491525423728</v>
      </c>
      <c r="AJ230" s="108">
        <f t="shared" si="96"/>
        <v>3.070422535211268</v>
      </c>
      <c r="AK230" s="108">
        <f t="shared" si="96"/>
        <v>4.2407407407407405</v>
      </c>
      <c r="AL230" s="108">
        <f t="shared" si="96"/>
        <v>4.2200000000000006</v>
      </c>
      <c r="AM230" s="108">
        <f t="shared" si="96"/>
        <v>4.5116279069767442</v>
      </c>
      <c r="AN230" s="108">
        <f t="shared" si="96"/>
        <v>3.8214285714285716</v>
      </c>
      <c r="AO230" s="108">
        <f t="shared" si="96"/>
        <v>3.7049180327868858</v>
      </c>
      <c r="AP230" s="108">
        <f t="shared" si="96"/>
        <v>3.4954462659380692</v>
      </c>
      <c r="AQ230" s="108">
        <f t="shared" si="96"/>
        <v>3.4599236641221371</v>
      </c>
      <c r="AR230" s="108">
        <f t="shared" si="96"/>
        <v>4.0379146919431284</v>
      </c>
      <c r="AS230" s="108">
        <f t="shared" si="96"/>
        <v>3.6543209876543212</v>
      </c>
      <c r="AT230" s="108">
        <f t="shared" si="96"/>
        <v>3.4845600048972116</v>
      </c>
      <c r="AU230" s="108">
        <f t="shared" si="96"/>
        <v>3.5790351839017696</v>
      </c>
      <c r="AV230" s="108">
        <f t="shared" si="96"/>
        <v>4.1188118636979638</v>
      </c>
      <c r="AW230" s="108">
        <f t="shared" si="96"/>
        <v>3.5601778239138544</v>
      </c>
      <c r="AX230" s="108">
        <f t="shared" si="96"/>
        <v>3.55227046396754</v>
      </c>
      <c r="AY230" s="108">
        <f t="shared" si="96"/>
        <v>3.838439719528068</v>
      </c>
      <c r="AZ230" s="108">
        <f t="shared" si="96"/>
        <v>4.8991901456114562</v>
      </c>
      <c r="BA230" s="108">
        <f t="shared" si="96"/>
        <v>4.3394479869721643</v>
      </c>
      <c r="BB230" s="108">
        <f t="shared" si="96"/>
        <v>4.5246494068266792</v>
      </c>
      <c r="BC230" s="108">
        <f t="shared" si="96"/>
        <v>5.0317172682393636</v>
      </c>
      <c r="BD230" s="108"/>
    </row>
    <row r="231" spans="1:56" x14ac:dyDescent="0.2">
      <c r="A231" s="4">
        <v>1949</v>
      </c>
      <c r="B231" s="4" t="s">
        <v>13</v>
      </c>
      <c r="C231" s="6" t="s">
        <v>39</v>
      </c>
      <c r="R231" s="108">
        <f t="shared" ref="R231:BC231" si="97">R39/R40</f>
        <v>0.57894736842105254</v>
      </c>
      <c r="S231" s="108">
        <f t="shared" si="97"/>
        <v>1.0862068965517242</v>
      </c>
      <c r="T231" s="108">
        <f t="shared" si="97"/>
        <v>1.7719298245614035</v>
      </c>
      <c r="U231" s="108">
        <f t="shared" si="97"/>
        <v>2.5609756097560976</v>
      </c>
      <c r="V231" s="108">
        <f t="shared" si="97"/>
        <v>4.25</v>
      </c>
      <c r="W231" s="108">
        <f t="shared" si="97"/>
        <v>3.0294117647058827</v>
      </c>
      <c r="X231" s="108">
        <f t="shared" si="97"/>
        <v>2.5</v>
      </c>
      <c r="Y231" s="108">
        <f t="shared" si="97"/>
        <v>0.41509433962264158</v>
      </c>
      <c r="Z231" s="108">
        <f t="shared" si="97"/>
        <v>-4.8</v>
      </c>
      <c r="AA231" s="108">
        <f t="shared" si="97"/>
        <v>6.0000000000000009</v>
      </c>
      <c r="AB231" s="108">
        <f t="shared" si="97"/>
        <v>3.6875</v>
      </c>
      <c r="AC231" s="108">
        <f t="shared" si="97"/>
        <v>4.8461538461538458</v>
      </c>
      <c r="AD231" s="108">
        <f t="shared" si="97"/>
        <v>6.833333333333333</v>
      </c>
      <c r="AE231" s="108">
        <f t="shared" si="97"/>
        <v>6.333333333333333</v>
      </c>
      <c r="AF231" s="108">
        <f t="shared" si="97"/>
        <v>7.0000000000000009</v>
      </c>
      <c r="AG231" s="108">
        <f t="shared" si="97"/>
        <v>4.2666666666666666</v>
      </c>
      <c r="AH231" s="108">
        <f t="shared" si="97"/>
        <v>7.5714285714285721</v>
      </c>
      <c r="AI231" s="108">
        <f t="shared" si="97"/>
        <v>5.1249999999999991</v>
      </c>
      <c r="AJ231" s="108">
        <f t="shared" si="97"/>
        <v>8.2222222222222232</v>
      </c>
      <c r="AK231" s="108">
        <f t="shared" si="97"/>
        <v>8.4444444444444446</v>
      </c>
      <c r="AL231" s="108">
        <f t="shared" si="97"/>
        <v>8.9</v>
      </c>
      <c r="AM231" s="108">
        <f t="shared" si="97"/>
        <v>4.9444444444444446</v>
      </c>
      <c r="AN231" s="108">
        <f t="shared" si="97"/>
        <v>12.000000000000002</v>
      </c>
      <c r="AO231" s="108">
        <f t="shared" si="97"/>
        <v>15</v>
      </c>
      <c r="AP231" s="108">
        <f t="shared" si="97"/>
        <v>10.9375</v>
      </c>
      <c r="AQ231" s="108">
        <f t="shared" si="97"/>
        <v>30.697674418604649</v>
      </c>
      <c r="AR231" s="108">
        <f t="shared" si="97"/>
        <v>1207</v>
      </c>
      <c r="AS231" s="108">
        <f t="shared" si="97"/>
        <v>233.5</v>
      </c>
      <c r="AT231" s="108">
        <f t="shared" si="97"/>
        <v>197.715650743737</v>
      </c>
      <c r="AU231" s="108">
        <f t="shared" si="97"/>
        <v>76.367692561867202</v>
      </c>
      <c r="AV231" s="108">
        <f t="shared" si="97"/>
        <v>34.363500552504753</v>
      </c>
      <c r="AW231" s="108">
        <f t="shared" si="97"/>
        <v>161.73182701897139</v>
      </c>
      <c r="AX231" s="108">
        <f t="shared" si="97"/>
        <v>337.51078610603292</v>
      </c>
      <c r="AY231" s="108">
        <f t="shared" si="97"/>
        <v>311.63958711566619</v>
      </c>
      <c r="AZ231" s="108">
        <f t="shared" si="97"/>
        <v>150.71935906683095</v>
      </c>
      <c r="BA231" s="108">
        <f t="shared" si="97"/>
        <v>223.01952184285895</v>
      </c>
      <c r="BB231" s="108">
        <f t="shared" si="97"/>
        <v>150.64993065187241</v>
      </c>
      <c r="BC231" s="108">
        <f t="shared" si="97"/>
        <v>276.37347215934807</v>
      </c>
      <c r="BD231" s="108"/>
    </row>
    <row r="232" spans="1:56" x14ac:dyDescent="0.2">
      <c r="A232" s="4">
        <v>1984</v>
      </c>
      <c r="B232" s="4" t="s">
        <v>14</v>
      </c>
      <c r="C232" s="6" t="s">
        <v>39</v>
      </c>
      <c r="R232" s="108"/>
      <c r="S232" s="108"/>
      <c r="T232" s="108">
        <f t="shared" ref="T232:BC232" si="98">T43/T44</f>
        <v>6.1749999999999998</v>
      </c>
      <c r="U232" s="108">
        <f t="shared" si="98"/>
        <v>6.4687499999999991</v>
      </c>
      <c r="V232" s="108">
        <f t="shared" si="98"/>
        <v>4.645161290322581</v>
      </c>
      <c r="W232" s="108">
        <f t="shared" si="98"/>
        <v>10.333333333333334</v>
      </c>
      <c r="X232" s="108">
        <f t="shared" si="98"/>
        <v>8.0625</v>
      </c>
      <c r="Y232" s="108">
        <f t="shared" si="98"/>
        <v>10.9</v>
      </c>
      <c r="Z232" s="108">
        <f t="shared" si="98"/>
        <v>15</v>
      </c>
      <c r="AA232" s="108">
        <f t="shared" si="98"/>
        <v>13.555555555555554</v>
      </c>
      <c r="AB232" s="108">
        <f t="shared" si="98"/>
        <v>17</v>
      </c>
      <c r="AC232" s="108">
        <f t="shared" si="98"/>
        <v>19.142857142857146</v>
      </c>
      <c r="AD232" s="108">
        <f t="shared" si="98"/>
        <v>19.428571428571431</v>
      </c>
      <c r="AE232" s="108">
        <f t="shared" si="98"/>
        <v>15</v>
      </c>
      <c r="AF232" s="108">
        <f t="shared" si="98"/>
        <v>6.3888888888888884</v>
      </c>
      <c r="AG232" s="108">
        <f t="shared" si="98"/>
        <v>5.6818181818181817</v>
      </c>
      <c r="AH232" s="108">
        <f t="shared" si="98"/>
        <v>5.7727272727272716</v>
      </c>
      <c r="AI232" s="108">
        <f t="shared" si="98"/>
        <v>11.095238095238095</v>
      </c>
      <c r="AJ232" s="108">
        <f t="shared" si="98"/>
        <v>10.571428571428571</v>
      </c>
      <c r="AK232" s="108">
        <f t="shared" si="98"/>
        <v>9.913043478260871</v>
      </c>
      <c r="AL232" s="108">
        <f t="shared" si="98"/>
        <v>12.277777777777779</v>
      </c>
      <c r="AM232" s="108">
        <f t="shared" si="98"/>
        <v>7.75</v>
      </c>
      <c r="AN232" s="108">
        <f t="shared" si="98"/>
        <v>7.1724137931034484</v>
      </c>
      <c r="AO232" s="108">
        <f t="shared" si="98"/>
        <v>9.7826086956521738</v>
      </c>
      <c r="AP232" s="108">
        <f t="shared" si="98"/>
        <v>7.6946902654867264</v>
      </c>
      <c r="AQ232" s="108">
        <f t="shared" si="98"/>
        <v>9.68</v>
      </c>
      <c r="AR232" s="108">
        <f t="shared" si="98"/>
        <v>3.5851063829787235</v>
      </c>
      <c r="AS232" s="108">
        <f t="shared" si="98"/>
        <v>26.894117647058824</v>
      </c>
      <c r="AT232" s="108">
        <f t="shared" si="98"/>
        <v>18.597593794522716</v>
      </c>
      <c r="AU232" s="108">
        <f t="shared" si="98"/>
        <v>20.302421269188162</v>
      </c>
      <c r="AV232" s="108">
        <f t="shared" si="98"/>
        <v>15.265554182117839</v>
      </c>
      <c r="AW232" s="108">
        <f t="shared" si="98"/>
        <v>6.8928612484193579</v>
      </c>
      <c r="AX232" s="108">
        <f t="shared" si="98"/>
        <v>30.050384884534637</v>
      </c>
      <c r="AY232" s="108">
        <f t="shared" si="98"/>
        <v>34.219898961549248</v>
      </c>
      <c r="AZ232" s="108">
        <f t="shared" si="98"/>
        <v>21.472745382107934</v>
      </c>
      <c r="BA232" s="108">
        <f t="shared" si="98"/>
        <v>18.209819939979987</v>
      </c>
      <c r="BB232" s="108">
        <f t="shared" si="98"/>
        <v>20.87870260663507</v>
      </c>
      <c r="BC232" s="108">
        <f t="shared" si="98"/>
        <v>28.039448633005861</v>
      </c>
      <c r="BD232" s="108"/>
    </row>
    <row r="233" spans="1:56" x14ac:dyDescent="0.2">
      <c r="A233" s="4">
        <v>1952</v>
      </c>
      <c r="B233" s="4" t="s">
        <v>15</v>
      </c>
      <c r="C233" s="6" t="s">
        <v>39</v>
      </c>
      <c r="R233" s="108">
        <f t="shared" ref="R233:BC233" si="99">R47/R48</f>
        <v>1.8630136986301369</v>
      </c>
      <c r="S233" s="108">
        <f t="shared" si="99"/>
        <v>3.140350877192982</v>
      </c>
      <c r="T233" s="108">
        <f t="shared" si="99"/>
        <v>3.5762711864406782</v>
      </c>
      <c r="U233" s="108">
        <f t="shared" si="99"/>
        <v>5</v>
      </c>
      <c r="V233" s="108">
        <f t="shared" si="99"/>
        <v>4.5263157894736841</v>
      </c>
      <c r="W233" s="108">
        <f t="shared" si="99"/>
        <v>6.25</v>
      </c>
      <c r="X233" s="108">
        <f t="shared" si="99"/>
        <v>6.2727272727272725</v>
      </c>
      <c r="Y233" s="108">
        <f t="shared" si="99"/>
        <v>7.0857142857142863</v>
      </c>
      <c r="Z233" s="108">
        <f t="shared" si="99"/>
        <v>7.8965517241379306</v>
      </c>
      <c r="AA233" s="108">
        <f t="shared" si="99"/>
        <v>17.100000000000001</v>
      </c>
      <c r="AB233" s="108">
        <f t="shared" si="99"/>
        <v>11.879999999999999</v>
      </c>
      <c r="AC233" s="108">
        <f t="shared" si="99"/>
        <v>10.266666666666667</v>
      </c>
      <c r="AD233" s="108">
        <f t="shared" si="99"/>
        <v>6.4285714285714279</v>
      </c>
      <c r="AE233" s="108">
        <f t="shared" si="99"/>
        <v>3.3770491803278695</v>
      </c>
      <c r="AF233" s="108">
        <f t="shared" si="99"/>
        <v>3</v>
      </c>
      <c r="AG233" s="108">
        <f t="shared" si="99"/>
        <v>3.9305555555555554</v>
      </c>
      <c r="AH233" s="108">
        <f t="shared" si="99"/>
        <v>5.32258064516129</v>
      </c>
      <c r="AI233" s="108">
        <f t="shared" si="99"/>
        <v>4.921875</v>
      </c>
      <c r="AJ233" s="108">
        <f t="shared" si="99"/>
        <v>12.766666666666666</v>
      </c>
      <c r="AK233" s="108">
        <f t="shared" si="99"/>
        <v>10.61290322580645</v>
      </c>
      <c r="AL233" s="108">
        <f t="shared" si="99"/>
        <v>11.92</v>
      </c>
      <c r="AM233" s="108">
        <f t="shared" si="99"/>
        <v>14.333333333333334</v>
      </c>
      <c r="AN233" s="108">
        <f t="shared" si="99"/>
        <v>6.4473684210526319</v>
      </c>
      <c r="AO233" s="108">
        <f t="shared" si="99"/>
        <v>11.269230769230768</v>
      </c>
      <c r="AP233" s="108">
        <f t="shared" si="99"/>
        <v>8.9233449477351918</v>
      </c>
      <c r="AQ233" s="108">
        <f t="shared" si="99"/>
        <v>9.852112676056338</v>
      </c>
      <c r="AR233" s="108">
        <f t="shared" si="99"/>
        <v>8.4432989690721651</v>
      </c>
      <c r="AS233" s="108">
        <f t="shared" si="99"/>
        <v>5.7324324324324323</v>
      </c>
      <c r="AT233" s="108">
        <f t="shared" si="99"/>
        <v>9.8900789931717732</v>
      </c>
      <c r="AU233" s="108">
        <f t="shared" si="99"/>
        <v>9.0539227592907459</v>
      </c>
      <c r="AV233" s="108">
        <f t="shared" si="99"/>
        <v>9.8055503029099</v>
      </c>
      <c r="AW233" s="108">
        <f t="shared" si="99"/>
        <v>10.564945887445885</v>
      </c>
      <c r="AX233" s="108">
        <f t="shared" si="99"/>
        <v>10.268427157771127</v>
      </c>
      <c r="AY233" s="108">
        <f t="shared" si="99"/>
        <v>14.880077794885453</v>
      </c>
      <c r="AZ233" s="108">
        <f t="shared" si="99"/>
        <v>15.203112366395304</v>
      </c>
      <c r="BA233" s="108">
        <f t="shared" si="99"/>
        <v>13.844370508256656</v>
      </c>
      <c r="BB233" s="108">
        <f t="shared" si="99"/>
        <v>3.9128933765802105</v>
      </c>
      <c r="BC233" s="108">
        <f t="shared" si="99"/>
        <v>4.1175043302246959</v>
      </c>
      <c r="BD233" s="108"/>
    </row>
    <row r="234" spans="1:56" x14ac:dyDescent="0.2">
      <c r="A234" s="4">
        <v>1949</v>
      </c>
      <c r="B234" s="4" t="s">
        <v>16</v>
      </c>
      <c r="C234" s="6" t="s">
        <v>39</v>
      </c>
      <c r="R234" s="108">
        <f t="shared" ref="R234:BC234" si="100">R51/R52</f>
        <v>7.1052631578947372</v>
      </c>
      <c r="S234" s="108">
        <f t="shared" si="100"/>
        <v>6.4615384615384617</v>
      </c>
      <c r="T234" s="108">
        <f t="shared" si="100"/>
        <v>6.6756756756756754</v>
      </c>
      <c r="U234" s="108">
        <f t="shared" si="100"/>
        <v>6.1951219512195124</v>
      </c>
      <c r="V234" s="108">
        <f t="shared" si="100"/>
        <v>5.3658536585365857</v>
      </c>
      <c r="W234" s="108">
        <f t="shared" si="100"/>
        <v>3.5098039215686274</v>
      </c>
      <c r="X234" s="108">
        <f t="shared" si="100"/>
        <v>4.4090909090909083</v>
      </c>
      <c r="Y234" s="108">
        <f t="shared" si="100"/>
        <v>6.2413793103448283</v>
      </c>
      <c r="Z234" s="108">
        <f t="shared" si="100"/>
        <v>3.8235294117647061</v>
      </c>
      <c r="AA234" s="108">
        <f t="shared" si="100"/>
        <v>2.8295454545454541</v>
      </c>
      <c r="AB234" s="108">
        <f t="shared" si="100"/>
        <v>4</v>
      </c>
      <c r="AC234" s="108">
        <f t="shared" si="100"/>
        <v>4.1206896551724137</v>
      </c>
      <c r="AD234" s="108">
        <f t="shared" si="100"/>
        <v>4.7884615384615383</v>
      </c>
      <c r="AE234" s="108">
        <f t="shared" si="100"/>
        <v>5.7608695652173916</v>
      </c>
      <c r="AF234" s="108">
        <f t="shared" si="100"/>
        <v>5.2745098039215685</v>
      </c>
      <c r="AG234" s="108">
        <f t="shared" si="100"/>
        <v>5.9767441860465116</v>
      </c>
      <c r="AH234" s="108">
        <f t="shared" si="100"/>
        <v>30.125</v>
      </c>
      <c r="AI234" s="108">
        <f t="shared" si="100"/>
        <v>26.333333333333332</v>
      </c>
      <c r="AJ234" s="108">
        <f t="shared" si="100"/>
        <v>25.111111111111111</v>
      </c>
      <c r="AK234" s="108">
        <f t="shared" si="100"/>
        <v>12.666666666666666</v>
      </c>
      <c r="AL234" s="108">
        <f t="shared" si="100"/>
        <v>10.1</v>
      </c>
      <c r="AM234" s="108">
        <f t="shared" si="100"/>
        <v>8.2307692307692299</v>
      </c>
      <c r="AN234" s="108">
        <f t="shared" si="100"/>
        <v>9.8260869565217401</v>
      </c>
      <c r="AO234" s="108">
        <f t="shared" si="100"/>
        <v>10.714285714285714</v>
      </c>
      <c r="AP234" s="108">
        <f t="shared" si="100"/>
        <v>9.825112107623319</v>
      </c>
      <c r="AQ234" s="108">
        <f t="shared" si="100"/>
        <v>15.104938271604937</v>
      </c>
      <c r="AR234" s="108">
        <f t="shared" si="100"/>
        <v>13.420731707317074</v>
      </c>
      <c r="AS234" s="108">
        <f t="shared" si="100"/>
        <v>10.230366492146597</v>
      </c>
      <c r="AT234" s="108">
        <f t="shared" si="100"/>
        <v>10.707737605155836</v>
      </c>
      <c r="AU234" s="108">
        <f t="shared" si="100"/>
        <v>11.701504165849583</v>
      </c>
      <c r="AV234" s="108">
        <f t="shared" si="100"/>
        <v>13.311164281644366</v>
      </c>
      <c r="AW234" s="108">
        <f t="shared" si="100"/>
        <v>11.347990138581453</v>
      </c>
      <c r="AX234" s="108">
        <f t="shared" si="100"/>
        <v>9.8995556039108958</v>
      </c>
      <c r="AY234" s="108">
        <f t="shared" si="100"/>
        <v>7.4393976720453221</v>
      </c>
      <c r="AZ234" s="108">
        <f t="shared" si="100"/>
        <v>10.821997759902251</v>
      </c>
      <c r="BA234" s="108">
        <f t="shared" si="100"/>
        <v>13.831220674620068</v>
      </c>
      <c r="BB234" s="108">
        <f t="shared" si="100"/>
        <v>17.579524473077104</v>
      </c>
      <c r="BC234" s="108">
        <f t="shared" si="100"/>
        <v>13.718314511109131</v>
      </c>
      <c r="BD234" s="108"/>
    </row>
    <row r="235" spans="1:56" x14ac:dyDescent="0.2">
      <c r="A235" s="4">
        <v>1949</v>
      </c>
      <c r="B235" s="4" t="s">
        <v>17</v>
      </c>
      <c r="C235" s="6" t="s">
        <v>39</v>
      </c>
      <c r="R235" s="108">
        <f t="shared" ref="R235:BC235" si="101">R55/R56</f>
        <v>10.277777777777777</v>
      </c>
      <c r="S235" s="108">
        <f t="shared" si="101"/>
        <v>7.7692307692307683</v>
      </c>
      <c r="T235" s="108">
        <f t="shared" si="101"/>
        <v>8.2307692307692299</v>
      </c>
      <c r="U235" s="108">
        <f t="shared" si="101"/>
        <v>6.931034482758621</v>
      </c>
      <c r="V235" s="108">
        <f t="shared" si="101"/>
        <v>4.9729729729729719</v>
      </c>
      <c r="W235" s="108">
        <f t="shared" si="101"/>
        <v>4.3589743589743595</v>
      </c>
      <c r="X235" s="108">
        <f t="shared" si="101"/>
        <v>5.3235294117647065</v>
      </c>
      <c r="Y235" s="108">
        <f t="shared" si="101"/>
        <v>6</v>
      </c>
      <c r="Z235" s="108">
        <f t="shared" si="101"/>
        <v>6.193548387096774</v>
      </c>
      <c r="AA235" s="108">
        <f t="shared" si="101"/>
        <v>6.9599999999999991</v>
      </c>
      <c r="AB235" s="108">
        <f t="shared" si="101"/>
        <v>7.7083333333333339</v>
      </c>
      <c r="AC235" s="108">
        <f t="shared" si="101"/>
        <v>3.8048780487804881</v>
      </c>
      <c r="AD235" s="108">
        <f t="shared" si="101"/>
        <v>3.7941176470588238</v>
      </c>
      <c r="AE235" s="108">
        <f t="shared" si="101"/>
        <v>2.1568627450980395</v>
      </c>
      <c r="AF235" s="108">
        <f t="shared" si="101"/>
        <v>1.5185185185185184</v>
      </c>
      <c r="AG235" s="108">
        <f t="shared" si="101"/>
        <v>2.3396226415094339</v>
      </c>
      <c r="AH235" s="108">
        <f t="shared" si="101"/>
        <v>2.7749999999999999</v>
      </c>
      <c r="AI235" s="108">
        <f t="shared" si="101"/>
        <v>3.7567567567567566</v>
      </c>
      <c r="AJ235" s="108">
        <f t="shared" si="101"/>
        <v>3.4</v>
      </c>
      <c r="AK235" s="108">
        <f t="shared" si="101"/>
        <v>3.5128205128205128</v>
      </c>
      <c r="AL235" s="108">
        <f t="shared" si="101"/>
        <v>4.916666666666667</v>
      </c>
      <c r="AM235" s="108">
        <f t="shared" si="101"/>
        <v>4.5384615384615383</v>
      </c>
      <c r="AN235" s="108">
        <f t="shared" si="101"/>
        <v>5.6923076923076925</v>
      </c>
      <c r="AO235" s="108">
        <f t="shared" si="101"/>
        <v>3.9393939393939394</v>
      </c>
      <c r="AP235" s="108">
        <f t="shared" si="101"/>
        <v>4.1830065359477127</v>
      </c>
      <c r="AQ235" s="108">
        <f t="shared" si="101"/>
        <v>3.3600973236009732</v>
      </c>
      <c r="AR235" s="108">
        <f t="shared" si="101"/>
        <v>1.7645985401459852</v>
      </c>
      <c r="AS235" s="108">
        <f t="shared" si="101"/>
        <v>1.5191956124314443</v>
      </c>
      <c r="AT235" s="108">
        <f t="shared" si="101"/>
        <v>2.7079452597758924</v>
      </c>
      <c r="AU235" s="108">
        <f t="shared" si="101"/>
        <v>3.4205147552004971</v>
      </c>
      <c r="AV235" s="108">
        <f t="shared" si="101"/>
        <v>2.8821414411596038</v>
      </c>
      <c r="AW235" s="108">
        <f t="shared" si="101"/>
        <v>3.5001496624094894</v>
      </c>
      <c r="AX235" s="108">
        <f t="shared" si="101"/>
        <v>3.590620293462524</v>
      </c>
      <c r="AY235" s="108">
        <f t="shared" si="101"/>
        <v>3.3319943316623277</v>
      </c>
      <c r="AZ235" s="108">
        <f t="shared" si="101"/>
        <v>5.0850643947221057</v>
      </c>
      <c r="BA235" s="108">
        <f t="shared" si="101"/>
        <v>4.783319719346208</v>
      </c>
      <c r="BB235" s="108">
        <f t="shared" si="101"/>
        <v>4.2507780933109611</v>
      </c>
      <c r="BC235" s="108">
        <f t="shared" si="101"/>
        <v>3.321346748576004</v>
      </c>
      <c r="BD235" s="108"/>
    </row>
    <row r="236" spans="1:56" x14ac:dyDescent="0.2">
      <c r="A236" s="4">
        <v>1949</v>
      </c>
      <c r="B236" s="4" t="s">
        <v>18</v>
      </c>
      <c r="C236" s="6" t="s">
        <v>39</v>
      </c>
      <c r="R236" s="108">
        <f t="shared" ref="R236:BC236" si="102">R59/R60</f>
        <v>16.0625</v>
      </c>
      <c r="S236" s="108">
        <f t="shared" si="102"/>
        <v>15.176470588235295</v>
      </c>
      <c r="T236" s="108">
        <f t="shared" si="102"/>
        <v>13.25</v>
      </c>
      <c r="U236" s="108">
        <f t="shared" si="102"/>
        <v>12.894736842105264</v>
      </c>
      <c r="V236" s="108">
        <f t="shared" si="102"/>
        <v>14.882352941176471</v>
      </c>
      <c r="W236" s="108">
        <f t="shared" si="102"/>
        <v>14.588235294117649</v>
      </c>
      <c r="X236" s="108">
        <f t="shared" si="102"/>
        <v>22.75</v>
      </c>
      <c r="Y236" s="108">
        <f t="shared" si="102"/>
        <v>16.357142857142858</v>
      </c>
      <c r="Z236" s="108">
        <f t="shared" si="102"/>
        <v>13.542951769819913</v>
      </c>
      <c r="AA236" s="108">
        <f t="shared" si="102"/>
        <v>16.884715806386826</v>
      </c>
      <c r="AB236" s="108">
        <f t="shared" si="102"/>
        <v>11.317462642836214</v>
      </c>
      <c r="AC236" s="108">
        <f t="shared" si="102"/>
        <v>10.904833158761035</v>
      </c>
      <c r="AD236" s="108">
        <f t="shared" si="102"/>
        <v>11.597996445306189</v>
      </c>
      <c r="AE236" s="108">
        <f t="shared" si="102"/>
        <v>11.601554746940126</v>
      </c>
      <c r="AF236" s="108">
        <f t="shared" si="102"/>
        <v>12.684000724768978</v>
      </c>
      <c r="AG236" s="108">
        <f t="shared" si="102"/>
        <v>12.891933616514839</v>
      </c>
      <c r="AH236" s="108">
        <f t="shared" si="102"/>
        <v>16.044124089108308</v>
      </c>
      <c r="AI236" s="108">
        <f t="shared" si="102"/>
        <v>19.592371204615961</v>
      </c>
      <c r="AJ236" s="108">
        <f t="shared" si="102"/>
        <v>17.5</v>
      </c>
      <c r="AK236" s="108">
        <f t="shared" si="102"/>
        <v>18.923076923076923</v>
      </c>
      <c r="AL236" s="108">
        <f t="shared" si="102"/>
        <v>24.5</v>
      </c>
      <c r="AM236" s="108">
        <f t="shared" si="102"/>
        <v>21.636363636363637</v>
      </c>
      <c r="AN236" s="108">
        <f t="shared" si="102"/>
        <v>18.53846153846154</v>
      </c>
      <c r="AO236" s="108">
        <f t="shared" si="102"/>
        <v>13.344444444444443</v>
      </c>
      <c r="AP236" s="108">
        <f t="shared" si="102"/>
        <v>27.824742268041238</v>
      </c>
      <c r="AQ236" s="108">
        <f t="shared" si="102"/>
        <v>27.804123711340207</v>
      </c>
      <c r="AR236" s="108">
        <f t="shared" si="102"/>
        <v>8.2261146496815272</v>
      </c>
      <c r="AS236" s="108">
        <f t="shared" si="102"/>
        <v>10.911764705882353</v>
      </c>
      <c r="AT236" s="108">
        <f t="shared" si="102"/>
        <v>12.429239998158868</v>
      </c>
      <c r="AU236" s="108">
        <f t="shared" si="102"/>
        <v>15.199114837955667</v>
      </c>
      <c r="AV236" s="108">
        <f t="shared" si="102"/>
        <v>17.494819614302191</v>
      </c>
      <c r="AW236" s="108">
        <f t="shared" si="102"/>
        <v>20.597693946609851</v>
      </c>
      <c r="AX236" s="108">
        <f t="shared" si="102"/>
        <v>20.956726627818593</v>
      </c>
      <c r="AY236" s="108">
        <f t="shared" si="102"/>
        <v>23.136368260427265</v>
      </c>
      <c r="AZ236" s="108">
        <f t="shared" si="102"/>
        <v>21.564539501932163</v>
      </c>
      <c r="BA236" s="108">
        <f t="shared" si="102"/>
        <v>22.343930071296025</v>
      </c>
      <c r="BB236" s="108">
        <f t="shared" si="102"/>
        <v>23.977839306237595</v>
      </c>
      <c r="BC236" s="108">
        <f t="shared" si="102"/>
        <v>17.958334002086509</v>
      </c>
      <c r="BD236" s="108"/>
    </row>
    <row r="237" spans="1:56" x14ac:dyDescent="0.2">
      <c r="A237" s="21">
        <v>1999</v>
      </c>
      <c r="B237" s="21" t="s">
        <v>19</v>
      </c>
      <c r="C237" s="6" t="s">
        <v>39</v>
      </c>
      <c r="R237" s="108"/>
      <c r="S237" s="108"/>
      <c r="T237" s="108"/>
      <c r="U237" s="108"/>
      <c r="V237" s="108"/>
      <c r="W237" s="108"/>
      <c r="X237" s="108"/>
      <c r="Y237" s="108"/>
      <c r="Z237" s="108"/>
      <c r="AA237" s="108"/>
      <c r="AB237" s="108"/>
      <c r="AC237" s="108"/>
      <c r="AD237" s="108"/>
      <c r="AE237" s="108"/>
      <c r="AF237" s="108">
        <f t="shared" ref="AF237:BC237" si="103">AF63/AF64</f>
        <v>2.295774647887324</v>
      </c>
      <c r="AG237" s="108">
        <f t="shared" si="103"/>
        <v>6.8181818181818183</v>
      </c>
      <c r="AH237" s="108">
        <f t="shared" si="103"/>
        <v>4.4130434782608701</v>
      </c>
      <c r="AI237" s="108">
        <f t="shared" si="103"/>
        <v>2.8688524590163937</v>
      </c>
      <c r="AJ237" s="108">
        <f t="shared" si="103"/>
        <v>5.1578947368421062</v>
      </c>
      <c r="AK237" s="108">
        <f t="shared" si="103"/>
        <v>4.5384615384615383</v>
      </c>
      <c r="AL237" s="108">
        <f t="shared" si="103"/>
        <v>1.3478260869565217</v>
      </c>
      <c r="AM237" s="108">
        <f t="shared" si="103"/>
        <v>1.7590361445783131</v>
      </c>
      <c r="AN237" s="108">
        <f t="shared" si="103"/>
        <v>1.0306122448979591</v>
      </c>
      <c r="AO237" s="108">
        <f t="shared" si="103"/>
        <v>2.3035714285714288</v>
      </c>
      <c r="AP237" s="108">
        <f t="shared" si="103"/>
        <v>5.7557840616966578</v>
      </c>
      <c r="AQ237" s="108">
        <f t="shared" si="103"/>
        <v>2.145077720207254</v>
      </c>
      <c r="AR237" s="108">
        <f t="shared" si="103"/>
        <v>5.2988047808764946</v>
      </c>
      <c r="AS237" s="108">
        <f t="shared" si="103"/>
        <v>9.1801242236024834</v>
      </c>
      <c r="AT237" s="108">
        <f t="shared" si="103"/>
        <v>3.4862712627897685</v>
      </c>
      <c r="AU237" s="108">
        <f t="shared" si="103"/>
        <v>2.7964935956143973</v>
      </c>
      <c r="AV237" s="108">
        <f t="shared" si="103"/>
        <v>3.5401877242110156</v>
      </c>
      <c r="AW237" s="108">
        <f t="shared" si="103"/>
        <v>1.7134747180332972</v>
      </c>
      <c r="AX237" s="108">
        <f t="shared" si="103"/>
        <v>2.8932063061731408</v>
      </c>
      <c r="AY237" s="108">
        <f t="shared" si="103"/>
        <v>2.1022853573115166</v>
      </c>
      <c r="AZ237" s="108">
        <f t="shared" si="103"/>
        <v>3.1216103385628324</v>
      </c>
      <c r="BA237" s="108">
        <f t="shared" si="103"/>
        <v>2.3366139188453574</v>
      </c>
      <c r="BB237" s="108">
        <f t="shared" si="103"/>
        <v>3.2784443411025941</v>
      </c>
      <c r="BC237" s="108">
        <f t="shared" si="103"/>
        <v>2.4669190740076021</v>
      </c>
      <c r="BD237" s="108"/>
    </row>
    <row r="238" spans="1:56" x14ac:dyDescent="0.2">
      <c r="A238" s="21">
        <v>1999</v>
      </c>
      <c r="B238" s="21" t="s">
        <v>20</v>
      </c>
      <c r="C238" s="6" t="s">
        <v>39</v>
      </c>
      <c r="R238" s="108"/>
      <c r="S238" s="108"/>
      <c r="T238" s="108"/>
      <c r="U238" s="108"/>
      <c r="V238" s="108"/>
      <c r="W238" s="108"/>
      <c r="X238" s="108"/>
      <c r="Y238" s="108"/>
      <c r="Z238" s="108"/>
      <c r="AA238" s="108"/>
      <c r="AB238" s="108"/>
      <c r="AC238" s="108"/>
      <c r="AD238" s="108"/>
      <c r="AE238" s="108"/>
      <c r="AF238" s="108">
        <f t="shared" ref="AF238:BC238" si="104">AF67/AF68</f>
        <v>7.9285714285714288</v>
      </c>
      <c r="AG238" s="108">
        <f t="shared" si="104"/>
        <v>4.6315789473684212</v>
      </c>
      <c r="AH238" s="108">
        <f t="shared" si="104"/>
        <v>4</v>
      </c>
      <c r="AI238" s="108">
        <f t="shared" si="104"/>
        <v>6.5294117647058822</v>
      </c>
      <c r="AJ238" s="108">
        <f t="shared" si="104"/>
        <v>5.9047619047619051</v>
      </c>
      <c r="AK238" s="108">
        <f t="shared" si="104"/>
        <v>3.8421052631578947</v>
      </c>
      <c r="AL238" s="108">
        <f t="shared" si="104"/>
        <v>2.7037037037037033</v>
      </c>
      <c r="AM238" s="108">
        <f t="shared" si="104"/>
        <v>4.7894736842105265</v>
      </c>
      <c r="AN238" s="108">
        <f t="shared" si="104"/>
        <v>3.72</v>
      </c>
      <c r="AO238" s="108">
        <f t="shared" si="104"/>
        <v>2.9574468085106385</v>
      </c>
      <c r="AP238" s="108">
        <f t="shared" si="104"/>
        <v>3.188755020080321</v>
      </c>
      <c r="AQ238" s="108">
        <f t="shared" si="104"/>
        <v>4.5782828282828278</v>
      </c>
      <c r="AR238" s="108">
        <f t="shared" si="104"/>
        <v>3.3604166666666666</v>
      </c>
      <c r="AS238" s="108">
        <f t="shared" si="104"/>
        <v>3.1848739495798322</v>
      </c>
      <c r="AT238" s="108">
        <f t="shared" si="104"/>
        <v>2.4760373801153763</v>
      </c>
      <c r="AU238" s="108">
        <f t="shared" si="104"/>
        <v>3.4430459938770577</v>
      </c>
      <c r="AV238" s="108">
        <f t="shared" si="104"/>
        <v>7.0104743544977479</v>
      </c>
      <c r="AW238" s="108">
        <f t="shared" si="104"/>
        <v>4.6749362119553517</v>
      </c>
      <c r="AX238" s="108">
        <f t="shared" si="104"/>
        <v>5.2378335981771675</v>
      </c>
      <c r="AY238" s="108">
        <f t="shared" si="104"/>
        <v>7.9755642706119687</v>
      </c>
      <c r="AZ238" s="108">
        <f t="shared" si="104"/>
        <v>4.8847114019970785</v>
      </c>
      <c r="BA238" s="108">
        <f t="shared" si="104"/>
        <v>6.8023410180742978</v>
      </c>
      <c r="BB238" s="108">
        <f t="shared" si="104"/>
        <v>9.132419297160558</v>
      </c>
      <c r="BC238" s="108">
        <f t="shared" si="104"/>
        <v>9.1928644862044262</v>
      </c>
      <c r="BD238" s="108"/>
    </row>
    <row r="239" spans="1:56" x14ac:dyDescent="0.2">
      <c r="A239" s="21">
        <v>1999</v>
      </c>
      <c r="B239" s="21" t="s">
        <v>21</v>
      </c>
      <c r="C239" s="6" t="s">
        <v>39</v>
      </c>
      <c r="R239" s="108"/>
      <c r="S239" s="108"/>
      <c r="T239" s="108"/>
      <c r="U239" s="108"/>
      <c r="V239" s="108"/>
      <c r="W239" s="108"/>
      <c r="X239" s="108"/>
      <c r="Y239" s="108"/>
      <c r="Z239" s="108"/>
      <c r="AA239" s="108"/>
      <c r="AB239" s="108"/>
      <c r="AC239" s="108"/>
      <c r="AD239" s="108"/>
      <c r="AE239" s="108"/>
      <c r="AF239" s="108">
        <f t="shared" ref="AF239:BC239" si="105">AF71/AF72</f>
        <v>5.25</v>
      </c>
      <c r="AG239" s="108">
        <f t="shared" si="105"/>
        <v>4.2758620689655178</v>
      </c>
      <c r="AH239" s="108">
        <f t="shared" si="105"/>
        <v>1.8421052631578947</v>
      </c>
      <c r="AI239" s="108">
        <f t="shared" si="105"/>
        <v>1.7343749999999998</v>
      </c>
      <c r="AJ239" s="108">
        <f t="shared" si="105"/>
        <v>1.5606060606060608</v>
      </c>
      <c r="AK239" s="108">
        <f t="shared" si="105"/>
        <v>1.7</v>
      </c>
      <c r="AL239" s="108">
        <f t="shared" si="105"/>
        <v>1.8260869565217392</v>
      </c>
      <c r="AM239" s="108">
        <f t="shared" si="105"/>
        <v>1.1111111111111112</v>
      </c>
      <c r="AN239" s="108">
        <f t="shared" si="105"/>
        <v>2.3269230769230766</v>
      </c>
      <c r="AO239" s="108">
        <f t="shared" si="105"/>
        <v>5.6923076923076925</v>
      </c>
      <c r="AP239" s="108">
        <f t="shared" si="105"/>
        <v>3.2654639175257731</v>
      </c>
      <c r="AQ239" s="108">
        <f t="shared" si="105"/>
        <v>5.8454106280193239</v>
      </c>
      <c r="AR239" s="108">
        <f t="shared" si="105"/>
        <v>9.3816793893129766</v>
      </c>
      <c r="AS239" s="108">
        <f t="shared" si="105"/>
        <v>2.7677725118483414</v>
      </c>
      <c r="AT239" s="108">
        <f t="shared" si="105"/>
        <v>4.785586575567768</v>
      </c>
      <c r="AU239" s="108">
        <f t="shared" si="105"/>
        <v>7.2512984711931869</v>
      </c>
      <c r="AV239" s="108">
        <f t="shared" si="105"/>
        <v>8.0589756731650386</v>
      </c>
      <c r="AW239" s="108">
        <f t="shared" si="105"/>
        <v>11.823673004328533</v>
      </c>
      <c r="AX239" s="108">
        <f t="shared" si="105"/>
        <v>14.113139649674288</v>
      </c>
      <c r="AY239" s="108">
        <f t="shared" si="105"/>
        <v>7.5088443482975569</v>
      </c>
      <c r="AZ239" s="108">
        <f t="shared" si="105"/>
        <v>13.835804544558549</v>
      </c>
      <c r="BA239" s="108">
        <f t="shared" si="105"/>
        <v>32.232591741168214</v>
      </c>
      <c r="BB239" s="108">
        <f t="shared" si="105"/>
        <v>10.36394495480943</v>
      </c>
      <c r="BC239" s="108">
        <f t="shared" si="105"/>
        <v>16.123743163870628</v>
      </c>
      <c r="BD239" s="108"/>
    </row>
    <row r="240" spans="1:56" x14ac:dyDescent="0.2">
      <c r="A240" s="21">
        <v>2004</v>
      </c>
      <c r="B240" s="21" t="s">
        <v>22</v>
      </c>
      <c r="C240" s="6" t="s">
        <v>39</v>
      </c>
      <c r="R240" s="108"/>
      <c r="S240" s="108"/>
      <c r="T240" s="108"/>
      <c r="U240" s="108"/>
      <c r="V240" s="108"/>
      <c r="W240" s="108"/>
      <c r="X240" s="108"/>
      <c r="Y240" s="108"/>
      <c r="Z240" s="108"/>
      <c r="AA240" s="108"/>
      <c r="AB240" s="108"/>
      <c r="AC240" s="108"/>
      <c r="AD240" s="108"/>
      <c r="AE240" s="108"/>
      <c r="AF240" s="108"/>
      <c r="AG240" s="108"/>
      <c r="AH240" s="108"/>
      <c r="AI240" s="108"/>
      <c r="AJ240" s="108"/>
      <c r="AK240" s="108">
        <f t="shared" ref="AK240:BC240" si="106">AK75/AK76</f>
        <v>22.25</v>
      </c>
      <c r="AL240" s="108">
        <f t="shared" si="106"/>
        <v>134</v>
      </c>
      <c r="AM240" s="108">
        <f t="shared" si="106"/>
        <v>29.333333333333336</v>
      </c>
      <c r="AN240" s="108">
        <f t="shared" si="106"/>
        <v>6.7142857142857135</v>
      </c>
      <c r="AO240" s="108">
        <f t="shared" si="106"/>
        <v>5.5813953488372094</v>
      </c>
      <c r="AP240" s="108">
        <f t="shared" si="106"/>
        <v>2.3448844884488453</v>
      </c>
      <c r="AQ240" s="108">
        <f t="shared" si="106"/>
        <v>6.4476987447698741</v>
      </c>
      <c r="AR240" s="108">
        <f t="shared" si="106"/>
        <v>4.1372549019607847</v>
      </c>
      <c r="AS240" s="108">
        <f t="shared" si="106"/>
        <v>4.8421052631578947</v>
      </c>
      <c r="AT240" s="108">
        <f t="shared" si="106"/>
        <v>9.6876738011055163</v>
      </c>
      <c r="AU240" s="108">
        <f t="shared" si="106"/>
        <v>1.6365813064903802</v>
      </c>
      <c r="AV240" s="108">
        <f t="shared" si="106"/>
        <v>2.7443131249420984</v>
      </c>
      <c r="AW240" s="108">
        <f t="shared" si="106"/>
        <v>14.45895131670194</v>
      </c>
      <c r="AX240" s="108">
        <f t="shared" si="106"/>
        <v>9.7226512405985357</v>
      </c>
      <c r="AY240" s="108">
        <f t="shared" si="106"/>
        <v>3.6822434221398082</v>
      </c>
      <c r="AZ240" s="108">
        <f t="shared" si="106"/>
        <v>54.62518398533453</v>
      </c>
      <c r="BA240" s="108">
        <f t="shared" si="106"/>
        <v>1.0951114929764696</v>
      </c>
      <c r="BB240" s="108">
        <f t="shared" si="106"/>
        <v>2.2391541490503788</v>
      </c>
      <c r="BC240" s="108">
        <f t="shared" si="106"/>
        <v>3.806192431925862</v>
      </c>
      <c r="BD240" s="108"/>
    </row>
    <row r="241" spans="1:56" x14ac:dyDescent="0.2">
      <c r="A241" s="21">
        <v>2004</v>
      </c>
      <c r="B241" s="21" t="s">
        <v>23</v>
      </c>
      <c r="C241" s="6" t="s">
        <v>39</v>
      </c>
      <c r="R241" s="108"/>
      <c r="S241" s="108"/>
      <c r="T241" s="108"/>
      <c r="U241" s="108"/>
      <c r="V241" s="108"/>
      <c r="W241" s="108"/>
      <c r="X241" s="108"/>
      <c r="Y241" s="108"/>
      <c r="Z241" s="108"/>
      <c r="AA241" s="108"/>
      <c r="AB241" s="108"/>
      <c r="AC241" s="108"/>
      <c r="AD241" s="108"/>
      <c r="AE241" s="108"/>
      <c r="AF241" s="108"/>
      <c r="AG241" s="108"/>
      <c r="AH241" s="108"/>
      <c r="AI241" s="108"/>
      <c r="AJ241" s="108"/>
      <c r="AK241" s="108">
        <f t="shared" ref="AK241:BC241" si="107">AK79/AK80</f>
        <v>0.92647058823529416</v>
      </c>
      <c r="AL241" s="108">
        <f t="shared" si="107"/>
        <v>0.62631578947368427</v>
      </c>
      <c r="AM241" s="108">
        <f t="shared" si="107"/>
        <v>0.88414634146341475</v>
      </c>
      <c r="AN241" s="108">
        <f t="shared" si="107"/>
        <v>1.6013513513513513</v>
      </c>
      <c r="AO241" s="108">
        <f t="shared" si="107"/>
        <v>0.65584415584415579</v>
      </c>
      <c r="AP241" s="108">
        <f t="shared" si="107"/>
        <v>1.7993981945837512</v>
      </c>
      <c r="AQ241" s="108">
        <f t="shared" si="107"/>
        <v>0.86525855790240358</v>
      </c>
      <c r="AR241" s="108">
        <f t="shared" si="107"/>
        <v>0.74502579218865139</v>
      </c>
      <c r="AS241" s="108">
        <f t="shared" si="107"/>
        <v>1.5468926553672318</v>
      </c>
      <c r="AT241" s="108">
        <f t="shared" si="107"/>
        <v>1.2546744654329274</v>
      </c>
      <c r="AU241" s="108">
        <f t="shared" si="107"/>
        <v>2.7008393285371701</v>
      </c>
      <c r="AV241" s="108">
        <f t="shared" si="107"/>
        <v>1.516402266288952</v>
      </c>
      <c r="AW241" s="108">
        <f t="shared" si="107"/>
        <v>1.4701098901098901</v>
      </c>
      <c r="AX241" s="108">
        <f t="shared" si="107"/>
        <v>1.7060061116775884</v>
      </c>
      <c r="AY241" s="108">
        <f t="shared" si="107"/>
        <v>1.9376825715878789</v>
      </c>
      <c r="AZ241" s="108">
        <f t="shared" si="107"/>
        <v>2.5291715504810366</v>
      </c>
      <c r="BA241" s="108">
        <f t="shared" si="107"/>
        <v>3.457603430553005</v>
      </c>
      <c r="BB241" s="108">
        <f t="shared" si="107"/>
        <v>4.1776869501361951</v>
      </c>
      <c r="BC241" s="108">
        <f t="shared" si="107"/>
        <v>2.7241752870569944</v>
      </c>
      <c r="BD241" s="108"/>
    </row>
    <row r="242" spans="1:56" x14ac:dyDescent="0.2">
      <c r="A242" s="21">
        <v>2004</v>
      </c>
      <c r="B242" s="21" t="s">
        <v>24</v>
      </c>
      <c r="C242" s="6" t="s">
        <v>39</v>
      </c>
      <c r="R242" s="108"/>
      <c r="S242" s="108"/>
      <c r="T242" s="108"/>
      <c r="U242" s="108"/>
      <c r="V242" s="108"/>
      <c r="W242" s="108"/>
      <c r="X242" s="108"/>
      <c r="Y242" s="108"/>
      <c r="Z242" s="108"/>
      <c r="AA242" s="108"/>
      <c r="AB242" s="108"/>
      <c r="AC242" s="108"/>
      <c r="AD242" s="108"/>
      <c r="AE242" s="108"/>
      <c r="AF242" s="108"/>
      <c r="AG242" s="108"/>
      <c r="AH242" s="108"/>
      <c r="AI242" s="108"/>
      <c r="AJ242" s="108"/>
      <c r="AK242" s="108">
        <f t="shared" ref="AK242:BC242" si="108">AK83/AK84</f>
        <v>0.5</v>
      </c>
      <c r="AL242" s="108">
        <f t="shared" si="108"/>
        <v>0.78378378378378377</v>
      </c>
      <c r="AM242" s="108">
        <f t="shared" si="108"/>
        <v>1.2680412371134022</v>
      </c>
      <c r="AN242" s="108">
        <f t="shared" si="108"/>
        <v>0.58895705521472386</v>
      </c>
      <c r="AO242" s="108">
        <f t="shared" si="108"/>
        <v>1.0955882352941178</v>
      </c>
      <c r="AP242" s="108">
        <f t="shared" si="108"/>
        <v>0.85220125786163514</v>
      </c>
      <c r="AQ242" s="108">
        <f t="shared" si="108"/>
        <v>2.7024221453287196</v>
      </c>
      <c r="AR242" s="108">
        <f t="shared" si="108"/>
        <v>1.1603875134553283</v>
      </c>
      <c r="AS242" s="108">
        <f t="shared" si="108"/>
        <v>2.5120192307692304</v>
      </c>
      <c r="AT242" s="108">
        <f t="shared" si="108"/>
        <v>1.931357018933394</v>
      </c>
      <c r="AU242" s="108">
        <f t="shared" si="108"/>
        <v>0.84899994910682508</v>
      </c>
      <c r="AV242" s="108">
        <f t="shared" si="108"/>
        <v>2.0472744528145208</v>
      </c>
      <c r="AW242" s="108">
        <f t="shared" si="108"/>
        <v>1.4850366057284756</v>
      </c>
      <c r="AX242" s="108">
        <f t="shared" si="108"/>
        <v>0.99969008584622066</v>
      </c>
      <c r="AY242" s="108">
        <f t="shared" si="108"/>
        <v>4.937720996257581</v>
      </c>
      <c r="AZ242" s="108">
        <f t="shared" si="108"/>
        <v>2.1017377517542344</v>
      </c>
      <c r="BA242" s="108">
        <f t="shared" si="108"/>
        <v>1.7318154707880609</v>
      </c>
      <c r="BB242" s="108">
        <f t="shared" si="108"/>
        <v>4.1814965023544453</v>
      </c>
      <c r="BC242" s="108">
        <f t="shared" si="108"/>
        <v>5.7205227713731306</v>
      </c>
      <c r="BD242" s="108"/>
    </row>
    <row r="243" spans="1:56" x14ac:dyDescent="0.2">
      <c r="A243" s="21">
        <v>2004</v>
      </c>
      <c r="B243" s="21" t="s">
        <v>25</v>
      </c>
      <c r="C243" s="6" t="s">
        <v>39</v>
      </c>
      <c r="R243" s="108"/>
      <c r="S243" s="108"/>
      <c r="T243" s="108"/>
      <c r="U243" s="108"/>
      <c r="V243" s="108"/>
      <c r="W243" s="108"/>
      <c r="X243" s="108"/>
      <c r="Y243" s="108"/>
      <c r="Z243" s="108"/>
      <c r="AA243" s="108"/>
      <c r="AB243" s="108"/>
      <c r="AC243" s="108"/>
      <c r="AD243" s="108"/>
      <c r="AE243" s="108"/>
      <c r="AF243" s="108"/>
      <c r="AG243" s="108"/>
      <c r="AH243" s="108"/>
      <c r="AI243" s="108"/>
      <c r="AJ243" s="108"/>
      <c r="AK243" s="108">
        <f t="shared" ref="AK243:BC243" si="109">AK87/AK88</f>
        <v>3.2368421052631584</v>
      </c>
      <c r="AL243" s="108">
        <f t="shared" si="109"/>
        <v>3.4772727272727271</v>
      </c>
      <c r="AM243" s="108">
        <f t="shared" si="109"/>
        <v>4.8571428571428568</v>
      </c>
      <c r="AN243" s="108">
        <f t="shared" si="109"/>
        <v>5.8437499999999991</v>
      </c>
      <c r="AO243" s="108">
        <f t="shared" si="109"/>
        <v>4.7941176470588243</v>
      </c>
      <c r="AP243" s="108">
        <f t="shared" si="109"/>
        <v>6.843220338983051</v>
      </c>
      <c r="AQ243" s="108">
        <f t="shared" si="109"/>
        <v>5.0761421319796955</v>
      </c>
      <c r="AR243" s="108">
        <f t="shared" si="109"/>
        <v>6.8467153284671536</v>
      </c>
      <c r="AS243" s="108">
        <f t="shared" si="109"/>
        <v>7.6190476190476186</v>
      </c>
      <c r="AT243" s="108">
        <f t="shared" si="109"/>
        <v>4.5319148936170217</v>
      </c>
      <c r="AU243" s="108">
        <f t="shared" si="109"/>
        <v>6.4813278008298756</v>
      </c>
      <c r="AV243" s="108">
        <f t="shared" si="109"/>
        <v>9.9582381729200655</v>
      </c>
      <c r="AW243" s="108">
        <f t="shared" si="109"/>
        <v>8.3741879181615442</v>
      </c>
      <c r="AX243" s="108">
        <f t="shared" si="109"/>
        <v>8.0626453385948835</v>
      </c>
      <c r="AY243" s="108">
        <f t="shared" si="109"/>
        <v>16.527025676890794</v>
      </c>
      <c r="AZ243" s="108">
        <f t="shared" si="109"/>
        <v>15.676635194599912</v>
      </c>
      <c r="BA243" s="108">
        <f t="shared" si="109"/>
        <v>26.92487789751144</v>
      </c>
      <c r="BB243" s="108">
        <f t="shared" si="109"/>
        <v>9.0327070285316644</v>
      </c>
      <c r="BC243" s="108">
        <f t="shared" si="109"/>
        <v>8.0731653182405871</v>
      </c>
      <c r="BD243" s="108"/>
    </row>
    <row r="244" spans="1:56" x14ac:dyDescent="0.2">
      <c r="A244" s="21">
        <v>2004</v>
      </c>
      <c r="B244" s="21" t="s">
        <v>26</v>
      </c>
      <c r="C244" s="6" t="s">
        <v>39</v>
      </c>
      <c r="R244" s="108"/>
      <c r="S244" s="108"/>
      <c r="T244" s="108"/>
      <c r="U244" s="108"/>
      <c r="V244" s="108"/>
      <c r="W244" s="108"/>
      <c r="X244" s="108"/>
      <c r="Y244" s="108"/>
      <c r="Z244" s="108"/>
      <c r="AA244" s="108"/>
      <c r="AB244" s="108"/>
      <c r="AC244" s="108"/>
      <c r="AD244" s="108"/>
      <c r="AE244" s="108"/>
      <c r="AF244" s="108"/>
      <c r="AG244" s="108"/>
      <c r="AH244" s="108"/>
      <c r="AI244" s="108"/>
      <c r="AJ244" s="108"/>
      <c r="AK244" s="108">
        <f t="shared" ref="AK244:BC244" si="110">AK91/AK92</f>
        <v>23.272727272727273</v>
      </c>
      <c r="AL244" s="108">
        <f t="shared" si="110"/>
        <v>11.111111111111111</v>
      </c>
      <c r="AM244" s="108">
        <f t="shared" si="110"/>
        <v>11.428571428571429</v>
      </c>
      <c r="AN244" s="108">
        <f t="shared" si="110"/>
        <v>12.09090909090909</v>
      </c>
      <c r="AO244" s="108">
        <f t="shared" si="110"/>
        <v>15.18181818181818</v>
      </c>
      <c r="AP244" s="108">
        <f t="shared" si="110"/>
        <v>6.2661870503597132</v>
      </c>
      <c r="AQ244" s="108">
        <f t="shared" si="110"/>
        <v>4.8618784530386741</v>
      </c>
      <c r="AR244" s="108">
        <f t="shared" si="110"/>
        <v>5.1496598639455788</v>
      </c>
      <c r="AS244" s="108">
        <f t="shared" si="110"/>
        <v>3.4789915966386555</v>
      </c>
      <c r="AT244" s="108">
        <f t="shared" si="110"/>
        <v>9.2413865998271252</v>
      </c>
      <c r="AU244" s="108">
        <f t="shared" si="110"/>
        <v>14.427563881390675</v>
      </c>
      <c r="AV244" s="108">
        <f t="shared" si="110"/>
        <v>15.474341102422315</v>
      </c>
      <c r="AW244" s="108">
        <f t="shared" si="110"/>
        <v>7.3704420450327985</v>
      </c>
      <c r="AX244" s="108">
        <f t="shared" si="110"/>
        <v>15.951352055131252</v>
      </c>
      <c r="AY244" s="108">
        <f t="shared" si="110"/>
        <v>21.733678587557822</v>
      </c>
      <c r="AZ244" s="108">
        <f t="shared" si="110"/>
        <v>7.246511864013458</v>
      </c>
      <c r="BA244" s="108">
        <f t="shared" si="110"/>
        <v>5.3835854596188657</v>
      </c>
      <c r="BB244" s="108">
        <f t="shared" si="110"/>
        <v>3.0541498011058392</v>
      </c>
      <c r="BC244" s="108">
        <f t="shared" si="110"/>
        <v>6.0893580638022673</v>
      </c>
      <c r="BD244" s="108"/>
    </row>
    <row r="245" spans="1:56" x14ac:dyDescent="0.2">
      <c r="A245" s="21">
        <v>2004</v>
      </c>
      <c r="B245" s="21" t="s">
        <v>27</v>
      </c>
      <c r="C245" s="6" t="s">
        <v>39</v>
      </c>
      <c r="R245" s="108"/>
      <c r="S245" s="108"/>
      <c r="T245" s="108"/>
      <c r="U245" s="108"/>
      <c r="V245" s="108"/>
      <c r="W245" s="108"/>
      <c r="X245" s="108"/>
      <c r="Y245" s="108"/>
      <c r="Z245" s="108"/>
      <c r="AA245" s="108"/>
      <c r="AB245" s="108"/>
      <c r="AC245" s="108"/>
      <c r="AD245" s="108"/>
      <c r="AE245" s="108"/>
      <c r="AF245" s="108"/>
      <c r="AG245" s="108"/>
      <c r="AH245" s="108"/>
      <c r="AI245" s="108"/>
      <c r="AJ245" s="108"/>
      <c r="AK245" s="108">
        <f t="shared" ref="AK245:BC245" si="111">AK95/AK96</f>
        <v>1.3164556962025316</v>
      </c>
      <c r="AL245" s="108">
        <f t="shared" si="111"/>
        <v>2.1764705882352944</v>
      </c>
      <c r="AM245" s="108">
        <f t="shared" si="111"/>
        <v>2.4423076923076921</v>
      </c>
      <c r="AN245" s="108">
        <f t="shared" si="111"/>
        <v>6.4799999999999995</v>
      </c>
      <c r="AO245" s="108">
        <f t="shared" si="111"/>
        <v>7.3</v>
      </c>
      <c r="AP245" s="108">
        <f t="shared" si="111"/>
        <v>2.9465478841870825</v>
      </c>
      <c r="AQ245" s="108">
        <f t="shared" si="111"/>
        <v>2.3246445497630335</v>
      </c>
      <c r="AR245" s="108">
        <f t="shared" si="111"/>
        <v>7.0792079207920793</v>
      </c>
      <c r="AS245" s="108">
        <f t="shared" si="111"/>
        <v>25.837837837837839</v>
      </c>
      <c r="AT245" s="108">
        <f t="shared" si="111"/>
        <v>25.624265877588318</v>
      </c>
      <c r="AU245" s="108">
        <f t="shared" si="111"/>
        <v>19.485451054291623</v>
      </c>
      <c r="AV245" s="108">
        <f t="shared" si="111"/>
        <v>9.1816201676597196</v>
      </c>
      <c r="AW245" s="108">
        <f t="shared" si="111"/>
        <v>4.0894457640058368</v>
      </c>
      <c r="AX245" s="108">
        <f t="shared" si="111"/>
        <v>5.9697363617309813</v>
      </c>
      <c r="AY245" s="108">
        <f t="shared" si="111"/>
        <v>11.11333355787249</v>
      </c>
      <c r="AZ245" s="108">
        <f t="shared" si="111"/>
        <v>34.361220060174681</v>
      </c>
      <c r="BA245" s="108">
        <f t="shared" si="111"/>
        <v>6.1076050932821069</v>
      </c>
      <c r="BB245" s="108">
        <f t="shared" si="111"/>
        <v>22.215137232066976</v>
      </c>
      <c r="BC245" s="108">
        <f t="shared" si="111"/>
        <v>14.045395177949251</v>
      </c>
      <c r="BD245" s="108"/>
    </row>
    <row r="246" spans="1:56" x14ac:dyDescent="0.2">
      <c r="A246" s="21">
        <v>2004</v>
      </c>
      <c r="B246" s="21" t="s">
        <v>28</v>
      </c>
      <c r="C246" s="6" t="s">
        <v>39</v>
      </c>
      <c r="R246" s="108"/>
      <c r="S246" s="108"/>
      <c r="T246" s="108"/>
      <c r="U246" s="108"/>
      <c r="V246" s="108"/>
      <c r="W246" s="108"/>
      <c r="X246" s="108"/>
      <c r="Y246" s="108"/>
      <c r="Z246" s="108"/>
      <c r="AA246" s="108"/>
      <c r="AB246" s="108"/>
      <c r="AC246" s="108"/>
      <c r="AD246" s="108"/>
      <c r="AE246" s="108"/>
      <c r="AF246" s="108"/>
      <c r="AG246" s="108"/>
      <c r="AH246" s="108"/>
      <c r="AI246" s="108"/>
      <c r="AJ246" s="108"/>
      <c r="AK246" s="108">
        <f t="shared" ref="AK246:BC246" si="112">AK99/AK100</f>
        <v>5.6060606060606064</v>
      </c>
      <c r="AL246" s="108">
        <f t="shared" si="112"/>
        <v>11.875</v>
      </c>
      <c r="AM246" s="108">
        <f t="shared" si="112"/>
        <v>15.249999999999998</v>
      </c>
      <c r="AN246" s="108">
        <f t="shared" si="112"/>
        <v>2.347826086956522</v>
      </c>
      <c r="AO246" s="108">
        <f t="shared" si="112"/>
        <v>1.510204081632653</v>
      </c>
      <c r="AP246" s="108">
        <f t="shared" si="112"/>
        <v>2.6729559748427674</v>
      </c>
      <c r="AQ246" s="108">
        <f t="shared" si="112"/>
        <v>6.7415730337078656</v>
      </c>
      <c r="AR246" s="108">
        <f t="shared" si="112"/>
        <v>2.1839080459770117</v>
      </c>
      <c r="AS246" s="108">
        <f t="shared" si="112"/>
        <v>0.59405940594059403</v>
      </c>
      <c r="AT246" s="108">
        <f t="shared" si="112"/>
        <v>0.95744630635254768</v>
      </c>
      <c r="AU246" s="108">
        <f t="shared" si="112"/>
        <v>1.0056907280128122</v>
      </c>
      <c r="AV246" s="108">
        <f t="shared" si="112"/>
        <v>3.0265017340769025</v>
      </c>
      <c r="AW246" s="108">
        <f t="shared" si="112"/>
        <v>0.89585167163943813</v>
      </c>
      <c r="AX246" s="108">
        <f t="shared" si="112"/>
        <v>8.9287958115183237</v>
      </c>
      <c r="AY246" s="108">
        <f t="shared" si="112"/>
        <v>4.2754676147781732</v>
      </c>
      <c r="AZ246" s="108">
        <f t="shared" si="112"/>
        <v>12.507638841098336</v>
      </c>
      <c r="BA246" s="108">
        <f t="shared" si="112"/>
        <v>5.1760558234692402</v>
      </c>
      <c r="BB246" s="108">
        <f t="shared" si="112"/>
        <v>11.129019350549205</v>
      </c>
      <c r="BC246" s="108">
        <f t="shared" si="112"/>
        <v>11.67609406811928</v>
      </c>
      <c r="BD246" s="108"/>
    </row>
    <row r="247" spans="1:56" x14ac:dyDescent="0.2">
      <c r="A247" s="21">
        <v>2009</v>
      </c>
      <c r="B247" s="21" t="s">
        <v>29</v>
      </c>
      <c r="C247" s="6" t="s">
        <v>39</v>
      </c>
      <c r="R247" s="108"/>
      <c r="S247" s="108"/>
      <c r="T247" s="108"/>
      <c r="U247" s="108"/>
      <c r="V247" s="108"/>
      <c r="W247" s="108"/>
      <c r="X247" s="108"/>
      <c r="Y247" s="108"/>
      <c r="Z247" s="108"/>
      <c r="AA247" s="108"/>
      <c r="AB247" s="108"/>
      <c r="AC247" s="108"/>
      <c r="AD247" s="108"/>
      <c r="AE247" s="108"/>
      <c r="AF247" s="108"/>
      <c r="AG247" s="108"/>
      <c r="AH247" s="108"/>
      <c r="AI247" s="108"/>
      <c r="AJ247" s="108"/>
      <c r="AK247" s="108"/>
      <c r="AL247" s="108"/>
      <c r="AM247" s="108"/>
      <c r="AN247" s="108"/>
      <c r="AO247" s="108"/>
      <c r="AP247" s="108">
        <f t="shared" ref="AP247:BC247" si="113">AP103/AP104</f>
        <v>3.0679347826086953</v>
      </c>
      <c r="AQ247" s="108">
        <f t="shared" si="113"/>
        <v>8.6685082872928163</v>
      </c>
      <c r="AR247" s="108">
        <f t="shared" si="113"/>
        <v>17.128205128205128</v>
      </c>
      <c r="AS247" s="108">
        <f t="shared" si="113"/>
        <v>22.5625</v>
      </c>
      <c r="AT247" s="108">
        <f t="shared" si="113"/>
        <v>13.926541731199167</v>
      </c>
      <c r="AU247" s="108">
        <f t="shared" si="113"/>
        <v>19.332234929520585</v>
      </c>
      <c r="AV247" s="108">
        <f t="shared" si="113"/>
        <v>6.3914911903738716</v>
      </c>
      <c r="AW247" s="108">
        <f t="shared" si="113"/>
        <v>5.8563837206686316</v>
      </c>
      <c r="AX247" s="108">
        <f t="shared" si="113"/>
        <v>7.5294450736126848</v>
      </c>
      <c r="AY247" s="108">
        <f t="shared" si="113"/>
        <v>8.6148488526674747</v>
      </c>
      <c r="AZ247" s="108">
        <f t="shared" si="113"/>
        <v>8.9026394100142294</v>
      </c>
      <c r="BA247" s="108">
        <f t="shared" si="113"/>
        <v>10.820612105608154</v>
      </c>
      <c r="BB247" s="108">
        <f t="shared" si="113"/>
        <v>4.1835779327947193</v>
      </c>
      <c r="BC247" s="108">
        <f t="shared" si="113"/>
        <v>3.3320254489252106</v>
      </c>
      <c r="BD247" s="108"/>
    </row>
    <row r="248" spans="1:56" x14ac:dyDescent="0.2">
      <c r="A248" s="21">
        <v>2009</v>
      </c>
      <c r="B248" s="21" t="s">
        <v>30</v>
      </c>
      <c r="C248" s="6" t="s">
        <v>39</v>
      </c>
      <c r="R248" s="108"/>
      <c r="S248" s="108"/>
      <c r="T248" s="108"/>
      <c r="U248" s="108"/>
      <c r="V248" s="108"/>
      <c r="W248" s="108"/>
      <c r="X248" s="108"/>
      <c r="Y248" s="108"/>
      <c r="Z248" s="108"/>
      <c r="AA248" s="108"/>
      <c r="AB248" s="108"/>
      <c r="AC248" s="108"/>
      <c r="AD248" s="108"/>
      <c r="AE248" s="108"/>
      <c r="AF248" s="108"/>
      <c r="AG248" s="108"/>
      <c r="AH248" s="108"/>
      <c r="AI248" s="108"/>
      <c r="AJ248" s="108"/>
      <c r="AK248" s="108"/>
      <c r="AL248" s="108"/>
      <c r="AM248" s="108"/>
      <c r="AN248" s="108"/>
      <c r="AO248" s="108"/>
      <c r="AP248" s="108">
        <f t="shared" ref="AP248:BC248" si="114">AP107/AP108</f>
        <v>6.6298701298701301</v>
      </c>
      <c r="AQ248" s="108">
        <f t="shared" si="114"/>
        <v>5.7183098591549291</v>
      </c>
      <c r="AR248" s="108">
        <f t="shared" si="114"/>
        <v>22.219035976738041</v>
      </c>
      <c r="AS248" s="108">
        <f t="shared" si="114"/>
        <v>25.925462112131253</v>
      </c>
      <c r="AT248" s="108">
        <f t="shared" si="114"/>
        <v>8.8607342369991464</v>
      </c>
      <c r="AU248" s="108">
        <f t="shared" si="114"/>
        <v>4.4922137726494267</v>
      </c>
      <c r="AV248" s="108">
        <f t="shared" si="114"/>
        <v>4.0404859389766168</v>
      </c>
      <c r="AW248" s="108">
        <f t="shared" si="114"/>
        <v>5.9448974579686187</v>
      </c>
      <c r="AX248" s="108">
        <f t="shared" si="114"/>
        <v>1.5832972110822887</v>
      </c>
      <c r="AY248" s="108">
        <f t="shared" si="114"/>
        <v>3.37188056646165</v>
      </c>
      <c r="AZ248" s="108">
        <f t="shared" si="114"/>
        <v>4.6459877939843039</v>
      </c>
      <c r="BA248" s="108">
        <f t="shared" si="114"/>
        <v>5.934106718595543</v>
      </c>
      <c r="BB248" s="108">
        <f t="shared" si="114"/>
        <v>54.626382493947879</v>
      </c>
      <c r="BC248" s="108">
        <f t="shared" si="114"/>
        <v>43.852403801790167</v>
      </c>
      <c r="BD248" s="108"/>
    </row>
    <row r="249" spans="1:56" x14ac:dyDescent="0.2">
      <c r="A249" s="21">
        <v>2017</v>
      </c>
      <c r="B249" s="21" t="s">
        <v>31</v>
      </c>
      <c r="C249" s="6" t="s">
        <v>39</v>
      </c>
      <c r="R249" s="108"/>
      <c r="S249" s="108"/>
      <c r="T249" s="108"/>
      <c r="U249" s="108"/>
      <c r="V249" s="108"/>
      <c r="W249" s="108"/>
      <c r="X249" s="108"/>
      <c r="Y249" s="108"/>
      <c r="Z249" s="108"/>
      <c r="AA249" s="108"/>
      <c r="AB249" s="108"/>
      <c r="AC249" s="108"/>
      <c r="AD249" s="108"/>
      <c r="AE249" s="108"/>
      <c r="AF249" s="108"/>
      <c r="AG249" s="108"/>
      <c r="AH249" s="108"/>
      <c r="AI249" s="108"/>
      <c r="AJ249" s="108"/>
      <c r="AK249" s="108"/>
      <c r="AL249" s="108"/>
      <c r="AM249" s="108"/>
      <c r="AN249" s="108"/>
      <c r="AO249" s="108"/>
      <c r="AP249" s="108"/>
      <c r="AQ249" s="108">
        <f t="shared" ref="AQ249:BC249" si="115">AQ111/AQ112</f>
        <v>0.62350936967632031</v>
      </c>
      <c r="AR249" s="108">
        <f t="shared" si="115"/>
        <v>0.69199999999999995</v>
      </c>
      <c r="AS249" s="108">
        <f t="shared" si="115"/>
        <v>148.00000000000003</v>
      </c>
      <c r="AT249" s="108">
        <f t="shared" si="115"/>
        <v>14.757829621027225</v>
      </c>
      <c r="AU249" s="108">
        <f t="shared" si="115"/>
        <v>7.7934667875449577</v>
      </c>
      <c r="AV249" s="108">
        <f t="shared" si="115"/>
        <v>2.2012540952161324</v>
      </c>
      <c r="AW249" s="108">
        <f t="shared" si="115"/>
        <v>1.8507314390926868</v>
      </c>
      <c r="AX249" s="108">
        <f t="shared" si="115"/>
        <v>5.62156862745098</v>
      </c>
      <c r="AY249" s="108">
        <f t="shared" si="115"/>
        <v>5.9764705882352951</v>
      </c>
      <c r="AZ249" s="108">
        <f t="shared" si="115"/>
        <v>10.079591836734693</v>
      </c>
      <c r="BA249" s="108">
        <f t="shared" si="115"/>
        <v>15.809573361082206</v>
      </c>
      <c r="BB249" s="108">
        <f t="shared" si="115"/>
        <v>3.903798717316231</v>
      </c>
      <c r="BC249" s="108">
        <f t="shared" si="115"/>
        <v>46.282878411910673</v>
      </c>
      <c r="BD249" s="108"/>
    </row>
    <row r="250" spans="1:56" x14ac:dyDescent="0.2">
      <c r="A250" s="21">
        <v>2020</v>
      </c>
      <c r="B250" s="21" t="s">
        <v>32</v>
      </c>
      <c r="C250" s="6" t="s">
        <v>39</v>
      </c>
      <c r="R250" s="108"/>
      <c r="S250" s="108"/>
      <c r="T250" s="108"/>
      <c r="U250" s="108"/>
      <c r="V250" s="108"/>
      <c r="W250" s="108"/>
      <c r="X250" s="108"/>
      <c r="Y250" s="108"/>
      <c r="Z250" s="108"/>
      <c r="AA250" s="108"/>
      <c r="AB250" s="108"/>
      <c r="AC250" s="108"/>
      <c r="AD250" s="108"/>
      <c r="AE250" s="108"/>
      <c r="AF250" s="108"/>
      <c r="AG250" s="108"/>
      <c r="AH250" s="108"/>
      <c r="AI250" s="108"/>
      <c r="AJ250" s="108"/>
      <c r="AK250" s="108"/>
      <c r="AL250" s="108"/>
      <c r="AM250" s="108"/>
      <c r="AN250" s="108"/>
      <c r="AO250" s="108"/>
      <c r="AP250" s="108"/>
      <c r="AQ250" s="108"/>
      <c r="AR250" s="108"/>
      <c r="AS250" s="108"/>
      <c r="AT250" s="108">
        <f t="shared" ref="AT250:BC250" si="116">AT115/AT116</f>
        <v>4.2222440038030644</v>
      </c>
      <c r="AU250" s="108">
        <f t="shared" si="116"/>
        <v>4.7731673776380781</v>
      </c>
      <c r="AV250" s="108">
        <f t="shared" si="116"/>
        <v>6.6441428571428567</v>
      </c>
      <c r="AW250" s="108">
        <f t="shared" si="116"/>
        <v>6.5229729729729735</v>
      </c>
      <c r="AX250" s="108">
        <f t="shared" si="116"/>
        <v>6.3928571428571423</v>
      </c>
      <c r="AY250" s="108">
        <f t="shared" si="116"/>
        <v>11.711864406779661</v>
      </c>
      <c r="AZ250" s="108">
        <f t="shared" si="116"/>
        <v>3.5576923076923084</v>
      </c>
      <c r="BA250" s="108">
        <f t="shared" si="116"/>
        <v>4.1428571428571432</v>
      </c>
      <c r="BB250" s="108">
        <f t="shared" si="116"/>
        <v>7.0396341463414638</v>
      </c>
      <c r="BC250" s="108">
        <f t="shared" si="116"/>
        <v>7.7994987468671679</v>
      </c>
      <c r="BD250" s="10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652F0-8DC5-4084-ADE8-D93F3F87C6A3}">
  <sheetPr>
    <tabColor rgb="FF002060"/>
  </sheetPr>
  <dimension ref="A1:BD37"/>
  <sheetViews>
    <sheetView tabSelected="1" zoomScale="80" zoomScaleNormal="80" workbookViewId="0">
      <selection activeCell="BB5" sqref="BB5:BC5"/>
    </sheetView>
  </sheetViews>
  <sheetFormatPr defaultRowHeight="15" x14ac:dyDescent="0.25"/>
  <cols>
    <col min="1" max="1" width="5.140625" customWidth="1"/>
    <col min="2" max="2" width="16.5703125" customWidth="1"/>
    <col min="3" max="5" width="5.5703125" bestFit="1" customWidth="1"/>
    <col min="6" max="7" width="4.85546875" bestFit="1" customWidth="1"/>
    <col min="8" max="44" width="5.5703125" bestFit="1" customWidth="1"/>
    <col min="45" max="56" width="4.85546875" bestFit="1" customWidth="1"/>
  </cols>
  <sheetData>
    <row r="1" spans="1:56" x14ac:dyDescent="0.25">
      <c r="A1" s="120" t="s">
        <v>40</v>
      </c>
    </row>
    <row r="2" spans="1:56" x14ac:dyDescent="0.25">
      <c r="A2" t="s">
        <v>41</v>
      </c>
    </row>
    <row r="3" spans="1:56" x14ac:dyDescent="0.25">
      <c r="L3" s="121"/>
      <c r="M3" s="121"/>
      <c r="N3" s="121"/>
      <c r="O3" s="121"/>
      <c r="P3" s="121"/>
      <c r="Q3" s="121"/>
      <c r="BC3" t="s">
        <v>42</v>
      </c>
      <c r="BD3" t="s">
        <v>42</v>
      </c>
    </row>
    <row r="4" spans="1:56" x14ac:dyDescent="0.25">
      <c r="C4" s="121">
        <v>1970</v>
      </c>
      <c r="D4" s="121">
        <v>1971</v>
      </c>
      <c r="E4" s="121">
        <v>1972</v>
      </c>
      <c r="F4" s="121">
        <v>1973</v>
      </c>
      <c r="G4" s="121">
        <v>1974</v>
      </c>
      <c r="H4" s="121">
        <v>1975</v>
      </c>
      <c r="I4" s="121">
        <v>1976</v>
      </c>
      <c r="J4" s="121">
        <v>1977</v>
      </c>
      <c r="K4" s="121">
        <v>1978</v>
      </c>
      <c r="L4" s="121">
        <v>1979</v>
      </c>
      <c r="M4" s="121">
        <v>1980</v>
      </c>
      <c r="N4" s="121">
        <v>1981</v>
      </c>
      <c r="O4" s="121">
        <v>1982</v>
      </c>
      <c r="P4" s="121">
        <v>1983</v>
      </c>
      <c r="Q4" s="121">
        <v>1984</v>
      </c>
      <c r="R4" s="121">
        <v>1985</v>
      </c>
      <c r="S4" s="121">
        <v>1986</v>
      </c>
      <c r="T4" s="121">
        <v>1987</v>
      </c>
      <c r="U4" s="121">
        <v>1988</v>
      </c>
      <c r="V4" s="121">
        <v>1989</v>
      </c>
      <c r="W4" s="121">
        <v>1990</v>
      </c>
      <c r="X4" s="121">
        <v>1991</v>
      </c>
      <c r="Y4" s="121">
        <v>1992</v>
      </c>
      <c r="Z4" s="121">
        <v>1993</v>
      </c>
      <c r="AA4" s="121">
        <v>1994</v>
      </c>
      <c r="AB4" s="121">
        <v>1995</v>
      </c>
      <c r="AC4" s="121">
        <v>1996</v>
      </c>
      <c r="AD4" s="121">
        <v>1997</v>
      </c>
      <c r="AE4" s="121">
        <v>1998</v>
      </c>
      <c r="AF4" s="121">
        <v>1999</v>
      </c>
      <c r="AG4" s="121">
        <v>2000</v>
      </c>
      <c r="AH4" s="122">
        <v>2001</v>
      </c>
      <c r="AI4" s="121">
        <v>2002</v>
      </c>
      <c r="AJ4" s="121">
        <v>2003</v>
      </c>
      <c r="AK4" s="121">
        <v>2004</v>
      </c>
      <c r="AL4" s="121">
        <v>2005</v>
      </c>
      <c r="AM4" s="121">
        <v>2006</v>
      </c>
      <c r="AN4" s="121">
        <v>2007</v>
      </c>
      <c r="AO4" s="121">
        <v>2008</v>
      </c>
      <c r="AP4" s="121">
        <v>2009</v>
      </c>
      <c r="AQ4" s="121">
        <v>2010</v>
      </c>
      <c r="AR4" s="121">
        <v>2011</v>
      </c>
      <c r="AS4" s="121">
        <v>2012</v>
      </c>
      <c r="AT4" s="121">
        <v>2013</v>
      </c>
      <c r="AU4" s="121">
        <v>2014</v>
      </c>
      <c r="AV4" s="121">
        <v>2015</v>
      </c>
      <c r="AW4" s="121">
        <v>2016</v>
      </c>
      <c r="AX4" s="121">
        <v>2017</v>
      </c>
      <c r="AY4" s="121">
        <v>2018</v>
      </c>
      <c r="AZ4" s="121">
        <v>2019</v>
      </c>
      <c r="BA4" s="121">
        <v>2020</v>
      </c>
      <c r="BB4" s="121">
        <v>2021</v>
      </c>
      <c r="BC4" s="121">
        <v>2022</v>
      </c>
      <c r="BD4" s="121">
        <v>2023</v>
      </c>
    </row>
    <row r="5" spans="1:56" x14ac:dyDescent="0.25">
      <c r="A5" s="123">
        <v>1949</v>
      </c>
      <c r="B5" s="120" t="s">
        <v>0</v>
      </c>
      <c r="C5" s="124">
        <v>108</v>
      </c>
      <c r="D5" s="124">
        <v>107</v>
      </c>
      <c r="E5" s="124">
        <v>107</v>
      </c>
      <c r="F5" s="124"/>
      <c r="G5" s="124"/>
      <c r="H5" s="124">
        <v>103</v>
      </c>
      <c r="I5" s="124">
        <v>107</v>
      </c>
      <c r="J5" s="124">
        <v>107</v>
      </c>
      <c r="K5" s="124">
        <v>118</v>
      </c>
      <c r="L5" s="124">
        <v>107</v>
      </c>
      <c r="M5" s="124">
        <v>108</v>
      </c>
      <c r="N5" s="124">
        <v>109</v>
      </c>
      <c r="O5" s="124">
        <v>110</v>
      </c>
      <c r="P5" s="124">
        <v>109</v>
      </c>
      <c r="Q5" s="124">
        <v>107</v>
      </c>
      <c r="R5" s="124">
        <v>107</v>
      </c>
      <c r="S5" s="124">
        <v>107</v>
      </c>
      <c r="T5" s="124">
        <v>109</v>
      </c>
      <c r="U5" s="124">
        <v>110</v>
      </c>
      <c r="V5" s="124">
        <v>110</v>
      </c>
      <c r="W5" s="124">
        <v>106</v>
      </c>
      <c r="X5" s="124">
        <v>101</v>
      </c>
      <c r="Y5" s="124">
        <v>79</v>
      </c>
      <c r="Z5" s="124">
        <v>70</v>
      </c>
      <c r="AA5" s="124">
        <v>53</v>
      </c>
      <c r="AB5" s="125">
        <v>47</v>
      </c>
      <c r="AC5" s="125">
        <v>46.643999999999998</v>
      </c>
      <c r="AD5" s="125">
        <v>46.107999999999997</v>
      </c>
      <c r="AE5" s="125">
        <v>45.078000000000003</v>
      </c>
      <c r="AF5" s="125">
        <v>43.244999999999997</v>
      </c>
      <c r="AG5" s="125">
        <v>42.134999999999998</v>
      </c>
      <c r="AH5" s="126">
        <v>41</v>
      </c>
      <c r="AI5" s="125">
        <v>42</v>
      </c>
      <c r="AJ5" s="125">
        <v>41</v>
      </c>
      <c r="AK5" s="125">
        <v>40</v>
      </c>
      <c r="AL5" s="125">
        <v>40</v>
      </c>
      <c r="AM5" s="125">
        <v>39</v>
      </c>
      <c r="AN5" s="125">
        <v>39</v>
      </c>
      <c r="AO5" s="125">
        <v>37</v>
      </c>
      <c r="AP5" s="125">
        <v>36</v>
      </c>
      <c r="AQ5" s="125">
        <v>34</v>
      </c>
      <c r="AR5" s="125">
        <v>32</v>
      </c>
      <c r="AS5" s="125">
        <v>30.821000000000002</v>
      </c>
      <c r="AT5" s="125">
        <v>30.704000000000001</v>
      </c>
      <c r="AU5" s="125">
        <v>30.512</v>
      </c>
      <c r="AV5" s="125">
        <v>29.681000000000001</v>
      </c>
      <c r="AW5" s="125">
        <v>28.815999999999999</v>
      </c>
      <c r="AX5" s="125">
        <v>27.841000000000001</v>
      </c>
      <c r="AY5" s="125">
        <v>26.483000000000001</v>
      </c>
      <c r="AZ5" s="125">
        <v>23.33</v>
      </c>
      <c r="BA5" s="125">
        <v>22.832000000000001</v>
      </c>
      <c r="BB5" s="125">
        <v>22.681000000000001</v>
      </c>
      <c r="BC5" s="125">
        <v>22.53</v>
      </c>
      <c r="BD5" s="125">
        <v>22.38</v>
      </c>
    </row>
    <row r="6" spans="1:56" x14ac:dyDescent="0.25">
      <c r="A6" s="123">
        <v>1949</v>
      </c>
      <c r="B6" s="120" t="s">
        <v>17</v>
      </c>
      <c r="C6" s="125">
        <v>91</v>
      </c>
      <c r="D6" s="125">
        <v>87</v>
      </c>
      <c r="E6" s="125">
        <v>82</v>
      </c>
      <c r="F6" s="125"/>
      <c r="G6" s="125"/>
      <c r="H6" s="125">
        <v>78</v>
      </c>
      <c r="I6" s="125">
        <v>78</v>
      </c>
      <c r="J6" s="125">
        <v>78</v>
      </c>
      <c r="K6" s="125">
        <v>79</v>
      </c>
      <c r="L6" s="125">
        <v>79</v>
      </c>
      <c r="M6" s="125">
        <v>82</v>
      </c>
      <c r="N6" s="125">
        <v>81</v>
      </c>
      <c r="O6" s="125">
        <v>82</v>
      </c>
      <c r="P6" s="125">
        <v>81</v>
      </c>
      <c r="Q6" s="125">
        <v>82</v>
      </c>
      <c r="R6" s="125">
        <v>83</v>
      </c>
      <c r="S6" s="125">
        <v>85</v>
      </c>
      <c r="T6" s="125">
        <v>86</v>
      </c>
      <c r="U6" s="125">
        <v>88</v>
      </c>
      <c r="V6" s="125">
        <v>88</v>
      </c>
      <c r="W6" s="125">
        <v>87</v>
      </c>
      <c r="X6" s="125">
        <v>86</v>
      </c>
      <c r="Y6" s="125">
        <v>82</v>
      </c>
      <c r="Z6" s="125">
        <v>76</v>
      </c>
      <c r="AA6" s="125">
        <v>75</v>
      </c>
      <c r="AB6" s="125">
        <v>70</v>
      </c>
      <c r="AC6" s="125">
        <v>66</v>
      </c>
      <c r="AD6" s="125">
        <v>61</v>
      </c>
      <c r="AE6" s="125">
        <v>60</v>
      </c>
      <c r="AF6" s="127">
        <v>60</v>
      </c>
      <c r="AG6" s="127">
        <v>59</v>
      </c>
      <c r="AH6" s="127">
        <v>59</v>
      </c>
      <c r="AI6" s="127">
        <v>61</v>
      </c>
      <c r="AJ6" s="127">
        <v>62</v>
      </c>
      <c r="AK6" s="127">
        <v>62</v>
      </c>
      <c r="AL6" s="127">
        <v>63</v>
      </c>
      <c r="AM6" s="127">
        <v>54</v>
      </c>
      <c r="AN6" s="127">
        <v>55</v>
      </c>
      <c r="AO6" s="127">
        <v>59</v>
      </c>
      <c r="AP6" s="127">
        <v>60</v>
      </c>
      <c r="AQ6" s="127">
        <v>61</v>
      </c>
      <c r="AR6" s="127">
        <v>68</v>
      </c>
      <c r="AS6" s="127">
        <v>67.653000000000006</v>
      </c>
      <c r="AT6" s="127">
        <v>67.522000000000006</v>
      </c>
      <c r="AU6" s="127">
        <v>65.897999999999996</v>
      </c>
      <c r="AV6" s="127">
        <v>70.320999999999998</v>
      </c>
      <c r="AW6" s="125">
        <v>70.507000000000005</v>
      </c>
      <c r="AX6" s="125">
        <v>68.156999999999996</v>
      </c>
      <c r="AY6" s="125">
        <v>70.298000000000002</v>
      </c>
      <c r="AZ6" s="125">
        <v>71.849000000000004</v>
      </c>
      <c r="BA6" s="125">
        <v>70.338999999999999</v>
      </c>
      <c r="BB6" s="125">
        <v>71.010000000000005</v>
      </c>
      <c r="BC6" s="125">
        <v>76.224999999999994</v>
      </c>
      <c r="BD6" s="125">
        <v>76.728999999999999</v>
      </c>
    </row>
    <row r="7" spans="1:56" x14ac:dyDescent="0.25">
      <c r="A7" s="123">
        <v>1949</v>
      </c>
      <c r="B7" s="120" t="s">
        <v>5</v>
      </c>
      <c r="C7" s="124">
        <v>42</v>
      </c>
      <c r="D7" s="124">
        <v>44</v>
      </c>
      <c r="E7" s="124">
        <v>42</v>
      </c>
      <c r="F7" s="124"/>
      <c r="G7" s="124"/>
      <c r="H7" s="124">
        <v>34</v>
      </c>
      <c r="I7" s="124">
        <v>31</v>
      </c>
      <c r="J7" s="124">
        <v>32</v>
      </c>
      <c r="K7" s="124">
        <v>33</v>
      </c>
      <c r="L7" s="124">
        <v>33</v>
      </c>
      <c r="M7" s="124">
        <v>33</v>
      </c>
      <c r="N7" s="124">
        <v>33</v>
      </c>
      <c r="O7" s="124">
        <v>30</v>
      </c>
      <c r="P7" s="124">
        <v>30</v>
      </c>
      <c r="Q7" s="124">
        <v>31</v>
      </c>
      <c r="R7" s="124">
        <v>29</v>
      </c>
      <c r="S7" s="124">
        <v>28</v>
      </c>
      <c r="T7" s="124">
        <v>28</v>
      </c>
      <c r="U7" s="124">
        <v>30</v>
      </c>
      <c r="V7" s="124">
        <v>31</v>
      </c>
      <c r="W7" s="124">
        <v>31</v>
      </c>
      <c r="X7" s="124">
        <v>30</v>
      </c>
      <c r="Y7" s="124">
        <v>28</v>
      </c>
      <c r="Z7" s="124">
        <v>27</v>
      </c>
      <c r="AA7" s="124">
        <v>27</v>
      </c>
      <c r="AB7" s="124">
        <v>27</v>
      </c>
      <c r="AC7" s="124">
        <v>28</v>
      </c>
      <c r="AD7" s="124">
        <v>25</v>
      </c>
      <c r="AE7" s="124">
        <v>25</v>
      </c>
      <c r="AF7" s="124">
        <v>27</v>
      </c>
      <c r="AG7" s="124">
        <v>24</v>
      </c>
      <c r="AH7" s="128">
        <v>22</v>
      </c>
      <c r="AI7" s="124">
        <v>22</v>
      </c>
      <c r="AJ7" s="124">
        <v>20</v>
      </c>
      <c r="AK7" s="124">
        <v>20</v>
      </c>
      <c r="AL7" s="124">
        <v>21</v>
      </c>
      <c r="AM7" s="124">
        <v>20</v>
      </c>
      <c r="AN7" s="124">
        <v>21</v>
      </c>
      <c r="AO7" s="124">
        <v>18</v>
      </c>
      <c r="AP7" s="124">
        <v>19</v>
      </c>
      <c r="AQ7" s="124">
        <v>19</v>
      </c>
      <c r="AR7" s="124">
        <v>19</v>
      </c>
      <c r="AS7" s="124">
        <v>18.573</v>
      </c>
      <c r="AT7" s="124">
        <v>18.093059999999998</v>
      </c>
      <c r="AU7" s="124">
        <v>16.900555256482907</v>
      </c>
      <c r="AV7" s="124">
        <v>17.245999999999999</v>
      </c>
      <c r="AW7" s="124">
        <v>17.253</v>
      </c>
      <c r="AX7" s="124">
        <v>16.739486599999999</v>
      </c>
      <c r="AY7" s="124">
        <v>17.149999999999999</v>
      </c>
      <c r="AZ7" s="124">
        <v>16.28</v>
      </c>
      <c r="BA7" s="124">
        <v>16.881</v>
      </c>
      <c r="BB7" s="124">
        <v>16.945</v>
      </c>
      <c r="BC7" s="124">
        <v>17.154</v>
      </c>
      <c r="BD7" s="124">
        <v>17.541</v>
      </c>
    </row>
    <row r="8" spans="1:56" x14ac:dyDescent="0.25">
      <c r="A8" s="123">
        <v>1949</v>
      </c>
      <c r="B8" s="120" t="s">
        <v>6</v>
      </c>
      <c r="C8" s="124">
        <v>571</v>
      </c>
      <c r="D8" s="124">
        <v>569</v>
      </c>
      <c r="E8" s="124">
        <v>574</v>
      </c>
      <c r="F8" s="124"/>
      <c r="G8" s="124"/>
      <c r="H8" s="124">
        <v>585</v>
      </c>
      <c r="I8" s="124">
        <v>585</v>
      </c>
      <c r="J8" s="124">
        <v>584</v>
      </c>
      <c r="K8" s="124">
        <v>581</v>
      </c>
      <c r="L8" s="124">
        <v>588</v>
      </c>
      <c r="M8" s="124">
        <v>575</v>
      </c>
      <c r="N8" s="124">
        <v>575</v>
      </c>
      <c r="O8" s="124">
        <v>577</v>
      </c>
      <c r="P8" s="124">
        <v>578</v>
      </c>
      <c r="Q8" s="124">
        <v>571</v>
      </c>
      <c r="R8" s="124">
        <v>563</v>
      </c>
      <c r="S8" s="124">
        <v>558</v>
      </c>
      <c r="T8" s="124">
        <v>559</v>
      </c>
      <c r="U8" s="124">
        <v>558</v>
      </c>
      <c r="V8" s="124">
        <v>554</v>
      </c>
      <c r="W8" s="124">
        <v>550</v>
      </c>
      <c r="X8" s="124">
        <v>542</v>
      </c>
      <c r="Y8" s="124">
        <v>522</v>
      </c>
      <c r="Z8" s="124">
        <v>506</v>
      </c>
      <c r="AA8" s="124">
        <v>506</v>
      </c>
      <c r="AB8" s="124">
        <v>504</v>
      </c>
      <c r="AC8" s="124">
        <v>501</v>
      </c>
      <c r="AD8" s="124">
        <v>475</v>
      </c>
      <c r="AE8" s="124">
        <v>449</v>
      </c>
      <c r="AF8" s="124">
        <v>421</v>
      </c>
      <c r="AG8" s="124">
        <v>395</v>
      </c>
      <c r="AH8" s="128">
        <v>367</v>
      </c>
      <c r="AI8" s="124">
        <v>358</v>
      </c>
      <c r="AJ8" s="125">
        <v>356</v>
      </c>
      <c r="AK8" s="125">
        <v>357</v>
      </c>
      <c r="AL8" s="125">
        <v>357</v>
      </c>
      <c r="AM8" s="125">
        <v>358</v>
      </c>
      <c r="AN8" s="125">
        <v>354</v>
      </c>
      <c r="AO8" s="125">
        <v>347</v>
      </c>
      <c r="AP8" s="125">
        <v>239</v>
      </c>
      <c r="AQ8" s="125">
        <v>234</v>
      </c>
      <c r="AR8" s="125">
        <v>227</v>
      </c>
      <c r="AS8" s="125">
        <v>219.239</v>
      </c>
      <c r="AT8" s="125">
        <v>213.11500000000001</v>
      </c>
      <c r="AU8" s="125">
        <v>206.97781000000001</v>
      </c>
      <c r="AV8" s="125">
        <v>204.77600000000001</v>
      </c>
      <c r="AW8" s="125">
        <v>208.143</v>
      </c>
      <c r="AX8" s="125">
        <v>208.208</v>
      </c>
      <c r="AY8" s="125">
        <v>208.209</v>
      </c>
      <c r="AZ8" s="125">
        <v>207.84700000000001</v>
      </c>
      <c r="BA8" s="125">
        <v>207.596</v>
      </c>
      <c r="BB8" s="125">
        <v>207.517</v>
      </c>
      <c r="BC8" s="125">
        <v>207.07599999999999</v>
      </c>
      <c r="BD8" s="125">
        <v>207.3</v>
      </c>
    </row>
    <row r="9" spans="1:56" x14ac:dyDescent="0.25">
      <c r="A9" s="123">
        <v>1949</v>
      </c>
      <c r="B9" s="120" t="s">
        <v>7</v>
      </c>
      <c r="C9" s="124">
        <v>522</v>
      </c>
      <c r="D9" s="124">
        <v>526</v>
      </c>
      <c r="E9" s="124">
        <v>541</v>
      </c>
      <c r="F9" s="124"/>
      <c r="G9" s="124"/>
      <c r="H9" s="124">
        <v>459</v>
      </c>
      <c r="I9" s="124">
        <v>455</v>
      </c>
      <c r="J9" s="124">
        <v>475</v>
      </c>
      <c r="K9" s="124">
        <v>489</v>
      </c>
      <c r="L9" s="124">
        <v>491</v>
      </c>
      <c r="M9" s="124">
        <v>500</v>
      </c>
      <c r="N9" s="124">
        <v>505</v>
      </c>
      <c r="O9" s="124">
        <v>517</v>
      </c>
      <c r="P9" s="124">
        <v>498</v>
      </c>
      <c r="Q9" s="124">
        <v>508</v>
      </c>
      <c r="R9" s="129">
        <v>531</v>
      </c>
      <c r="S9" s="129">
        <v>529</v>
      </c>
      <c r="T9" s="129">
        <v>531</v>
      </c>
      <c r="U9" s="129">
        <v>533</v>
      </c>
      <c r="V9" s="129">
        <v>533</v>
      </c>
      <c r="W9" s="129">
        <v>493</v>
      </c>
      <c r="X9" s="129">
        <v>473</v>
      </c>
      <c r="Y9" s="129">
        <v>471</v>
      </c>
      <c r="Z9" s="129">
        <v>450</v>
      </c>
      <c r="AA9" s="129">
        <v>435</v>
      </c>
      <c r="AB9" s="129">
        <v>435</v>
      </c>
      <c r="AC9" s="129">
        <v>431</v>
      </c>
      <c r="AD9" s="129">
        <v>419</v>
      </c>
      <c r="AE9" s="129">
        <v>402</v>
      </c>
      <c r="AF9" s="129">
        <v>391</v>
      </c>
      <c r="AG9" s="129">
        <v>381</v>
      </c>
      <c r="AH9" s="129">
        <v>374</v>
      </c>
      <c r="AI9" s="129">
        <v>362</v>
      </c>
      <c r="AJ9" s="129">
        <v>325</v>
      </c>
      <c r="AK9" s="129">
        <v>315</v>
      </c>
      <c r="AL9" s="129">
        <v>314</v>
      </c>
      <c r="AM9" s="129">
        <v>309</v>
      </c>
      <c r="AN9" s="130">
        <v>195</v>
      </c>
      <c r="AO9" s="130">
        <v>195</v>
      </c>
      <c r="AP9" s="130">
        <v>197</v>
      </c>
      <c r="AQ9" s="130">
        <v>193</v>
      </c>
      <c r="AR9" s="130">
        <v>192</v>
      </c>
      <c r="AS9" s="130">
        <v>188.87</v>
      </c>
      <c r="AT9" s="130">
        <v>188.87</v>
      </c>
      <c r="AU9" s="130">
        <v>183.465</v>
      </c>
      <c r="AV9" s="130">
        <v>178.42400000000001</v>
      </c>
      <c r="AW9" s="130">
        <v>176.25700000000001</v>
      </c>
      <c r="AX9" s="130">
        <v>174.613</v>
      </c>
      <c r="AY9" s="130">
        <v>174.114</v>
      </c>
      <c r="AZ9" s="130">
        <v>176.42599999999999</v>
      </c>
      <c r="BA9" s="130">
        <v>173.39599999999999</v>
      </c>
      <c r="BB9" s="130">
        <v>171.54900000000001</v>
      </c>
      <c r="BC9" s="130">
        <v>174.8</v>
      </c>
      <c r="BD9" s="130">
        <v>173.93799999999999</v>
      </c>
    </row>
    <row r="10" spans="1:56" x14ac:dyDescent="0.25">
      <c r="A10" s="123">
        <v>1949</v>
      </c>
      <c r="B10" s="120" t="s">
        <v>8</v>
      </c>
      <c r="C10" s="125">
        <v>1</v>
      </c>
      <c r="D10" s="125">
        <v>1</v>
      </c>
      <c r="E10" s="125">
        <v>1</v>
      </c>
      <c r="F10" s="125"/>
      <c r="G10" s="125"/>
      <c r="H10" s="125">
        <v>1</v>
      </c>
      <c r="I10" s="125">
        <v>1</v>
      </c>
      <c r="J10" s="125">
        <v>1</v>
      </c>
      <c r="K10" s="125">
        <v>1</v>
      </c>
      <c r="L10" s="125">
        <v>1</v>
      </c>
      <c r="M10" s="125">
        <v>1</v>
      </c>
      <c r="N10" s="125">
        <v>1</v>
      </c>
      <c r="O10" s="125">
        <v>1</v>
      </c>
      <c r="P10" s="125">
        <v>1</v>
      </c>
      <c r="Q10" s="125">
        <v>1</v>
      </c>
      <c r="R10" s="125">
        <v>1</v>
      </c>
      <c r="S10" s="125">
        <v>1</v>
      </c>
      <c r="T10" s="125">
        <v>1</v>
      </c>
      <c r="U10" s="125">
        <v>1</v>
      </c>
      <c r="V10" s="125">
        <v>1</v>
      </c>
      <c r="W10" s="125">
        <v>1</v>
      </c>
      <c r="X10" s="125">
        <v>1</v>
      </c>
      <c r="Y10" s="125">
        <v>1.3</v>
      </c>
      <c r="Z10" s="125">
        <v>1.3</v>
      </c>
      <c r="AA10" s="125">
        <v>1.3</v>
      </c>
      <c r="AB10" s="125">
        <v>1.3</v>
      </c>
      <c r="AC10" s="125">
        <v>1.3</v>
      </c>
      <c r="AD10" s="125">
        <v>1.3</v>
      </c>
      <c r="AE10" s="125">
        <v>1.3</v>
      </c>
      <c r="AF10" s="125">
        <v>1.3</v>
      </c>
      <c r="AG10" s="125">
        <v>1.4</v>
      </c>
      <c r="AH10" s="126">
        <v>1.4</v>
      </c>
      <c r="AI10" s="125">
        <v>1.4</v>
      </c>
      <c r="AJ10" s="125">
        <v>1.4</v>
      </c>
      <c r="AK10" s="125">
        <v>1.4</v>
      </c>
      <c r="AL10" s="125">
        <v>1.4</v>
      </c>
      <c r="AM10" s="125">
        <v>1.4</v>
      </c>
      <c r="AN10" s="125">
        <v>1.4</v>
      </c>
      <c r="AO10" s="125">
        <v>0.8</v>
      </c>
      <c r="AP10" s="125">
        <v>0.9</v>
      </c>
      <c r="AQ10" s="125">
        <v>0.9</v>
      </c>
      <c r="AR10" s="125">
        <v>0.9</v>
      </c>
      <c r="AS10" s="125">
        <v>0.84699999999999998</v>
      </c>
      <c r="AT10" s="125">
        <v>0.88200000000000001</v>
      </c>
      <c r="AU10" s="125">
        <v>0.82099999999999995</v>
      </c>
      <c r="AV10" s="125">
        <v>0.77400000000000002</v>
      </c>
      <c r="AW10" s="125">
        <v>0.78</v>
      </c>
      <c r="AX10" s="125">
        <v>0.82399999999999995</v>
      </c>
      <c r="AY10" s="125">
        <v>0.86699999999999999</v>
      </c>
      <c r="AZ10" s="125">
        <v>0.85299999999999998</v>
      </c>
      <c r="BA10" s="125">
        <v>0.81299999999999994</v>
      </c>
      <c r="BB10" s="125">
        <v>0.83099999999999996</v>
      </c>
      <c r="BC10" s="125">
        <v>0.85099999999999998</v>
      </c>
      <c r="BD10" s="125">
        <v>0.88300000000000001</v>
      </c>
    </row>
    <row r="11" spans="1:56" x14ac:dyDescent="0.25">
      <c r="A11" s="123">
        <v>1949</v>
      </c>
      <c r="B11" s="120" t="s">
        <v>11</v>
      </c>
      <c r="C11" s="124">
        <v>112</v>
      </c>
      <c r="D11" s="124">
        <v>113</v>
      </c>
      <c r="E11" s="124">
        <v>115</v>
      </c>
      <c r="F11" s="124"/>
      <c r="G11" s="124"/>
      <c r="H11" s="124">
        <v>107</v>
      </c>
      <c r="I11" s="124">
        <v>106</v>
      </c>
      <c r="J11" s="124">
        <v>103</v>
      </c>
      <c r="K11" s="124">
        <v>106</v>
      </c>
      <c r="L11" s="124">
        <v>107</v>
      </c>
      <c r="M11" s="124">
        <v>107</v>
      </c>
      <c r="N11" s="124">
        <v>108</v>
      </c>
      <c r="O11" s="124">
        <v>106</v>
      </c>
      <c r="P11" s="124">
        <v>104</v>
      </c>
      <c r="Q11" s="124">
        <v>103</v>
      </c>
      <c r="R11" s="124">
        <v>103</v>
      </c>
      <c r="S11" s="124">
        <v>106</v>
      </c>
      <c r="T11" s="124">
        <v>106</v>
      </c>
      <c r="U11" s="124">
        <v>107</v>
      </c>
      <c r="V11" s="124">
        <v>104</v>
      </c>
      <c r="W11" s="124">
        <v>104</v>
      </c>
      <c r="X11" s="124">
        <v>104</v>
      </c>
      <c r="Y11" s="124">
        <v>90</v>
      </c>
      <c r="Z11" s="124">
        <v>86</v>
      </c>
      <c r="AA11" s="124">
        <v>79</v>
      </c>
      <c r="AB11" s="124">
        <v>67</v>
      </c>
      <c r="AC11" s="124">
        <v>64</v>
      </c>
      <c r="AD11" s="125">
        <v>57</v>
      </c>
      <c r="AE11" s="125">
        <v>55</v>
      </c>
      <c r="AF11" s="125">
        <v>54</v>
      </c>
      <c r="AG11" s="125">
        <v>52</v>
      </c>
      <c r="AH11" s="126">
        <v>51</v>
      </c>
      <c r="AI11" s="125">
        <v>53</v>
      </c>
      <c r="AJ11" s="125">
        <v>53</v>
      </c>
      <c r="AK11" s="125">
        <v>49</v>
      </c>
      <c r="AL11" s="125">
        <v>50</v>
      </c>
      <c r="AM11" s="125">
        <v>49</v>
      </c>
      <c r="AN11" s="125">
        <v>48</v>
      </c>
      <c r="AO11" s="125">
        <v>47</v>
      </c>
      <c r="AP11" s="125">
        <v>48</v>
      </c>
      <c r="AQ11" s="125">
        <v>48</v>
      </c>
      <c r="AR11" s="125">
        <v>45</v>
      </c>
      <c r="AS11" s="125">
        <v>43.695999999999998</v>
      </c>
      <c r="AT11" s="125">
        <v>42.167999999999999</v>
      </c>
      <c r="AU11" s="125">
        <v>41.218000000000004</v>
      </c>
      <c r="AV11" s="125">
        <v>40.63326</v>
      </c>
      <c r="AW11" s="125">
        <v>40.041629999999998</v>
      </c>
      <c r="AX11" s="125">
        <v>39.453000000000003</v>
      </c>
      <c r="AY11" s="125">
        <v>39.338000000000001</v>
      </c>
      <c r="AZ11" s="125">
        <v>39.652949999999997</v>
      </c>
      <c r="BA11" s="125">
        <v>40.442949999999996</v>
      </c>
      <c r="BB11" s="125">
        <v>40.790949999999995</v>
      </c>
      <c r="BC11" s="125">
        <v>41.569000000000003</v>
      </c>
      <c r="BD11" s="125">
        <v>42.179000000000002</v>
      </c>
    </row>
    <row r="12" spans="1:56" x14ac:dyDescent="0.25">
      <c r="A12" s="123">
        <v>1949</v>
      </c>
      <c r="B12" s="120" t="s">
        <v>12</v>
      </c>
      <c r="C12" s="124">
        <v>37</v>
      </c>
      <c r="D12" s="124">
        <v>36</v>
      </c>
      <c r="E12" s="124">
        <v>38</v>
      </c>
      <c r="F12" s="124"/>
      <c r="G12" s="124"/>
      <c r="H12" s="124">
        <v>38</v>
      </c>
      <c r="I12" s="124">
        <v>39</v>
      </c>
      <c r="J12" s="124">
        <v>39</v>
      </c>
      <c r="K12" s="124">
        <v>40</v>
      </c>
      <c r="L12" s="124">
        <v>40</v>
      </c>
      <c r="M12" s="124">
        <v>40</v>
      </c>
      <c r="N12" s="124">
        <v>39</v>
      </c>
      <c r="O12" s="124">
        <v>41</v>
      </c>
      <c r="P12" s="124">
        <v>41</v>
      </c>
      <c r="Q12" s="124">
        <v>39</v>
      </c>
      <c r="R12" s="124">
        <v>36</v>
      </c>
      <c r="S12" s="124">
        <v>38</v>
      </c>
      <c r="T12" s="124">
        <v>38</v>
      </c>
      <c r="U12" s="124">
        <v>40</v>
      </c>
      <c r="V12" s="124">
        <v>43</v>
      </c>
      <c r="W12" s="124">
        <v>51</v>
      </c>
      <c r="X12" s="124">
        <v>41</v>
      </c>
      <c r="Y12" s="124">
        <v>36</v>
      </c>
      <c r="Z12" s="124">
        <v>32</v>
      </c>
      <c r="AA12" s="124">
        <v>33</v>
      </c>
      <c r="AB12" s="124">
        <v>38</v>
      </c>
      <c r="AC12" s="124">
        <v>38</v>
      </c>
      <c r="AD12" s="124">
        <v>33</v>
      </c>
      <c r="AE12" s="124">
        <v>33</v>
      </c>
      <c r="AF12" s="124">
        <v>33</v>
      </c>
      <c r="AG12" s="124">
        <v>32</v>
      </c>
      <c r="AH12" s="128">
        <v>31</v>
      </c>
      <c r="AI12" s="124">
        <v>22</v>
      </c>
      <c r="AJ12" s="124">
        <v>21</v>
      </c>
      <c r="AK12" s="124">
        <v>22</v>
      </c>
      <c r="AL12" s="124">
        <v>18</v>
      </c>
      <c r="AM12" s="124">
        <v>20</v>
      </c>
      <c r="AN12" s="124">
        <v>19</v>
      </c>
      <c r="AO12" s="124">
        <v>20</v>
      </c>
      <c r="AP12" s="124">
        <v>19</v>
      </c>
      <c r="AQ12" s="124">
        <v>19</v>
      </c>
      <c r="AR12" s="124">
        <v>21</v>
      </c>
      <c r="AS12" s="124">
        <v>20.606000000000002</v>
      </c>
      <c r="AT12" s="124">
        <v>19.931999999999999</v>
      </c>
      <c r="AU12" s="124">
        <v>20.981000000000002</v>
      </c>
      <c r="AV12" s="124">
        <v>20.946000000000002</v>
      </c>
      <c r="AW12" s="124">
        <v>20.466999999999999</v>
      </c>
      <c r="AX12" s="124">
        <v>20.225000000000001</v>
      </c>
      <c r="AY12" s="124">
        <v>20.22</v>
      </c>
      <c r="AZ12" s="124">
        <v>19.16</v>
      </c>
      <c r="BA12" s="124">
        <v>20.631</v>
      </c>
      <c r="BB12" s="124">
        <v>22.207000000000001</v>
      </c>
      <c r="BC12" s="124">
        <v>22.614000000000001</v>
      </c>
      <c r="BD12" s="124">
        <v>22.939</v>
      </c>
    </row>
    <row r="13" spans="1:56" x14ac:dyDescent="0.25">
      <c r="A13" s="123">
        <v>1949</v>
      </c>
      <c r="B13" s="120" t="s">
        <v>13</v>
      </c>
      <c r="C13" s="124">
        <v>229</v>
      </c>
      <c r="D13" s="124">
        <v>244</v>
      </c>
      <c r="E13" s="124">
        <v>260</v>
      </c>
      <c r="F13" s="124"/>
      <c r="G13" s="124"/>
      <c r="H13" s="124">
        <v>104</v>
      </c>
      <c r="I13" s="124">
        <v>83</v>
      </c>
      <c r="J13" s="124">
        <v>79</v>
      </c>
      <c r="K13" s="124">
        <v>82</v>
      </c>
      <c r="L13" s="124">
        <v>81</v>
      </c>
      <c r="M13" s="124">
        <v>88</v>
      </c>
      <c r="N13" s="124">
        <v>88</v>
      </c>
      <c r="O13" s="124">
        <v>89</v>
      </c>
      <c r="P13" s="124">
        <v>93</v>
      </c>
      <c r="Q13" s="124">
        <v>100</v>
      </c>
      <c r="R13" s="124">
        <v>102</v>
      </c>
      <c r="S13" s="124">
        <v>101</v>
      </c>
      <c r="T13" s="124">
        <v>105</v>
      </c>
      <c r="U13" s="124">
        <v>104</v>
      </c>
      <c r="V13" s="124">
        <v>104</v>
      </c>
      <c r="W13" s="124">
        <v>87</v>
      </c>
      <c r="X13" s="124">
        <v>86</v>
      </c>
      <c r="Y13" s="124">
        <v>80</v>
      </c>
      <c r="Z13" s="124">
        <v>68</v>
      </c>
      <c r="AA13" s="124">
        <v>122</v>
      </c>
      <c r="AB13" s="124">
        <v>78</v>
      </c>
      <c r="AC13" s="124">
        <v>73</v>
      </c>
      <c r="AD13" s="124">
        <v>72</v>
      </c>
      <c r="AE13" s="124">
        <v>82.8</v>
      </c>
      <c r="AF13" s="124">
        <v>83.2</v>
      </c>
      <c r="AG13" s="124">
        <v>81.8</v>
      </c>
      <c r="AH13" s="128">
        <v>80.900000000000006</v>
      </c>
      <c r="AI13" s="124">
        <v>69</v>
      </c>
      <c r="AJ13" s="124">
        <v>42</v>
      </c>
      <c r="AK13" s="125">
        <v>39</v>
      </c>
      <c r="AL13" s="125">
        <v>40</v>
      </c>
      <c r="AM13" s="125">
        <v>40</v>
      </c>
      <c r="AN13" s="125">
        <v>38</v>
      </c>
      <c r="AO13" s="125">
        <v>38</v>
      </c>
      <c r="AP13" s="125">
        <v>40</v>
      </c>
      <c r="AQ13" s="125">
        <v>43</v>
      </c>
      <c r="AR13" s="125">
        <v>35</v>
      </c>
      <c r="AS13" s="125">
        <v>34.183999999999997</v>
      </c>
      <c r="AT13" s="125">
        <v>32.700000000000003</v>
      </c>
      <c r="AU13" s="125">
        <v>30.706</v>
      </c>
      <c r="AV13" s="125">
        <v>28.288</v>
      </c>
      <c r="AW13" s="125">
        <v>29.79</v>
      </c>
      <c r="AX13" s="125">
        <v>27.760999999999999</v>
      </c>
      <c r="AY13" s="125">
        <v>26.864000000000001</v>
      </c>
      <c r="AZ13" s="125">
        <v>23.774000000000001</v>
      </c>
      <c r="BA13" s="125">
        <v>23.745999999999999</v>
      </c>
      <c r="BB13" s="125">
        <v>25.286000000000001</v>
      </c>
      <c r="BC13" s="125">
        <v>22.463000000000001</v>
      </c>
      <c r="BD13" s="125">
        <v>23.613</v>
      </c>
    </row>
    <row r="14" spans="1:56" x14ac:dyDescent="0.25">
      <c r="A14" s="123">
        <v>1949</v>
      </c>
      <c r="B14" s="120" t="s">
        <v>43</v>
      </c>
      <c r="C14" s="125">
        <v>384</v>
      </c>
      <c r="D14" s="125">
        <v>384</v>
      </c>
      <c r="E14" s="125">
        <v>381</v>
      </c>
      <c r="F14" s="125"/>
      <c r="G14" s="125"/>
      <c r="H14" s="125">
        <v>348</v>
      </c>
      <c r="I14" s="125">
        <v>337</v>
      </c>
      <c r="J14" s="125">
        <v>326</v>
      </c>
      <c r="K14" s="125">
        <v>320</v>
      </c>
      <c r="L14" s="125">
        <v>324</v>
      </c>
      <c r="M14" s="125">
        <v>330</v>
      </c>
      <c r="N14" s="125">
        <v>341</v>
      </c>
      <c r="O14" s="125">
        <v>334</v>
      </c>
      <c r="P14" s="125">
        <v>333</v>
      </c>
      <c r="Q14" s="125">
        <v>336</v>
      </c>
      <c r="R14" s="125">
        <v>330</v>
      </c>
      <c r="S14" s="125">
        <v>334</v>
      </c>
      <c r="T14" s="125">
        <v>328</v>
      </c>
      <c r="U14" s="125">
        <v>324</v>
      </c>
      <c r="V14" s="125">
        <v>318</v>
      </c>
      <c r="W14" s="125">
        <v>308</v>
      </c>
      <c r="X14" s="125">
        <v>301</v>
      </c>
      <c r="Y14" s="125">
        <v>293</v>
      </c>
      <c r="Z14" s="125">
        <v>271</v>
      </c>
      <c r="AA14" s="125">
        <v>257</v>
      </c>
      <c r="AB14" s="125">
        <v>233</v>
      </c>
      <c r="AC14" s="125">
        <v>221</v>
      </c>
      <c r="AD14" s="125">
        <v>218</v>
      </c>
      <c r="AE14" s="125">
        <v>218</v>
      </c>
      <c r="AF14" s="127">
        <v>218</v>
      </c>
      <c r="AG14" s="127">
        <v>218</v>
      </c>
      <c r="AH14" s="127">
        <v>215</v>
      </c>
      <c r="AI14" s="127">
        <v>214</v>
      </c>
      <c r="AJ14" s="127">
        <v>206</v>
      </c>
      <c r="AK14" s="127">
        <v>202</v>
      </c>
      <c r="AL14" s="127">
        <v>201</v>
      </c>
      <c r="AM14" s="127">
        <v>196</v>
      </c>
      <c r="AN14" s="127">
        <v>192</v>
      </c>
      <c r="AO14" s="127">
        <v>192</v>
      </c>
      <c r="AP14" s="127">
        <v>197</v>
      </c>
      <c r="AQ14" s="127">
        <v>198</v>
      </c>
      <c r="AR14" s="127">
        <v>191</v>
      </c>
      <c r="AS14" s="127">
        <v>184.35</v>
      </c>
      <c r="AT14" s="127">
        <v>179.43</v>
      </c>
      <c r="AU14" s="125">
        <v>168.68</v>
      </c>
      <c r="AV14" s="125">
        <v>141.38999999999999</v>
      </c>
      <c r="AW14" s="125">
        <v>139.47999999999999</v>
      </c>
      <c r="AX14" s="125">
        <v>149.36000000000001</v>
      </c>
      <c r="AY14" s="125">
        <v>146.55000000000001</v>
      </c>
      <c r="AZ14" s="125">
        <v>144.03</v>
      </c>
      <c r="BA14" s="125">
        <v>147.26</v>
      </c>
      <c r="BB14" s="125">
        <v>156.16999999999999</v>
      </c>
      <c r="BC14" s="125">
        <v>156.16999999999999</v>
      </c>
      <c r="BD14" s="125">
        <v>156.16999999999999</v>
      </c>
    </row>
    <row r="15" spans="1:56" x14ac:dyDescent="0.25">
      <c r="A15" s="123">
        <v>1949</v>
      </c>
      <c r="B15" s="120" t="s">
        <v>18</v>
      </c>
      <c r="C15" s="125">
        <v>3294</v>
      </c>
      <c r="D15" s="125">
        <v>2512</v>
      </c>
      <c r="E15" s="125">
        <v>2324</v>
      </c>
      <c r="F15" s="125"/>
      <c r="G15" s="125"/>
      <c r="H15" s="125">
        <v>2098</v>
      </c>
      <c r="I15" s="125">
        <v>2075</v>
      </c>
      <c r="J15" s="125">
        <v>2060</v>
      </c>
      <c r="K15" s="125">
        <v>2043</v>
      </c>
      <c r="L15" s="125">
        <v>2050</v>
      </c>
      <c r="M15" s="125">
        <v>2101</v>
      </c>
      <c r="N15" s="125">
        <v>2168</v>
      </c>
      <c r="O15" s="125">
        <v>2201</v>
      </c>
      <c r="P15" s="125">
        <v>2222</v>
      </c>
      <c r="Q15" s="125">
        <v>2244</v>
      </c>
      <c r="R15" s="127">
        <v>2244</v>
      </c>
      <c r="S15" s="127">
        <v>2269</v>
      </c>
      <c r="T15" s="127">
        <v>2279</v>
      </c>
      <c r="U15" s="127">
        <v>2246</v>
      </c>
      <c r="V15" s="127">
        <v>2241</v>
      </c>
      <c r="W15" s="127">
        <v>2181</v>
      </c>
      <c r="X15" s="127">
        <v>2115</v>
      </c>
      <c r="Y15" s="127">
        <v>1919</v>
      </c>
      <c r="Z15" s="127">
        <v>1815</v>
      </c>
      <c r="AA15" s="127">
        <v>1715</v>
      </c>
      <c r="AB15" s="127">
        <v>1620</v>
      </c>
      <c r="AC15" s="127">
        <v>1575</v>
      </c>
      <c r="AD15" s="127">
        <v>1539</v>
      </c>
      <c r="AE15" s="127">
        <v>1505</v>
      </c>
      <c r="AF15" s="127">
        <v>1486</v>
      </c>
      <c r="AG15" s="127">
        <v>1483</v>
      </c>
      <c r="AH15" s="131">
        <v>1487</v>
      </c>
      <c r="AI15" s="127">
        <v>1506</v>
      </c>
      <c r="AJ15" s="127">
        <v>1422</v>
      </c>
      <c r="AK15" s="127">
        <v>1414</v>
      </c>
      <c r="AL15" s="127">
        <v>1377</v>
      </c>
      <c r="AM15" s="127">
        <v>1388</v>
      </c>
      <c r="AN15" s="127">
        <v>1340</v>
      </c>
      <c r="AO15" s="127">
        <v>1401</v>
      </c>
      <c r="AP15" s="127">
        <v>1418</v>
      </c>
      <c r="AQ15" s="127">
        <v>1427</v>
      </c>
      <c r="AR15" s="127">
        <v>1425.1130000000001</v>
      </c>
      <c r="AS15" s="127">
        <v>1399.6220000000001</v>
      </c>
      <c r="AT15" s="127">
        <v>1382.345</v>
      </c>
      <c r="AU15" s="127">
        <v>1338.184</v>
      </c>
      <c r="AV15" s="127">
        <v>1314.11</v>
      </c>
      <c r="AW15" s="125">
        <v>1301.444</v>
      </c>
      <c r="AX15" s="125">
        <v>1305.9000000000001</v>
      </c>
      <c r="AY15" s="125">
        <v>1317.444</v>
      </c>
      <c r="AZ15" s="125">
        <v>1329.181</v>
      </c>
      <c r="BA15" s="125">
        <v>1346.6510000000001</v>
      </c>
      <c r="BB15" s="125">
        <v>1348.375</v>
      </c>
      <c r="BC15" s="125">
        <v>1346.4</v>
      </c>
      <c r="BD15" s="125">
        <v>1346.4</v>
      </c>
    </row>
    <row r="16" spans="1:56" x14ac:dyDescent="0.25">
      <c r="A16" s="123">
        <v>1952</v>
      </c>
      <c r="B16" s="120" t="s">
        <v>10</v>
      </c>
      <c r="C16" s="124">
        <v>178</v>
      </c>
      <c r="D16" s="124">
        <v>179</v>
      </c>
      <c r="E16" s="124">
        <v>186</v>
      </c>
      <c r="F16" s="124"/>
      <c r="G16" s="124"/>
      <c r="H16" s="124">
        <v>185</v>
      </c>
      <c r="I16" s="124">
        <v>186</v>
      </c>
      <c r="J16" s="124">
        <v>187</v>
      </c>
      <c r="K16" s="124">
        <v>186</v>
      </c>
      <c r="L16" s="124">
        <v>187</v>
      </c>
      <c r="M16" s="124">
        <v>186</v>
      </c>
      <c r="N16" s="124">
        <v>187</v>
      </c>
      <c r="O16" s="124">
        <v>188</v>
      </c>
      <c r="P16" s="124">
        <v>177</v>
      </c>
      <c r="Q16" s="124">
        <v>197</v>
      </c>
      <c r="R16" s="124">
        <v>201</v>
      </c>
      <c r="S16" s="124">
        <v>202</v>
      </c>
      <c r="T16" s="124">
        <v>199</v>
      </c>
      <c r="U16" s="124">
        <v>199</v>
      </c>
      <c r="V16" s="124">
        <v>201</v>
      </c>
      <c r="W16" s="124">
        <v>201</v>
      </c>
      <c r="X16" s="124">
        <v>205</v>
      </c>
      <c r="Y16" s="124">
        <v>208</v>
      </c>
      <c r="Z16" s="124">
        <v>213</v>
      </c>
      <c r="AA16" s="124">
        <v>206</v>
      </c>
      <c r="AB16" s="124">
        <v>213</v>
      </c>
      <c r="AC16" s="124">
        <v>212</v>
      </c>
      <c r="AD16" s="124">
        <v>206</v>
      </c>
      <c r="AE16" s="124">
        <v>202</v>
      </c>
      <c r="AF16" s="124">
        <v>204</v>
      </c>
      <c r="AG16" s="124">
        <v>205</v>
      </c>
      <c r="AH16" s="128">
        <v>202</v>
      </c>
      <c r="AI16" s="124">
        <v>208</v>
      </c>
      <c r="AJ16" s="124">
        <v>139</v>
      </c>
      <c r="AK16" s="124">
        <v>132</v>
      </c>
      <c r="AL16" s="124">
        <v>135</v>
      </c>
      <c r="AM16" s="124">
        <v>139</v>
      </c>
      <c r="AN16" s="124">
        <v>134</v>
      </c>
      <c r="AO16" s="124">
        <v>134</v>
      </c>
      <c r="AP16" s="124">
        <v>135</v>
      </c>
      <c r="AQ16" s="124">
        <v>128</v>
      </c>
      <c r="AR16" s="124">
        <v>117</v>
      </c>
      <c r="AS16" s="124">
        <v>110.398</v>
      </c>
      <c r="AT16" s="124">
        <v>110.447</v>
      </c>
      <c r="AU16" s="124">
        <v>107.25700000000001</v>
      </c>
      <c r="AV16" s="124">
        <v>104.419</v>
      </c>
      <c r="AW16" s="124">
        <v>105.99</v>
      </c>
      <c r="AX16" s="124">
        <v>106.85</v>
      </c>
      <c r="AY16" s="124">
        <v>109.19799999999999</v>
      </c>
      <c r="AZ16" s="124">
        <v>102.459</v>
      </c>
      <c r="BA16" s="124">
        <v>106.639</v>
      </c>
      <c r="BB16" s="124">
        <v>110.419</v>
      </c>
      <c r="BC16" s="124">
        <v>111.423</v>
      </c>
      <c r="BD16" s="124">
        <v>111.71</v>
      </c>
    </row>
    <row r="17" spans="1:56" x14ac:dyDescent="0.25">
      <c r="A17" s="123">
        <v>1952</v>
      </c>
      <c r="B17" s="120" t="s">
        <v>15</v>
      </c>
      <c r="C17" s="124">
        <v>625</v>
      </c>
      <c r="D17" s="124">
        <v>615</v>
      </c>
      <c r="E17" s="124">
        <v>561</v>
      </c>
      <c r="F17" s="124"/>
      <c r="G17" s="124"/>
      <c r="H17" s="124">
        <v>584</v>
      </c>
      <c r="I17" s="124">
        <v>674</v>
      </c>
      <c r="J17" s="124">
        <v>771</v>
      </c>
      <c r="K17" s="124">
        <v>720</v>
      </c>
      <c r="L17" s="124">
        <v>698</v>
      </c>
      <c r="M17" s="124">
        <v>717</v>
      </c>
      <c r="N17" s="124">
        <v>741</v>
      </c>
      <c r="O17" s="124">
        <v>769</v>
      </c>
      <c r="P17" s="124">
        <v>824</v>
      </c>
      <c r="Q17" s="124">
        <v>815</v>
      </c>
      <c r="R17" s="132">
        <v>814</v>
      </c>
      <c r="S17" s="132">
        <v>860</v>
      </c>
      <c r="T17" s="132">
        <v>879</v>
      </c>
      <c r="U17" s="132">
        <v>847</v>
      </c>
      <c r="V17" s="132">
        <v>780</v>
      </c>
      <c r="W17" s="132">
        <v>769</v>
      </c>
      <c r="X17" s="132">
        <v>804</v>
      </c>
      <c r="Y17" s="132">
        <v>704</v>
      </c>
      <c r="Z17" s="132">
        <v>686</v>
      </c>
      <c r="AA17" s="132">
        <v>736</v>
      </c>
      <c r="AB17" s="132">
        <v>805</v>
      </c>
      <c r="AC17" s="132">
        <v>818</v>
      </c>
      <c r="AD17" s="132">
        <v>828</v>
      </c>
      <c r="AE17" s="132">
        <v>788</v>
      </c>
      <c r="AF17" s="132">
        <v>789</v>
      </c>
      <c r="AG17" s="132">
        <v>793</v>
      </c>
      <c r="AH17" s="132">
        <v>803</v>
      </c>
      <c r="AI17" s="132">
        <v>816</v>
      </c>
      <c r="AJ17" s="132">
        <v>534</v>
      </c>
      <c r="AK17" s="132">
        <v>502</v>
      </c>
      <c r="AL17" s="132">
        <v>501</v>
      </c>
      <c r="AM17" s="132">
        <v>501</v>
      </c>
      <c r="AN17" s="132">
        <v>497</v>
      </c>
      <c r="AO17" s="132">
        <v>496</v>
      </c>
      <c r="AP17" s="132">
        <v>495</v>
      </c>
      <c r="AQ17" s="132">
        <v>495</v>
      </c>
      <c r="AR17" s="132">
        <v>495</v>
      </c>
      <c r="AS17" s="132">
        <v>494.80200000000002</v>
      </c>
      <c r="AT17" s="132">
        <v>426.56799999999998</v>
      </c>
      <c r="AU17" s="132">
        <v>426.56799999999998</v>
      </c>
      <c r="AV17" s="132">
        <v>384.83499999999998</v>
      </c>
      <c r="AW17" s="132">
        <v>359.27300000000002</v>
      </c>
      <c r="AX17" s="132">
        <v>416.702</v>
      </c>
      <c r="AY17" s="132">
        <v>444.28899999999999</v>
      </c>
      <c r="AZ17" s="132">
        <v>441.77800000000002</v>
      </c>
      <c r="BA17" s="132">
        <v>432.96300000000002</v>
      </c>
      <c r="BB17" s="132">
        <v>439.05099999999999</v>
      </c>
      <c r="BC17" s="132">
        <v>446.92</v>
      </c>
      <c r="BD17" s="132">
        <v>461.53</v>
      </c>
    </row>
    <row r="18" spans="1:56" x14ac:dyDescent="0.25">
      <c r="A18" s="123">
        <v>1954</v>
      </c>
      <c r="B18" s="120" t="s">
        <v>9</v>
      </c>
      <c r="C18" s="124">
        <v>455</v>
      </c>
      <c r="D18" s="124">
        <v>472</v>
      </c>
      <c r="E18" s="124">
        <v>457</v>
      </c>
      <c r="F18" s="124"/>
      <c r="G18" s="124"/>
      <c r="H18" s="124">
        <v>491</v>
      </c>
      <c r="I18" s="124">
        <v>493</v>
      </c>
      <c r="J18" s="124">
        <v>495</v>
      </c>
      <c r="K18" s="124">
        <v>491</v>
      </c>
      <c r="L18" s="124">
        <v>492</v>
      </c>
      <c r="M18" s="124">
        <v>490</v>
      </c>
      <c r="N18" s="124">
        <v>493</v>
      </c>
      <c r="O18" s="124">
        <v>490</v>
      </c>
      <c r="P18" s="124">
        <v>496</v>
      </c>
      <c r="Q18" s="124">
        <v>487</v>
      </c>
      <c r="R18" s="133">
        <v>495</v>
      </c>
      <c r="S18" s="133">
        <v>495</v>
      </c>
      <c r="T18" s="133">
        <v>495</v>
      </c>
      <c r="U18" s="133">
        <v>495</v>
      </c>
      <c r="V18" s="133">
        <v>503</v>
      </c>
      <c r="W18" s="133">
        <v>545</v>
      </c>
      <c r="X18" s="133">
        <v>457</v>
      </c>
      <c r="Y18" s="133">
        <v>442</v>
      </c>
      <c r="Z18" s="133">
        <v>398</v>
      </c>
      <c r="AA18" s="133">
        <v>362</v>
      </c>
      <c r="AB18" s="133">
        <v>352</v>
      </c>
      <c r="AC18" s="133">
        <v>339</v>
      </c>
      <c r="AD18" s="133">
        <v>335</v>
      </c>
      <c r="AE18" s="133">
        <v>333</v>
      </c>
      <c r="AF18" s="133">
        <v>331</v>
      </c>
      <c r="AG18" s="133">
        <v>319</v>
      </c>
      <c r="AH18" s="132">
        <v>306</v>
      </c>
      <c r="AI18" s="133">
        <v>295</v>
      </c>
      <c r="AJ18" s="133">
        <v>271</v>
      </c>
      <c r="AK18" s="133">
        <v>252</v>
      </c>
      <c r="AL18" s="133">
        <v>246</v>
      </c>
      <c r="AM18" s="133">
        <v>248</v>
      </c>
      <c r="AN18" s="133">
        <v>245</v>
      </c>
      <c r="AO18" s="133">
        <v>249</v>
      </c>
      <c r="AP18" s="133">
        <v>247</v>
      </c>
      <c r="AQ18" s="133">
        <v>235</v>
      </c>
      <c r="AR18" s="134">
        <v>205</v>
      </c>
      <c r="AS18" s="135">
        <v>191.636</v>
      </c>
      <c r="AT18" s="135">
        <v>184.04400000000001</v>
      </c>
      <c r="AU18" s="135">
        <v>178.8</v>
      </c>
      <c r="AV18" s="135">
        <v>177.19499999999999</v>
      </c>
      <c r="AW18" s="135">
        <v>177.863</v>
      </c>
      <c r="AX18" s="135">
        <v>179.75899999999999</v>
      </c>
      <c r="AY18" s="135">
        <v>181.499</v>
      </c>
      <c r="AZ18" s="135">
        <v>183.79400000000001</v>
      </c>
      <c r="BA18" s="135">
        <v>183.899</v>
      </c>
      <c r="BB18" s="135">
        <v>184.779</v>
      </c>
      <c r="BC18" s="135">
        <v>188.47900000000001</v>
      </c>
      <c r="BD18" s="135">
        <v>192.173</v>
      </c>
    </row>
    <row r="19" spans="1:56" x14ac:dyDescent="0.25">
      <c r="A19" s="123">
        <v>1984</v>
      </c>
      <c r="B19" s="120" t="s">
        <v>14</v>
      </c>
      <c r="C19" s="120"/>
      <c r="D19" s="120"/>
      <c r="E19" s="120"/>
      <c r="F19" s="120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0"/>
      <c r="R19" s="132">
        <v>314</v>
      </c>
      <c r="S19" s="132">
        <v>314</v>
      </c>
      <c r="T19" s="132">
        <v>314</v>
      </c>
      <c r="U19" s="132">
        <v>304</v>
      </c>
      <c r="V19" s="132">
        <v>277</v>
      </c>
      <c r="W19" s="132">
        <v>263</v>
      </c>
      <c r="X19" s="132">
        <v>246</v>
      </c>
      <c r="Y19" s="132">
        <v>198</v>
      </c>
      <c r="Z19" s="132">
        <v>204</v>
      </c>
      <c r="AA19" s="132">
        <v>213</v>
      </c>
      <c r="AB19" s="132">
        <v>210</v>
      </c>
      <c r="AC19" s="132">
        <v>203</v>
      </c>
      <c r="AD19" s="132">
        <v>197</v>
      </c>
      <c r="AE19" s="132">
        <v>189</v>
      </c>
      <c r="AF19" s="132">
        <v>155</v>
      </c>
      <c r="AG19" s="132">
        <v>144</v>
      </c>
      <c r="AH19" s="136">
        <v>151</v>
      </c>
      <c r="AI19" s="136">
        <v>135</v>
      </c>
      <c r="AJ19" s="136">
        <v>130</v>
      </c>
      <c r="AK19" s="136">
        <v>124</v>
      </c>
      <c r="AL19" s="136">
        <v>120</v>
      </c>
      <c r="AM19" s="136">
        <v>125</v>
      </c>
      <c r="AN19" s="136">
        <v>127</v>
      </c>
      <c r="AO19" s="136">
        <v>127</v>
      </c>
      <c r="AP19" s="136">
        <v>132</v>
      </c>
      <c r="AQ19" s="136">
        <v>131</v>
      </c>
      <c r="AR19" s="136">
        <v>127</v>
      </c>
      <c r="AS19" s="136">
        <v>124.56100000000001</v>
      </c>
      <c r="AT19" s="136">
        <v>121.80560644868301</v>
      </c>
      <c r="AU19" s="136">
        <v>121.84758910081743</v>
      </c>
      <c r="AV19" s="136">
        <v>121.607</v>
      </c>
      <c r="AW19" s="125">
        <v>121.02</v>
      </c>
      <c r="AX19" s="125">
        <v>117.72199999999999</v>
      </c>
      <c r="AY19" s="125">
        <v>117.352</v>
      </c>
      <c r="AZ19" s="125">
        <v>117.03100000000001</v>
      </c>
      <c r="BA19" s="125">
        <v>118.67400000000001</v>
      </c>
      <c r="BB19" s="125">
        <v>118.67</v>
      </c>
      <c r="BC19" s="125">
        <v>118.217</v>
      </c>
      <c r="BD19" s="125">
        <v>117.61499999999999</v>
      </c>
    </row>
    <row r="20" spans="1:56" x14ac:dyDescent="0.25">
      <c r="A20" s="123">
        <v>1999</v>
      </c>
      <c r="B20" s="120" t="s">
        <v>19</v>
      </c>
      <c r="C20" s="120"/>
      <c r="D20" s="120"/>
      <c r="E20" s="120"/>
      <c r="F20" s="120"/>
      <c r="G20" s="124"/>
      <c r="H20" s="124"/>
      <c r="I20" s="124"/>
      <c r="J20" s="124"/>
      <c r="K20" s="124"/>
      <c r="L20" s="120"/>
      <c r="M20" s="120"/>
      <c r="N20" s="120"/>
      <c r="O20" s="120"/>
      <c r="P20" s="120"/>
      <c r="Q20" s="120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8">
        <v>54</v>
      </c>
      <c r="AG20" s="138">
        <v>52</v>
      </c>
      <c r="AH20" s="138">
        <v>49</v>
      </c>
      <c r="AI20" s="138">
        <v>40</v>
      </c>
      <c r="AJ20" s="138">
        <v>26</v>
      </c>
      <c r="AK20" s="138">
        <v>24</v>
      </c>
      <c r="AL20" s="127">
        <v>25</v>
      </c>
      <c r="AM20" s="127">
        <v>25</v>
      </c>
      <c r="AN20" s="127">
        <v>25</v>
      </c>
      <c r="AO20" s="127">
        <v>24</v>
      </c>
      <c r="AP20" s="127">
        <v>24</v>
      </c>
      <c r="AQ20" s="127">
        <v>24</v>
      </c>
      <c r="AR20" s="127">
        <v>22</v>
      </c>
      <c r="AS20" s="127">
        <v>22.231999999999999</v>
      </c>
      <c r="AT20" s="127">
        <v>19.827000000000002</v>
      </c>
      <c r="AU20" s="127">
        <v>20.222000000000001</v>
      </c>
      <c r="AV20" s="127">
        <v>21.454000000000001</v>
      </c>
      <c r="AW20" s="125">
        <v>22.704000000000001</v>
      </c>
      <c r="AX20" s="125">
        <v>23.768999999999998</v>
      </c>
      <c r="AY20" s="125">
        <v>24.66</v>
      </c>
      <c r="AZ20" s="125">
        <v>25.295000000000002</v>
      </c>
      <c r="BA20" s="125">
        <v>26.146999999999998</v>
      </c>
      <c r="BB20" s="125">
        <v>26.41</v>
      </c>
      <c r="BC20" s="125">
        <v>26.945</v>
      </c>
      <c r="BD20" s="125">
        <v>27.434999999999999</v>
      </c>
    </row>
    <row r="21" spans="1:56" x14ac:dyDescent="0.25">
      <c r="A21" s="123">
        <v>1999</v>
      </c>
      <c r="B21" s="120" t="s">
        <v>21</v>
      </c>
      <c r="C21" s="120"/>
      <c r="D21" s="120"/>
      <c r="E21" s="120"/>
      <c r="F21" s="120"/>
      <c r="G21" s="124"/>
      <c r="H21" s="124"/>
      <c r="I21" s="124"/>
      <c r="J21" s="124"/>
      <c r="K21" s="124"/>
      <c r="L21" s="120"/>
      <c r="M21" s="120"/>
      <c r="N21" s="120"/>
      <c r="O21" s="120"/>
      <c r="P21" s="120"/>
      <c r="Q21" s="120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9">
        <v>51</v>
      </c>
      <c r="AG21" s="139">
        <v>50</v>
      </c>
      <c r="AH21" s="139">
        <v>49</v>
      </c>
      <c r="AI21" s="139">
        <v>44</v>
      </c>
      <c r="AJ21" s="139">
        <v>36</v>
      </c>
      <c r="AK21" s="140">
        <v>30</v>
      </c>
      <c r="AL21" s="140">
        <v>24</v>
      </c>
      <c r="AM21" s="140">
        <v>23</v>
      </c>
      <c r="AN21" s="140">
        <v>20</v>
      </c>
      <c r="AO21" s="140">
        <v>19</v>
      </c>
      <c r="AP21" s="140">
        <v>19</v>
      </c>
      <c r="AQ21" s="140">
        <v>20</v>
      </c>
      <c r="AR21" s="140">
        <v>19</v>
      </c>
      <c r="AS21" s="140">
        <v>18.651</v>
      </c>
      <c r="AT21" s="140">
        <v>18.073</v>
      </c>
      <c r="AU21" s="140">
        <v>17.478999999999999</v>
      </c>
      <c r="AV21" s="140">
        <v>17.391999999999999</v>
      </c>
      <c r="AW21" s="125">
        <v>17.893000000000001</v>
      </c>
      <c r="AX21" s="125">
        <v>18.739000000000001</v>
      </c>
      <c r="AY21" s="125">
        <v>19.888000000000002</v>
      </c>
      <c r="AZ21" s="125">
        <v>18.925999999999998</v>
      </c>
      <c r="BA21" s="125">
        <v>19.818000000000001</v>
      </c>
      <c r="BB21" s="125">
        <v>19.768999999999998</v>
      </c>
      <c r="BC21" s="125">
        <v>21.425000000000001</v>
      </c>
      <c r="BD21" s="125">
        <v>22.254999999999999</v>
      </c>
    </row>
    <row r="22" spans="1:56" x14ac:dyDescent="0.25">
      <c r="A22" s="123">
        <v>1999</v>
      </c>
      <c r="B22" s="120" t="s">
        <v>20</v>
      </c>
      <c r="C22" s="120"/>
      <c r="D22" s="120"/>
      <c r="E22" s="120"/>
      <c r="F22" s="120"/>
      <c r="G22" s="124"/>
      <c r="H22" s="124"/>
      <c r="I22" s="124"/>
      <c r="J22" s="124"/>
      <c r="K22" s="124"/>
      <c r="L22" s="120"/>
      <c r="M22" s="120"/>
      <c r="N22" s="120"/>
      <c r="O22" s="120"/>
      <c r="P22" s="120"/>
      <c r="Q22" s="120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9">
        <v>187</v>
      </c>
      <c r="AG22" s="139">
        <v>191</v>
      </c>
      <c r="AH22" s="139">
        <v>178</v>
      </c>
      <c r="AI22" s="139">
        <v>159</v>
      </c>
      <c r="AJ22" s="139">
        <v>150</v>
      </c>
      <c r="AK22" s="139">
        <v>150</v>
      </c>
      <c r="AL22" s="139">
        <v>150</v>
      </c>
      <c r="AM22" s="139">
        <v>150</v>
      </c>
      <c r="AN22" s="139">
        <v>150</v>
      </c>
      <c r="AO22" s="139">
        <v>130</v>
      </c>
      <c r="AP22" s="139">
        <v>99</v>
      </c>
      <c r="AQ22" s="140">
        <v>100</v>
      </c>
      <c r="AR22" s="140">
        <v>97</v>
      </c>
      <c r="AS22" s="140">
        <v>97.95</v>
      </c>
      <c r="AT22" s="140">
        <v>99.989000000000004</v>
      </c>
      <c r="AU22" s="140">
        <v>99.01</v>
      </c>
      <c r="AV22" s="140">
        <v>98.897999999999996</v>
      </c>
      <c r="AW22" s="125">
        <v>101.586</v>
      </c>
      <c r="AX22" s="125">
        <v>105.261</v>
      </c>
      <c r="AY22" s="125">
        <v>109.53700000000001</v>
      </c>
      <c r="AZ22" s="125">
        <v>113.071</v>
      </c>
      <c r="BA22" s="125">
        <v>116.197</v>
      </c>
      <c r="BB22" s="125">
        <v>120.14</v>
      </c>
      <c r="BC22" s="125">
        <v>122.5</v>
      </c>
      <c r="BD22" s="125">
        <v>124</v>
      </c>
    </row>
    <row r="23" spans="1:56" x14ac:dyDescent="0.25">
      <c r="A23" s="123">
        <v>2004</v>
      </c>
      <c r="B23" s="120" t="s">
        <v>22</v>
      </c>
      <c r="C23" s="120"/>
      <c r="D23" s="120"/>
      <c r="E23" s="120"/>
      <c r="F23" s="120"/>
      <c r="G23" s="124"/>
      <c r="H23" s="124"/>
      <c r="I23" s="124"/>
      <c r="J23" s="124"/>
      <c r="K23" s="124"/>
      <c r="L23" s="120"/>
      <c r="M23" s="120"/>
      <c r="N23" s="120"/>
      <c r="O23" s="120"/>
      <c r="P23" s="120"/>
      <c r="Q23" s="120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8">
        <v>42</v>
      </c>
      <c r="AL23" s="138">
        <v>43</v>
      </c>
      <c r="AM23" s="138">
        <v>41</v>
      </c>
      <c r="AN23" s="138">
        <v>37</v>
      </c>
      <c r="AO23" s="138">
        <v>29</v>
      </c>
      <c r="AP23" s="127">
        <v>32</v>
      </c>
      <c r="AQ23" s="127">
        <v>30</v>
      </c>
      <c r="AR23" s="127">
        <v>29</v>
      </c>
      <c r="AS23" s="127">
        <v>25.72</v>
      </c>
      <c r="AT23" s="127">
        <v>28.010999999999999</v>
      </c>
      <c r="AU23" s="125">
        <v>27.498000000000001</v>
      </c>
      <c r="AV23" s="125">
        <v>24.856999999999999</v>
      </c>
      <c r="AW23" s="125">
        <v>24.725000000000001</v>
      </c>
      <c r="AX23" s="125">
        <v>24.338999999999999</v>
      </c>
      <c r="AY23" s="125">
        <v>24.353999999999999</v>
      </c>
      <c r="AZ23" s="125">
        <v>24.591999999999999</v>
      </c>
      <c r="BA23" s="125">
        <v>24.992000000000001</v>
      </c>
      <c r="BB23" s="125">
        <v>25.742000000000001</v>
      </c>
      <c r="BC23" s="125">
        <v>25.614999999999998</v>
      </c>
      <c r="BD23" s="125">
        <v>26.56</v>
      </c>
    </row>
    <row r="24" spans="1:56" x14ac:dyDescent="0.25">
      <c r="A24" s="123">
        <v>2004</v>
      </c>
      <c r="B24" s="120" t="s">
        <v>23</v>
      </c>
      <c r="C24" s="120"/>
      <c r="D24" s="120"/>
      <c r="E24" s="120"/>
      <c r="F24" s="120"/>
      <c r="G24" s="124"/>
      <c r="H24" s="124"/>
      <c r="I24" s="124"/>
      <c r="J24" s="124"/>
      <c r="K24" s="124"/>
      <c r="L24" s="120"/>
      <c r="M24" s="120"/>
      <c r="N24" s="120"/>
      <c r="O24" s="120"/>
      <c r="P24" s="120"/>
      <c r="Q24" s="120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8">
        <v>4</v>
      </c>
      <c r="AL24" s="138">
        <v>5</v>
      </c>
      <c r="AM24" s="138">
        <v>4</v>
      </c>
      <c r="AN24" s="138">
        <v>4</v>
      </c>
      <c r="AO24" s="138">
        <v>5</v>
      </c>
      <c r="AP24" s="138">
        <v>5</v>
      </c>
      <c r="AQ24" s="138">
        <v>5.4</v>
      </c>
      <c r="AR24" s="138">
        <v>5.891</v>
      </c>
      <c r="AS24" s="138">
        <v>6.0200000000000005</v>
      </c>
      <c r="AT24" s="138">
        <v>6.3410000000000002</v>
      </c>
      <c r="AU24" s="124">
        <v>6.2850000000000001</v>
      </c>
      <c r="AV24" s="124">
        <v>6.0449999999999999</v>
      </c>
      <c r="AW24" s="124">
        <v>6.08</v>
      </c>
      <c r="AX24" s="124">
        <v>6.0220000000000002</v>
      </c>
      <c r="AY24" s="124">
        <v>6.2210000000000001</v>
      </c>
      <c r="AZ24" s="124">
        <v>6.3490000000000002</v>
      </c>
      <c r="BA24" s="124">
        <v>6.6879999999999997</v>
      </c>
      <c r="BB24" s="124">
        <v>6.8490000000000002</v>
      </c>
      <c r="BC24" s="124">
        <v>6.8869999999999996</v>
      </c>
      <c r="BD24" s="124">
        <v>6.9169999999999998</v>
      </c>
    </row>
    <row r="25" spans="1:56" x14ac:dyDescent="0.25">
      <c r="A25" s="123">
        <v>2004</v>
      </c>
      <c r="B25" s="120" t="s">
        <v>24</v>
      </c>
      <c r="C25" s="120"/>
      <c r="D25" s="120"/>
      <c r="E25" s="120"/>
      <c r="F25" s="120"/>
      <c r="G25" s="124"/>
      <c r="H25" s="124"/>
      <c r="I25" s="124"/>
      <c r="J25" s="124"/>
      <c r="K25" s="124"/>
      <c r="L25" s="120"/>
      <c r="M25" s="120"/>
      <c r="N25" s="120"/>
      <c r="O25" s="120"/>
      <c r="P25" s="120"/>
      <c r="Q25" s="120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8">
        <v>6</v>
      </c>
      <c r="AL25" s="138">
        <v>6</v>
      </c>
      <c r="AM25" s="138">
        <v>5</v>
      </c>
      <c r="AN25" s="138">
        <v>5</v>
      </c>
      <c r="AO25" s="127">
        <v>5</v>
      </c>
      <c r="AP25" s="127">
        <v>5</v>
      </c>
      <c r="AQ25" s="127">
        <v>4.8</v>
      </c>
      <c r="AR25" s="127">
        <v>4.8319999999999999</v>
      </c>
      <c r="AS25" s="127">
        <v>4.72</v>
      </c>
      <c r="AT25" s="127">
        <v>4.5979999999999999</v>
      </c>
      <c r="AU25" s="127">
        <v>4.6459999999999999</v>
      </c>
      <c r="AV25" s="125">
        <v>4.8319999999999999</v>
      </c>
      <c r="AW25" s="125">
        <v>5.2190000000000003</v>
      </c>
      <c r="AX25" s="125">
        <v>5.5469999999999997</v>
      </c>
      <c r="AY25" s="125">
        <v>5.891</v>
      </c>
      <c r="AZ25" s="125">
        <v>5.9539999999999997</v>
      </c>
      <c r="BA25" s="125">
        <v>6.4139999999999997</v>
      </c>
      <c r="BB25" s="125">
        <v>6.5540000000000003</v>
      </c>
      <c r="BC25" s="125">
        <v>7.47</v>
      </c>
      <c r="BD25" s="125">
        <v>7.61</v>
      </c>
    </row>
    <row r="26" spans="1:56" x14ac:dyDescent="0.25">
      <c r="A26" s="123">
        <v>2004</v>
      </c>
      <c r="B26" s="120" t="s">
        <v>25</v>
      </c>
      <c r="C26" s="120"/>
      <c r="D26" s="120"/>
      <c r="E26" s="120"/>
      <c r="F26" s="120"/>
      <c r="G26" s="124"/>
      <c r="H26" s="124"/>
      <c r="I26" s="124"/>
      <c r="J26" s="124"/>
      <c r="K26" s="124"/>
      <c r="L26" s="120"/>
      <c r="M26" s="120"/>
      <c r="N26" s="120"/>
      <c r="O26" s="120"/>
      <c r="P26" s="120"/>
      <c r="Q26" s="120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8">
        <v>11</v>
      </c>
      <c r="AL26" s="138">
        <v>11</v>
      </c>
      <c r="AM26" s="138">
        <v>10</v>
      </c>
      <c r="AN26" s="138">
        <v>9</v>
      </c>
      <c r="AO26" s="138">
        <v>9</v>
      </c>
      <c r="AP26" s="127">
        <v>8</v>
      </c>
      <c r="AQ26" s="127">
        <v>7.9</v>
      </c>
      <c r="AR26" s="127">
        <v>8</v>
      </c>
      <c r="AS26" s="127">
        <v>8.2799999999999994</v>
      </c>
      <c r="AT26" s="127">
        <v>8.4459999999999997</v>
      </c>
      <c r="AU26" s="125">
        <v>8.5679999999999996</v>
      </c>
      <c r="AV26" s="124">
        <v>11.765000000000001</v>
      </c>
      <c r="AW26" s="124">
        <v>11.76</v>
      </c>
      <c r="AX26" s="124">
        <v>13.477</v>
      </c>
      <c r="AY26" s="124">
        <v>14.295</v>
      </c>
      <c r="AZ26" s="124">
        <v>14.869</v>
      </c>
      <c r="BA26" s="124">
        <v>15.114000000000001</v>
      </c>
      <c r="BB26" s="124">
        <v>15.17</v>
      </c>
      <c r="BC26" s="124">
        <v>17.238</v>
      </c>
      <c r="BD26" s="124">
        <v>17.806999999999999</v>
      </c>
    </row>
    <row r="27" spans="1:56" x14ac:dyDescent="0.25">
      <c r="A27" s="123">
        <v>2004</v>
      </c>
      <c r="B27" s="120" t="s">
        <v>26</v>
      </c>
      <c r="C27" s="120"/>
      <c r="D27" s="120"/>
      <c r="E27" s="120"/>
      <c r="F27" s="120"/>
      <c r="G27" s="124"/>
      <c r="H27" s="124"/>
      <c r="I27" s="124"/>
      <c r="J27" s="124"/>
      <c r="K27" s="124"/>
      <c r="L27" s="120"/>
      <c r="M27" s="120"/>
      <c r="N27" s="120"/>
      <c r="O27" s="120"/>
      <c r="P27" s="120"/>
      <c r="Q27" s="120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8">
        <v>91</v>
      </c>
      <c r="AL27" s="138">
        <v>73</v>
      </c>
      <c r="AM27" s="138">
        <v>75</v>
      </c>
      <c r="AN27" s="127">
        <v>75</v>
      </c>
      <c r="AO27" s="127">
        <v>68</v>
      </c>
      <c r="AP27" s="127">
        <v>67</v>
      </c>
      <c r="AQ27" s="127">
        <v>67</v>
      </c>
      <c r="AR27" s="127">
        <v>66</v>
      </c>
      <c r="AS27" s="127">
        <v>65.995000000000005</v>
      </c>
      <c r="AT27" s="127">
        <v>66.19</v>
      </c>
      <c r="AU27" s="127">
        <v>65.11</v>
      </c>
      <c r="AV27" s="127">
        <v>64.451999999999998</v>
      </c>
      <c r="AW27" s="125">
        <v>63.353000000000002</v>
      </c>
      <c r="AX27" s="125">
        <v>64.025000000000006</v>
      </c>
      <c r="AY27" s="125">
        <v>64.039000000000001</v>
      </c>
      <c r="AZ27" s="125">
        <v>64.531999999999996</v>
      </c>
      <c r="BA27" s="125">
        <v>66.444000000000003</v>
      </c>
      <c r="BB27" s="125">
        <v>68.623000000000005</v>
      </c>
      <c r="BC27" s="125">
        <v>65.099999999999994</v>
      </c>
      <c r="BD27" s="125">
        <v>81.337000000000003</v>
      </c>
    </row>
    <row r="28" spans="1:56" x14ac:dyDescent="0.25">
      <c r="A28" s="123">
        <v>2004</v>
      </c>
      <c r="B28" s="120" t="s">
        <v>27</v>
      </c>
      <c r="C28" s="120"/>
      <c r="D28" s="120"/>
      <c r="E28" s="120"/>
      <c r="F28" s="120"/>
      <c r="G28" s="124"/>
      <c r="H28" s="124"/>
      <c r="I28" s="124"/>
      <c r="J28" s="124"/>
      <c r="K28" s="124"/>
      <c r="L28" s="120"/>
      <c r="M28" s="120"/>
      <c r="N28" s="120"/>
      <c r="O28" s="120"/>
      <c r="P28" s="120"/>
      <c r="Q28" s="120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8">
        <v>18</v>
      </c>
      <c r="AL28" s="138">
        <v>15</v>
      </c>
      <c r="AM28" s="127">
        <v>15</v>
      </c>
      <c r="AN28" s="127">
        <v>14</v>
      </c>
      <c r="AO28" s="127">
        <v>15</v>
      </c>
      <c r="AP28" s="127">
        <v>15</v>
      </c>
      <c r="AQ28" s="127">
        <v>14</v>
      </c>
      <c r="AR28" s="127">
        <v>13</v>
      </c>
      <c r="AS28" s="127">
        <v>12.743</v>
      </c>
      <c r="AT28" s="127">
        <v>12.284000000000001</v>
      </c>
      <c r="AU28" s="127">
        <v>12.420999999999999</v>
      </c>
      <c r="AV28" s="127">
        <v>12.442</v>
      </c>
      <c r="AW28" s="125">
        <v>12.167999999999999</v>
      </c>
      <c r="AX28" s="125">
        <v>12.159000000000001</v>
      </c>
      <c r="AY28" s="125">
        <v>12.162000000000001</v>
      </c>
      <c r="AZ28" s="125">
        <v>12.707000000000001</v>
      </c>
      <c r="BA28" s="125">
        <v>13.141999999999999</v>
      </c>
      <c r="BB28" s="125">
        <v>13.058</v>
      </c>
      <c r="BC28" s="125">
        <v>13.83</v>
      </c>
      <c r="BD28" s="125">
        <v>14.297000000000001</v>
      </c>
    </row>
    <row r="29" spans="1:56" x14ac:dyDescent="0.25">
      <c r="A29" s="123">
        <v>2004</v>
      </c>
      <c r="B29" s="120" t="s">
        <v>28</v>
      </c>
      <c r="C29" s="120"/>
      <c r="D29" s="120"/>
      <c r="E29" s="120"/>
      <c r="F29" s="120"/>
      <c r="G29" s="124"/>
      <c r="H29" s="124"/>
      <c r="I29" s="124"/>
      <c r="J29" s="124"/>
      <c r="K29" s="124"/>
      <c r="L29" s="120"/>
      <c r="M29" s="120"/>
      <c r="N29" s="120"/>
      <c r="O29" s="120"/>
      <c r="P29" s="120"/>
      <c r="Q29" s="120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27">
        <v>6</v>
      </c>
      <c r="AL29" s="127">
        <v>6</v>
      </c>
      <c r="AM29" s="127">
        <v>7</v>
      </c>
      <c r="AN29" s="127">
        <v>6</v>
      </c>
      <c r="AO29" s="127">
        <v>7</v>
      </c>
      <c r="AP29" s="127">
        <v>7</v>
      </c>
      <c r="AQ29" s="127">
        <v>7.1</v>
      </c>
      <c r="AR29" s="127">
        <v>7.2</v>
      </c>
      <c r="AS29" s="127">
        <v>7.0609999999999999</v>
      </c>
      <c r="AT29" s="127">
        <v>6.9470000000000001</v>
      </c>
      <c r="AU29" s="127">
        <v>6.7640000000000002</v>
      </c>
      <c r="AV29" s="127">
        <v>6.6280000000000001</v>
      </c>
      <c r="AW29" s="125">
        <v>6.5129999999999999</v>
      </c>
      <c r="AX29" s="125">
        <v>6.3419999999999996</v>
      </c>
      <c r="AY29" s="125">
        <v>6.2080000000000002</v>
      </c>
      <c r="AZ29" s="125">
        <v>5.9820000000000002</v>
      </c>
      <c r="BA29" s="125">
        <v>5.95</v>
      </c>
      <c r="BB29" s="125">
        <v>5.9550000000000001</v>
      </c>
      <c r="BC29" s="125">
        <v>5.8630000000000004</v>
      </c>
      <c r="BD29" s="125">
        <v>6.0330000000000004</v>
      </c>
    </row>
    <row r="30" spans="1:56" x14ac:dyDescent="0.25">
      <c r="A30" s="123">
        <v>2009</v>
      </c>
      <c r="B30" s="120" t="s">
        <v>29</v>
      </c>
      <c r="C30" s="120"/>
      <c r="D30" s="120"/>
      <c r="E30" s="120"/>
      <c r="F30" s="120"/>
      <c r="G30" s="124"/>
      <c r="H30" s="124"/>
      <c r="I30" s="124"/>
      <c r="J30" s="124"/>
      <c r="K30" s="124"/>
      <c r="L30" s="120"/>
      <c r="M30" s="120"/>
      <c r="N30" s="120"/>
      <c r="O30" s="120"/>
      <c r="P30" s="120"/>
      <c r="Q30" s="120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8">
        <v>10.7</v>
      </c>
      <c r="AQ30" s="138">
        <v>11.5</v>
      </c>
      <c r="AR30" s="127">
        <v>10</v>
      </c>
      <c r="AS30" s="127">
        <v>7.8580000000000005</v>
      </c>
      <c r="AT30" s="127">
        <v>6.78</v>
      </c>
      <c r="AU30" s="127">
        <v>6.7439999999999998</v>
      </c>
      <c r="AV30" s="127">
        <v>6.2469999999999999</v>
      </c>
      <c r="AW30" s="125">
        <v>5.782</v>
      </c>
      <c r="AX30" s="125">
        <v>6.8470000000000004</v>
      </c>
      <c r="AY30" s="125">
        <v>6.8479999999999999</v>
      </c>
      <c r="AZ30" s="125">
        <v>6.82</v>
      </c>
      <c r="BA30" s="125">
        <v>6.7130000000000001</v>
      </c>
      <c r="BB30" s="125">
        <v>6.6260000000000003</v>
      </c>
      <c r="BC30" s="125">
        <v>6.5679999999999996</v>
      </c>
      <c r="BD30" s="125">
        <v>6.5679999999999996</v>
      </c>
    </row>
    <row r="31" spans="1:56" x14ac:dyDescent="0.25">
      <c r="A31" s="123">
        <v>2009</v>
      </c>
      <c r="B31" s="120" t="s">
        <v>30</v>
      </c>
      <c r="C31" s="120"/>
      <c r="D31" s="120"/>
      <c r="E31" s="120"/>
      <c r="F31" s="120"/>
      <c r="G31" s="124"/>
      <c r="H31" s="124"/>
      <c r="I31" s="124"/>
      <c r="J31" s="124"/>
      <c r="K31" s="124"/>
      <c r="L31" s="120"/>
      <c r="M31" s="120"/>
      <c r="N31" s="120"/>
      <c r="O31" s="120"/>
      <c r="P31" s="120"/>
      <c r="Q31" s="120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27">
        <v>16</v>
      </c>
      <c r="AQ31" s="127">
        <v>16</v>
      </c>
      <c r="AR31" s="127">
        <v>16</v>
      </c>
      <c r="AS31" s="127">
        <v>15.89</v>
      </c>
      <c r="AT31" s="127">
        <v>15.781000000000001</v>
      </c>
      <c r="AU31" s="125">
        <v>15.38</v>
      </c>
      <c r="AV31" s="125">
        <v>15.143000000000001</v>
      </c>
      <c r="AW31" s="125">
        <v>14.843999999999999</v>
      </c>
      <c r="AX31" s="125">
        <v>14.8</v>
      </c>
      <c r="AY31" s="125">
        <v>15.003</v>
      </c>
      <c r="AZ31" s="125">
        <v>14.829000000000001</v>
      </c>
      <c r="BA31" s="125">
        <v>14.704000000000001</v>
      </c>
      <c r="BB31" s="125">
        <v>14.439</v>
      </c>
      <c r="BC31" s="125">
        <v>15.2</v>
      </c>
      <c r="BD31" s="125">
        <v>15.2</v>
      </c>
    </row>
    <row r="32" spans="1:56" x14ac:dyDescent="0.25">
      <c r="A32" s="123">
        <v>2017</v>
      </c>
      <c r="B32" s="120" t="s">
        <v>31</v>
      </c>
      <c r="C32" s="120"/>
      <c r="D32" s="120"/>
      <c r="E32" s="120"/>
      <c r="F32" s="120"/>
      <c r="G32" s="124"/>
      <c r="H32" s="124"/>
      <c r="I32" s="124"/>
      <c r="J32" s="124"/>
      <c r="K32" s="124"/>
      <c r="L32" s="120"/>
      <c r="M32" s="120"/>
      <c r="N32" s="120"/>
      <c r="O32" s="120"/>
      <c r="P32" s="120"/>
      <c r="Q32" s="120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8"/>
      <c r="AQ32" s="138">
        <v>2.1</v>
      </c>
      <c r="AR32" s="127">
        <v>1.8520000000000001</v>
      </c>
      <c r="AS32" s="127">
        <v>1.8540000000000001</v>
      </c>
      <c r="AT32" s="127">
        <v>1.8540000000000001</v>
      </c>
      <c r="AU32" s="127">
        <v>1.855</v>
      </c>
      <c r="AV32" s="127">
        <v>1.712</v>
      </c>
      <c r="AW32" s="125">
        <v>1.4570000000000001</v>
      </c>
      <c r="AX32" s="125">
        <v>1.5129999999999999</v>
      </c>
      <c r="AY32" s="125">
        <v>1.5049999999999999</v>
      </c>
      <c r="AZ32" s="125">
        <v>1.5429999999999999</v>
      </c>
      <c r="BA32" s="125">
        <v>1.857</v>
      </c>
      <c r="BB32" s="125">
        <v>1.649</v>
      </c>
      <c r="BC32" s="125">
        <v>1.623</v>
      </c>
      <c r="BD32" s="125">
        <v>1.671</v>
      </c>
    </row>
    <row r="33" spans="1:56" x14ac:dyDescent="0.25">
      <c r="A33" s="123">
        <v>2020</v>
      </c>
      <c r="B33" s="120" t="s">
        <v>44</v>
      </c>
      <c r="C33" s="120"/>
      <c r="D33" s="120"/>
      <c r="E33" s="120"/>
      <c r="F33" s="120"/>
      <c r="G33" s="124"/>
      <c r="H33" s="124"/>
      <c r="I33" s="124"/>
      <c r="J33" s="124"/>
      <c r="K33" s="124"/>
      <c r="L33" s="120"/>
      <c r="M33" s="120"/>
      <c r="N33" s="120"/>
      <c r="O33" s="120"/>
      <c r="P33" s="120"/>
      <c r="Q33" s="120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41"/>
      <c r="AM33" s="141"/>
      <c r="AN33" s="141"/>
      <c r="AO33" s="141"/>
      <c r="AP33" s="127"/>
      <c r="AQ33" s="127"/>
      <c r="AR33" s="127"/>
      <c r="AS33" s="127"/>
      <c r="AT33" s="127">
        <v>6.7729999999999997</v>
      </c>
      <c r="AU33" s="127">
        <v>6.5140000000000002</v>
      </c>
      <c r="AV33" s="127">
        <v>6.7850000000000001</v>
      </c>
      <c r="AW33" s="125">
        <v>6.6369999999999996</v>
      </c>
      <c r="AX33" s="125">
        <v>6.3259999999999996</v>
      </c>
      <c r="AY33" s="125">
        <v>6.4720000000000004</v>
      </c>
      <c r="AZ33" s="125">
        <v>6.3570000000000002</v>
      </c>
      <c r="BA33" s="125">
        <v>6.4109999999999996</v>
      </c>
      <c r="BB33" s="125">
        <v>6.1139999999999999</v>
      </c>
      <c r="BC33" s="125">
        <v>6.2060000000000004</v>
      </c>
      <c r="BD33" s="125">
        <v>6.367</v>
      </c>
    </row>
    <row r="34" spans="1:56" x14ac:dyDescent="0.25">
      <c r="A34" s="123">
        <v>2023</v>
      </c>
      <c r="B34" s="120" t="s">
        <v>105</v>
      </c>
      <c r="C34" s="120"/>
      <c r="D34" s="120"/>
      <c r="E34" s="120"/>
      <c r="F34" s="120"/>
      <c r="G34" s="124"/>
      <c r="H34" s="124"/>
      <c r="I34" s="124"/>
      <c r="J34" s="124"/>
      <c r="K34" s="124"/>
      <c r="L34" s="120"/>
      <c r="M34" s="120"/>
      <c r="N34" s="120"/>
      <c r="O34" s="120"/>
      <c r="P34" s="120"/>
      <c r="Q34" s="120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8"/>
      <c r="AQ34" s="138"/>
      <c r="AR34" s="138"/>
      <c r="AS34" s="138"/>
      <c r="AT34" s="138"/>
      <c r="AU34" s="138">
        <v>32.533999999999999</v>
      </c>
      <c r="AV34" s="138">
        <v>31.039000000000001</v>
      </c>
      <c r="AW34" s="124">
        <v>31.341000000000001</v>
      </c>
      <c r="AX34" s="124">
        <v>31.018000000000001</v>
      </c>
      <c r="AY34" s="124">
        <v>31.790150000000001</v>
      </c>
      <c r="AZ34" s="124">
        <v>31.1</v>
      </c>
      <c r="BA34" s="124">
        <v>31.295000000000002</v>
      </c>
      <c r="BB34" s="124">
        <v>31.097000000000001</v>
      </c>
      <c r="BC34" s="124">
        <v>30.512</v>
      </c>
      <c r="BD34" s="124">
        <v>30.957999999999998</v>
      </c>
    </row>
    <row r="35" spans="1:56" x14ac:dyDescent="0.25">
      <c r="A35" s="123"/>
      <c r="B35" s="120"/>
      <c r="C35" s="120"/>
      <c r="D35" s="120"/>
      <c r="E35" s="120"/>
      <c r="F35" s="120"/>
      <c r="G35" s="124"/>
      <c r="H35" s="124"/>
      <c r="I35" s="124"/>
      <c r="J35" s="124"/>
      <c r="K35" s="124"/>
      <c r="L35" s="120"/>
      <c r="M35" s="120"/>
      <c r="N35" s="120"/>
      <c r="O35" s="120"/>
      <c r="P35" s="120"/>
      <c r="Q35" s="120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8"/>
      <c r="AQ35" s="138"/>
      <c r="AR35" s="138"/>
      <c r="AS35" s="138"/>
      <c r="AT35" s="138"/>
      <c r="AU35" s="138"/>
      <c r="AV35" s="138"/>
      <c r="AW35" s="124"/>
      <c r="AX35" s="124"/>
      <c r="AY35" s="124"/>
      <c r="AZ35" s="124"/>
      <c r="BA35" s="124"/>
      <c r="BB35" s="124"/>
      <c r="BC35" s="124"/>
      <c r="BD35" s="124"/>
    </row>
    <row r="36" spans="1:56" x14ac:dyDescent="0.25">
      <c r="A36" s="142"/>
      <c r="B36" s="143" t="s">
        <v>33</v>
      </c>
      <c r="C36" s="124">
        <f>C6+C10+C14+C15</f>
        <v>3770</v>
      </c>
      <c r="D36" s="124">
        <f t="shared" ref="D36:AA36" si="0">D6+D10+D14+D15</f>
        <v>2984</v>
      </c>
      <c r="E36" s="124">
        <f t="shared" si="0"/>
        <v>2788</v>
      </c>
      <c r="F36" s="124">
        <f t="shared" si="0"/>
        <v>0</v>
      </c>
      <c r="G36" s="124">
        <f t="shared" si="0"/>
        <v>0</v>
      </c>
      <c r="H36" s="124">
        <f t="shared" si="0"/>
        <v>2525</v>
      </c>
      <c r="I36" s="124">
        <f t="shared" si="0"/>
        <v>2491</v>
      </c>
      <c r="J36" s="124">
        <f t="shared" si="0"/>
        <v>2465</v>
      </c>
      <c r="K36" s="124">
        <f t="shared" si="0"/>
        <v>2443</v>
      </c>
      <c r="L36" s="124">
        <f t="shared" si="0"/>
        <v>2454</v>
      </c>
      <c r="M36" s="124">
        <f t="shared" si="0"/>
        <v>2514</v>
      </c>
      <c r="N36" s="124">
        <f t="shared" si="0"/>
        <v>2591</v>
      </c>
      <c r="O36" s="124">
        <f t="shared" si="0"/>
        <v>2618</v>
      </c>
      <c r="P36" s="124">
        <f t="shared" si="0"/>
        <v>2637</v>
      </c>
      <c r="Q36" s="124">
        <f t="shared" si="0"/>
        <v>2663</v>
      </c>
      <c r="R36" s="124">
        <f t="shared" si="0"/>
        <v>2658</v>
      </c>
      <c r="S36" s="124">
        <f t="shared" si="0"/>
        <v>2689</v>
      </c>
      <c r="T36" s="124">
        <f t="shared" si="0"/>
        <v>2694</v>
      </c>
      <c r="U36" s="124">
        <f t="shared" si="0"/>
        <v>2659</v>
      </c>
      <c r="V36" s="124">
        <f t="shared" si="0"/>
        <v>2648</v>
      </c>
      <c r="W36" s="124">
        <f t="shared" si="0"/>
        <v>2577</v>
      </c>
      <c r="X36" s="124">
        <f t="shared" si="0"/>
        <v>2503</v>
      </c>
      <c r="Y36" s="124">
        <f t="shared" si="0"/>
        <v>2295.3000000000002</v>
      </c>
      <c r="Z36" s="124">
        <f t="shared" si="0"/>
        <v>2163.3000000000002</v>
      </c>
      <c r="AA36" s="124">
        <f t="shared" si="0"/>
        <v>2048.3000000000002</v>
      </c>
      <c r="AB36" s="124">
        <f>AB6+AB10+AB14+AB15+AB5</f>
        <v>1971.3</v>
      </c>
      <c r="AC36" s="124">
        <f t="shared" ref="AC36" si="1">AC6+AC10+AC14+AC15+AC5</f>
        <v>1909.944</v>
      </c>
      <c r="AD36" s="124">
        <f>AD6+AD10+AD14+AD15+AD5+AD11</f>
        <v>1922.4079999999999</v>
      </c>
      <c r="AE36" s="124">
        <f t="shared" ref="AE36:AG36" si="2">AE6+AE10+AE14+AE15+AE5+AE11</f>
        <v>1884.3779999999999</v>
      </c>
      <c r="AF36" s="124">
        <f t="shared" si="2"/>
        <v>1862.5449999999998</v>
      </c>
      <c r="AG36" s="124">
        <f t="shared" si="2"/>
        <v>1855.5350000000001</v>
      </c>
      <c r="AH36" s="124">
        <f>AH6+AH10+AH14+AH15+AH5+AH11+AH19</f>
        <v>2005.4</v>
      </c>
      <c r="AI36" s="124">
        <f t="shared" ref="AI36" si="3">AI6+AI10+AI14+AI15+AI5+AI11+AI19</f>
        <v>2012.4</v>
      </c>
      <c r="AJ36" s="124">
        <f>AJ6+AJ10+AJ14+AJ15+AJ5+AJ11+AJ19+AJ8</f>
        <v>2271.4</v>
      </c>
      <c r="AK36" s="124">
        <f>AK6+AK10+AK14+AK15+AK5+AK11+AK19+AK8+AK13+AK29</f>
        <v>2294.4</v>
      </c>
      <c r="AL36" s="124">
        <f>AL6+AL10+AL14+AL15+AL5+AL11+AL19+AL8+AL13+AL29+AL20+AL21</f>
        <v>2304.4</v>
      </c>
      <c r="AM36" s="124">
        <f>AM6+AM10+AM14+AM15+AM5+AM11+AM19+AM8+AM13+AM29+AM20+AM21+AM28</f>
        <v>2320.4</v>
      </c>
      <c r="AN36" s="124">
        <f>AN6+AN10+AN14+AN15+AN5+AN11+AN19+AN8+AN13+AN29+AN20+AN21+AN28+AN9+AN27</f>
        <v>2529.4</v>
      </c>
      <c r="AO36" s="124">
        <f>AO6+AO10+AO14+AO15+AO5+AO11+AO19+AO8+AO13+AO29+AO20+AO21+AO28+AO9+AO27+AO25</f>
        <v>2581.8000000000002</v>
      </c>
      <c r="AP36" s="124">
        <f>AP6+AP10+AP14+AP15+AP5+AP11+AP19+AP8+AP13+AP29+AP20+AP21+AP28+AP9+AP27+AP25+AP23+AP31</f>
        <v>2552.9</v>
      </c>
      <c r="AQ36" s="124">
        <f>AQ6+AQ10+AQ14+AQ15+AQ5+AQ11+AQ19+AQ8+AQ13+AQ29+AQ20+AQ21+AQ28+AQ9+AQ27+AQ25+AQ23+AQ31+AQ26+AQ22</f>
        <v>2660.7000000000003</v>
      </c>
      <c r="AR36" s="124">
        <f>AR6+AR10+AR14+AR15+AR5+AR11+AR19+AR8+AR13+AR29+AR20+AR21+AR28+AR9+AR27+AR25+AR23+AR31+AR26+AR30+AR32+AR22</f>
        <v>2636.8969999999995</v>
      </c>
      <c r="AS36" s="124">
        <f t="shared" ref="AS36:AT36" si="4">AS31+AS30+AS29+AS28+AS27+AS25+AS23+AS22+AS21+AS20+AS19+AS18+AS15+AS14+AS13+AS11+AS10+AS9+AS8+AS6+AS5+AS26</f>
        <v>2772.5790000000002</v>
      </c>
      <c r="AT36" s="124">
        <f t="shared" si="4"/>
        <v>2730.5116064486833</v>
      </c>
      <c r="AU36" s="124">
        <f>AU31+AU30+AU29+AU28+AU27+AU25+AU23+AU22+AU21+AU20+AU19+AU18+AU15+AU14+AU13+AU11+AU10+AU9+AU8+AU6+AU5+AU26</f>
        <v>2650.9513991008175</v>
      </c>
      <c r="AV36" s="124">
        <f>AV31+AV30+AV29+AV28+AV27+AV25+AV23+AV22+AV21+AV20+AV19+AV18+AV15+AV14+AV13+AV11+AV10+AV9+AV8+AV6+AV5</f>
        <v>2579.5442599999997</v>
      </c>
      <c r="AW36" s="124">
        <f>AW31+AW30+AW29+AW28+AW27+AW25+AW23+AW22+AW21+AW20+AW19+AW18+AW15+AW14+AW13+AW11+AW10+AW9+AW8+AW6+AW5</f>
        <v>2568.9286300000003</v>
      </c>
      <c r="AX36" s="124">
        <f t="shared" ref="AX36:AY36" si="5">AX32+AX31+AX30+AX29+AX28+AX27+AX25+AX23+AX22+AX21+AX20+AX19+AX18+AX15+AX14+AX13+AX11+AX10+AX9+AX8+AX6+AX5</f>
        <v>2582.9390000000003</v>
      </c>
      <c r="AY36" s="124">
        <f t="shared" si="5"/>
        <v>2599.1130000000003</v>
      </c>
      <c r="AZ36" s="124">
        <f>AZ32+AZ31+AZ30+AZ29+AZ28+AZ27+AZ25+AZ23+AZ22+AZ21+AZ20+AZ19+AZ18+AZ15+AZ14+AZ13+AZ11+AZ10+AZ9+AZ8+AZ6+AZ5</f>
        <v>2612.0189500000006</v>
      </c>
      <c r="BA36" s="124">
        <f>BA32+BA31+BA30+BA29+BA28+BA27+BA25+BA23+BA22+BA21+BA20+BA19+BA18+BA15+BA14+BA13+BA11+BA10+BA9+BA8+BA6+BA5+BA33</f>
        <v>2644.4379500000005</v>
      </c>
      <c r="BB36" s="124">
        <f>BB32+BB31+BB30+BB29+BB28+BB27+BB25+BB23+BB22+BB21+BB20+BB19+BB18+BB15+BB14+BB13+BB11+BB10+BB9+BB8+BB6+BB5+BB33</f>
        <v>2662.7379500000002</v>
      </c>
      <c r="BC36" s="124">
        <f>BC32+BC31+BC30+BC29+BC28+BC27+BC25+BC23+BC22+BC21+BC20+BC19+BC18+BC15+BC14+BC13+BC11+BC10+BC9+BC8+BC6+BC5+BC33</f>
        <v>2673.1250000000009</v>
      </c>
      <c r="BD36" s="124">
        <f>BD32+BD31+BD30+BD29+BD28+BD27+BD25+BD23+BD22+BD21+BD20+BD19+BD18+BD15+BD14+BD13+BD11+BD10+BD9+BD8+BD6+BD5+BD33</f>
        <v>2698.7130000000002</v>
      </c>
    </row>
    <row r="37" spans="1:56" x14ac:dyDescent="0.25"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AS37" s="144">
        <f>SUM(AS5:AS32)</f>
        <v>3424.8319999999999</v>
      </c>
      <c r="AT37" s="144">
        <f t="shared" ref="AT37:AZ37" si="6">SUM(AT5:AT32)</f>
        <v>3313.7466664486833</v>
      </c>
      <c r="AU37" s="144">
        <f t="shared" si="6"/>
        <v>3230.797954357301</v>
      </c>
      <c r="AV37" s="144">
        <f t="shared" si="6"/>
        <v>3126.51226</v>
      </c>
      <c r="AW37" s="144">
        <f t="shared" si="6"/>
        <v>3091.2086300000001</v>
      </c>
      <c r="AX37" s="144">
        <f t="shared" si="6"/>
        <v>3162.9544866000001</v>
      </c>
      <c r="AY37" s="144">
        <f t="shared" si="6"/>
        <v>3210.4859999999999</v>
      </c>
      <c r="AZ37" s="144">
        <f t="shared" si="6"/>
        <v>3212.913950000001</v>
      </c>
      <c r="BA37" s="144">
        <f>SUM(BA5:BA33)</f>
        <v>3243.3539500000011</v>
      </c>
      <c r="BB37" s="144">
        <f>SUM(BB5:BB33)</f>
        <v>3273.3789499999998</v>
      </c>
      <c r="BC37" s="144">
        <f>SUM(BC5:BC33)</f>
        <v>3295.3609999999994</v>
      </c>
      <c r="BD37" s="144">
        <f>SUM(BD5:BD34)</f>
        <v>3368.1149999999993</v>
      </c>
    </row>
  </sheetData>
  <pageMargins left="0.7" right="0.7" top="0.78740157499999996" bottom="0.78740157499999996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43E6-13B8-4E9C-B410-92B9B580533C}">
  <sheetPr>
    <tabColor rgb="FFFFFF00"/>
  </sheetPr>
  <dimension ref="A1:L31"/>
  <sheetViews>
    <sheetView workbookViewId="0">
      <selection activeCell="C21" sqref="C21"/>
    </sheetView>
  </sheetViews>
  <sheetFormatPr defaultRowHeight="15" x14ac:dyDescent="0.25"/>
  <cols>
    <col min="1" max="1" width="3.7109375" customWidth="1"/>
    <col min="2" max="2" width="5" bestFit="1" customWidth="1"/>
    <col min="3" max="3" width="4.7109375" bestFit="1" customWidth="1"/>
    <col min="4" max="5" width="4.140625" customWidth="1"/>
    <col min="6" max="6" width="5.7109375" bestFit="1" customWidth="1"/>
    <col min="7" max="7" width="4.28515625" bestFit="1" customWidth="1"/>
    <col min="8" max="8" width="4.85546875" bestFit="1" customWidth="1"/>
    <col min="9" max="9" width="5.28515625" bestFit="1" customWidth="1"/>
    <col min="10" max="10" width="4.28515625" bestFit="1" customWidth="1"/>
    <col min="11" max="11" width="5.140625" bestFit="1" customWidth="1"/>
    <col min="12" max="12" width="5.140625" style="145" customWidth="1"/>
  </cols>
  <sheetData>
    <row r="1" spans="1:12" x14ac:dyDescent="0.25">
      <c r="A1" s="120" t="s">
        <v>132</v>
      </c>
    </row>
    <row r="3" spans="1:12" x14ac:dyDescent="0.25">
      <c r="G3" s="186">
        <v>0</v>
      </c>
      <c r="H3" s="186"/>
    </row>
    <row r="4" spans="1:12" x14ac:dyDescent="0.25">
      <c r="B4" s="146" t="s">
        <v>45</v>
      </c>
      <c r="C4" s="187" t="s">
        <v>46</v>
      </c>
      <c r="D4" s="188"/>
      <c r="E4" s="188"/>
      <c r="F4" s="188"/>
      <c r="G4" s="189"/>
      <c r="H4" s="190" t="s">
        <v>47</v>
      </c>
      <c r="I4" s="191"/>
      <c r="J4" s="191"/>
      <c r="K4" s="192"/>
      <c r="L4" s="147" t="s">
        <v>45</v>
      </c>
    </row>
    <row r="5" spans="1:12" x14ac:dyDescent="0.25">
      <c r="B5" s="148" t="s">
        <v>48</v>
      </c>
      <c r="C5" s="145"/>
      <c r="D5" s="145"/>
      <c r="E5" s="145"/>
      <c r="F5" s="149" t="s">
        <v>49</v>
      </c>
      <c r="G5" s="149" t="s">
        <v>50</v>
      </c>
      <c r="H5" s="150" t="s">
        <v>51</v>
      </c>
      <c r="I5" s="145"/>
      <c r="J5" s="145"/>
      <c r="K5" s="145"/>
      <c r="L5" s="151" t="s">
        <v>48</v>
      </c>
    </row>
    <row r="6" spans="1:12" x14ac:dyDescent="0.25">
      <c r="B6" s="148"/>
      <c r="C6" s="145"/>
      <c r="D6" s="145"/>
      <c r="E6" s="145"/>
      <c r="F6" s="149" t="s">
        <v>52</v>
      </c>
      <c r="G6" s="149"/>
      <c r="H6" s="150" t="s">
        <v>53</v>
      </c>
      <c r="I6" s="145"/>
      <c r="J6" s="145"/>
      <c r="K6" s="145"/>
      <c r="L6" s="151"/>
    </row>
    <row r="7" spans="1:12" x14ac:dyDescent="0.25">
      <c r="B7" s="148"/>
      <c r="C7" s="145"/>
      <c r="D7" s="145"/>
      <c r="E7" s="145"/>
      <c r="F7" s="149" t="s">
        <v>54</v>
      </c>
      <c r="G7" s="149"/>
      <c r="H7" s="150" t="s">
        <v>55</v>
      </c>
      <c r="I7" s="145"/>
      <c r="J7" s="145"/>
      <c r="K7" s="145"/>
      <c r="L7" s="151"/>
    </row>
    <row r="8" spans="1:12" x14ac:dyDescent="0.25">
      <c r="B8" s="148"/>
      <c r="C8" s="145"/>
      <c r="D8" s="145"/>
      <c r="E8" s="145"/>
      <c r="F8" s="145"/>
      <c r="G8" s="145"/>
      <c r="H8" s="150" t="s">
        <v>56</v>
      </c>
      <c r="I8" s="145"/>
      <c r="J8" s="145"/>
      <c r="K8" s="145"/>
      <c r="L8" s="151"/>
    </row>
    <row r="9" spans="1:12" x14ac:dyDescent="0.25">
      <c r="B9" s="148"/>
      <c r="C9" s="145"/>
      <c r="D9" s="145"/>
      <c r="E9" s="145"/>
      <c r="F9" s="152" t="s">
        <v>57</v>
      </c>
      <c r="G9" s="145"/>
      <c r="H9" s="153"/>
      <c r="I9" s="145"/>
      <c r="J9" s="145"/>
      <c r="K9" s="145"/>
      <c r="L9" s="151"/>
    </row>
    <row r="10" spans="1:12" x14ac:dyDescent="0.25">
      <c r="B10" s="148"/>
      <c r="C10" s="145"/>
      <c r="D10" s="145"/>
      <c r="E10" s="145"/>
      <c r="F10" s="152" t="s">
        <v>58</v>
      </c>
      <c r="G10" s="145"/>
      <c r="H10" s="153"/>
      <c r="I10" s="145"/>
      <c r="J10" s="145"/>
      <c r="K10" s="145"/>
      <c r="L10" s="151"/>
    </row>
    <row r="11" spans="1:12" x14ac:dyDescent="0.25">
      <c r="B11" s="154">
        <v>42798</v>
      </c>
      <c r="C11" s="155"/>
      <c r="D11" s="155"/>
      <c r="E11" s="149" t="s">
        <v>59</v>
      </c>
      <c r="F11" s="145"/>
      <c r="G11" s="145"/>
      <c r="H11" s="153"/>
      <c r="I11" s="156" t="s">
        <v>60</v>
      </c>
      <c r="J11" s="157"/>
      <c r="K11" s="158"/>
      <c r="L11" s="159">
        <v>42798</v>
      </c>
    </row>
    <row r="12" spans="1:12" x14ac:dyDescent="0.25">
      <c r="B12" s="160"/>
      <c r="C12" s="145"/>
      <c r="D12" s="145"/>
      <c r="E12" s="149" t="s">
        <v>61</v>
      </c>
      <c r="F12" s="145"/>
      <c r="G12" s="145"/>
      <c r="H12" s="153"/>
      <c r="I12" s="153" t="s">
        <v>62</v>
      </c>
      <c r="J12" s="145"/>
      <c r="K12" s="161"/>
      <c r="L12" s="162"/>
    </row>
    <row r="13" spans="1:12" x14ac:dyDescent="0.25">
      <c r="B13" s="160"/>
      <c r="C13" s="145"/>
      <c r="D13" s="145"/>
      <c r="E13" s="149" t="s">
        <v>63</v>
      </c>
      <c r="F13" s="145"/>
      <c r="G13" s="145"/>
      <c r="H13" s="153"/>
      <c r="I13" s="153" t="s">
        <v>64</v>
      </c>
      <c r="J13" s="145"/>
      <c r="K13" s="161"/>
      <c r="L13" s="162"/>
    </row>
    <row r="14" spans="1:12" x14ac:dyDescent="0.25">
      <c r="B14" s="160"/>
      <c r="C14" s="145"/>
      <c r="D14" s="145"/>
      <c r="E14" s="149" t="s">
        <v>65</v>
      </c>
      <c r="F14" s="145"/>
      <c r="G14" s="145"/>
      <c r="H14" s="153"/>
      <c r="I14" s="163" t="s">
        <v>66</v>
      </c>
      <c r="J14" s="145"/>
      <c r="K14" s="161"/>
      <c r="L14" s="162"/>
    </row>
    <row r="15" spans="1:12" x14ac:dyDescent="0.25">
      <c r="B15" s="160"/>
      <c r="C15" s="145"/>
      <c r="D15" s="145"/>
      <c r="E15" s="152" t="s">
        <v>67</v>
      </c>
      <c r="F15" s="145"/>
      <c r="G15" s="145"/>
      <c r="H15" s="153"/>
      <c r="I15" s="163" t="s">
        <v>68</v>
      </c>
      <c r="J15" s="145" t="s">
        <v>69</v>
      </c>
      <c r="K15" s="161"/>
      <c r="L15" s="162"/>
    </row>
    <row r="16" spans="1:12" x14ac:dyDescent="0.25">
      <c r="B16" s="160"/>
      <c r="C16" s="145"/>
      <c r="D16" s="145"/>
      <c r="E16" s="145"/>
      <c r="F16" s="145"/>
      <c r="G16" s="145"/>
      <c r="H16" s="153"/>
      <c r="I16" s="163" t="s">
        <v>70</v>
      </c>
      <c r="J16" s="145"/>
      <c r="K16" s="161"/>
      <c r="L16" s="162"/>
    </row>
    <row r="17" spans="2:12" x14ac:dyDescent="0.25">
      <c r="B17" s="164">
        <v>42770</v>
      </c>
      <c r="C17" s="155"/>
      <c r="D17" s="149" t="s">
        <v>71</v>
      </c>
      <c r="E17" s="145"/>
      <c r="F17" s="145"/>
      <c r="G17" s="145"/>
      <c r="H17" s="153"/>
      <c r="I17" s="153"/>
      <c r="J17" s="145"/>
      <c r="K17" s="161"/>
      <c r="L17" s="165">
        <v>42770</v>
      </c>
    </row>
    <row r="18" spans="2:12" x14ac:dyDescent="0.25">
      <c r="B18" s="166"/>
      <c r="C18" s="145"/>
      <c r="D18" s="149" t="s">
        <v>72</v>
      </c>
      <c r="E18" s="145"/>
      <c r="F18" s="145"/>
      <c r="G18" s="145"/>
      <c r="H18" s="153"/>
      <c r="I18" s="153"/>
      <c r="J18" s="145"/>
      <c r="K18" s="161"/>
      <c r="L18" s="167"/>
    </row>
    <row r="19" spans="2:12" x14ac:dyDescent="0.25">
      <c r="B19" s="168">
        <v>42739</v>
      </c>
      <c r="C19" s="149" t="s">
        <v>73</v>
      </c>
      <c r="D19" s="145"/>
      <c r="E19" s="145"/>
      <c r="F19" s="145"/>
      <c r="G19" s="145"/>
      <c r="H19" s="153"/>
      <c r="I19" s="153"/>
      <c r="J19" s="145"/>
      <c r="K19" s="161" t="s">
        <v>74</v>
      </c>
      <c r="L19" s="169">
        <v>42739</v>
      </c>
    </row>
    <row r="20" spans="2:12" x14ac:dyDescent="0.25">
      <c r="B20" s="170"/>
      <c r="C20" s="149" t="s">
        <v>75</v>
      </c>
      <c r="D20" s="145"/>
      <c r="E20" s="145"/>
      <c r="F20" s="145"/>
      <c r="G20" s="145"/>
      <c r="H20" s="153"/>
      <c r="I20" s="153"/>
      <c r="J20" s="145"/>
      <c r="K20" s="161" t="s">
        <v>76</v>
      </c>
      <c r="L20" s="171"/>
    </row>
    <row r="21" spans="2:12" x14ac:dyDescent="0.25">
      <c r="B21" s="170"/>
      <c r="C21" s="172" t="s">
        <v>77</v>
      </c>
      <c r="D21" s="145"/>
      <c r="E21" s="145"/>
      <c r="F21" s="145"/>
      <c r="G21" s="145"/>
      <c r="H21" s="153"/>
      <c r="I21" s="153"/>
      <c r="J21" s="145"/>
      <c r="K21" s="161" t="s">
        <v>78</v>
      </c>
      <c r="L21" s="171"/>
    </row>
    <row r="22" spans="2:12" x14ac:dyDescent="0.25">
      <c r="B22" s="170"/>
      <c r="C22" s="152" t="s">
        <v>79</v>
      </c>
      <c r="D22" s="145"/>
      <c r="E22" s="145"/>
      <c r="F22" s="145"/>
      <c r="G22" s="145"/>
      <c r="H22" s="153"/>
      <c r="I22" s="153"/>
      <c r="J22" s="145"/>
      <c r="K22" s="161" t="s">
        <v>80</v>
      </c>
      <c r="L22" s="171"/>
    </row>
    <row r="23" spans="2:12" x14ac:dyDescent="0.25">
      <c r="B23" s="170"/>
      <c r="C23" s="149" t="s">
        <v>81</v>
      </c>
      <c r="D23" s="145"/>
      <c r="E23" s="145"/>
      <c r="F23" s="145"/>
      <c r="G23" s="145"/>
      <c r="H23" s="153"/>
      <c r="I23" s="173"/>
      <c r="J23" s="174"/>
      <c r="K23" s="175" t="s">
        <v>82</v>
      </c>
      <c r="L23" s="171"/>
    </row>
    <row r="24" spans="2:12" x14ac:dyDescent="0.25">
      <c r="B24" s="170"/>
      <c r="C24" s="149" t="s">
        <v>83</v>
      </c>
      <c r="D24" s="145"/>
      <c r="E24" s="145"/>
      <c r="F24" s="145"/>
      <c r="G24" s="145"/>
      <c r="H24" s="153"/>
      <c r="I24" s="145"/>
      <c r="J24" s="145"/>
      <c r="K24" s="149" t="s">
        <v>84</v>
      </c>
      <c r="L24" s="171"/>
    </row>
    <row r="25" spans="2:12" x14ac:dyDescent="0.25">
      <c r="B25" s="170"/>
      <c r="C25" s="176" t="s">
        <v>85</v>
      </c>
      <c r="D25" s="145"/>
      <c r="E25" s="145"/>
      <c r="F25" s="145"/>
      <c r="G25" s="145"/>
      <c r="H25" s="163" t="s">
        <v>86</v>
      </c>
      <c r="I25" s="145"/>
      <c r="J25" s="145"/>
      <c r="K25" s="149" t="s">
        <v>87</v>
      </c>
      <c r="L25" s="171"/>
    </row>
    <row r="26" spans="2:12" x14ac:dyDescent="0.25">
      <c r="B26" s="170"/>
      <c r="C26" s="176" t="s">
        <v>88</v>
      </c>
      <c r="D26" s="145"/>
      <c r="E26" s="145"/>
      <c r="F26" s="145"/>
      <c r="G26" s="145"/>
      <c r="H26" s="145"/>
      <c r="I26" s="145"/>
      <c r="J26" s="145"/>
      <c r="K26" s="149"/>
      <c r="L26" s="171"/>
    </row>
    <row r="27" spans="2:12" x14ac:dyDescent="0.25">
      <c r="B27" s="170"/>
      <c r="C27" s="176" t="s">
        <v>89</v>
      </c>
      <c r="D27" s="145"/>
      <c r="E27" s="145"/>
      <c r="F27" s="145"/>
      <c r="G27" s="145"/>
      <c r="H27" s="145"/>
      <c r="I27" s="145"/>
      <c r="J27" s="145"/>
      <c r="K27" s="149"/>
      <c r="L27" s="171"/>
    </row>
    <row r="28" spans="2:12" x14ac:dyDescent="0.25">
      <c r="B28" s="170"/>
      <c r="C28" s="176" t="s">
        <v>90</v>
      </c>
      <c r="L28" s="170"/>
    </row>
    <row r="30" spans="2:12" x14ac:dyDescent="0.25">
      <c r="B30" s="177"/>
      <c r="C30" t="s">
        <v>91</v>
      </c>
    </row>
    <row r="31" spans="2:12" x14ac:dyDescent="0.25">
      <c r="B31" s="178" t="s">
        <v>92</v>
      </c>
      <c r="C31" t="s">
        <v>93</v>
      </c>
    </row>
  </sheetData>
  <mergeCells count="3">
    <mergeCell ref="G3:H3"/>
    <mergeCell ref="C4:G4"/>
    <mergeCell ref="H4:K4"/>
  </mergeCells>
  <pageMargins left="0.7" right="0.7" top="0.78740157499999996" bottom="0.78740157499999996" header="0.3" footer="0.3"/>
  <pageSetup paperSize="9" orientation="landscape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6A963-CFDD-4A2A-BB6C-8214F4537DF6}">
  <sheetPr>
    <tabColor rgb="FFFFFF00"/>
  </sheetPr>
  <dimension ref="A1:K47"/>
  <sheetViews>
    <sheetView workbookViewId="0">
      <selection activeCell="I1" sqref="I1:I1048576"/>
    </sheetView>
  </sheetViews>
  <sheetFormatPr defaultRowHeight="15" x14ac:dyDescent="0.25"/>
  <cols>
    <col min="1" max="1" width="3.7109375" customWidth="1"/>
    <col min="2" max="2" width="4.85546875" bestFit="1" customWidth="1"/>
    <col min="3" max="3" width="5" bestFit="1" customWidth="1"/>
    <col min="4" max="4" width="16.42578125" bestFit="1" customWidth="1"/>
    <col min="5" max="5" width="8.140625" bestFit="1" customWidth="1"/>
    <col min="6" max="6" width="10.5703125" bestFit="1" customWidth="1"/>
    <col min="7" max="7" width="5.7109375" customWidth="1"/>
    <col min="8" max="8" width="6.28515625" bestFit="1" customWidth="1"/>
    <col min="9" max="9" width="6.28515625" customWidth="1"/>
    <col min="10" max="10" width="5.7109375" customWidth="1"/>
    <col min="13" max="13" width="5.7109375" bestFit="1" customWidth="1"/>
  </cols>
  <sheetData>
    <row r="1" spans="1:11" x14ac:dyDescent="0.25">
      <c r="A1" s="120" t="s">
        <v>94</v>
      </c>
    </row>
    <row r="2" spans="1:11" x14ac:dyDescent="0.25">
      <c r="A2" s="120"/>
    </row>
    <row r="3" spans="1:11" ht="30" x14ac:dyDescent="0.25">
      <c r="B3" s="120" t="s">
        <v>45</v>
      </c>
      <c r="C3" s="120" t="s">
        <v>95</v>
      </c>
      <c r="D3" s="120" t="s">
        <v>96</v>
      </c>
      <c r="E3" s="179" t="s">
        <v>97</v>
      </c>
      <c r="F3" s="179" t="s">
        <v>98</v>
      </c>
      <c r="G3" s="120"/>
      <c r="H3" s="179" t="s">
        <v>99</v>
      </c>
      <c r="I3" s="179"/>
      <c r="J3" s="120"/>
    </row>
    <row r="4" spans="1:11" x14ac:dyDescent="0.25">
      <c r="B4" t="s">
        <v>100</v>
      </c>
      <c r="C4" s="149" t="s">
        <v>73</v>
      </c>
      <c r="D4" t="s">
        <v>101</v>
      </c>
      <c r="E4" t="s">
        <v>46</v>
      </c>
      <c r="H4" t="s">
        <v>46</v>
      </c>
      <c r="J4" t="s">
        <v>46</v>
      </c>
    </row>
    <row r="5" spans="1:11" x14ac:dyDescent="0.25">
      <c r="B5" t="s">
        <v>100</v>
      </c>
      <c r="C5" s="149" t="s">
        <v>75</v>
      </c>
      <c r="D5" t="s">
        <v>12</v>
      </c>
      <c r="E5" t="s">
        <v>46</v>
      </c>
      <c r="F5">
        <v>32000</v>
      </c>
      <c r="G5" t="s">
        <v>102</v>
      </c>
      <c r="H5" t="s">
        <v>46</v>
      </c>
      <c r="J5" t="s">
        <v>103</v>
      </c>
      <c r="K5" t="s">
        <v>104</v>
      </c>
    </row>
    <row r="6" spans="1:11" x14ac:dyDescent="0.25">
      <c r="B6" t="s">
        <v>100</v>
      </c>
      <c r="C6" s="152" t="s">
        <v>77</v>
      </c>
      <c r="D6" t="s">
        <v>105</v>
      </c>
      <c r="E6" t="s">
        <v>103</v>
      </c>
      <c r="H6" t="s">
        <v>46</v>
      </c>
      <c r="J6" t="s">
        <v>106</v>
      </c>
      <c r="K6" t="s">
        <v>107</v>
      </c>
    </row>
    <row r="7" spans="1:11" x14ac:dyDescent="0.25">
      <c r="B7" t="s">
        <v>100</v>
      </c>
      <c r="C7" s="152" t="s">
        <v>79</v>
      </c>
      <c r="D7" t="s">
        <v>108</v>
      </c>
      <c r="E7" t="s">
        <v>103</v>
      </c>
      <c r="H7" t="s">
        <v>46</v>
      </c>
      <c r="J7" t="s">
        <v>109</v>
      </c>
      <c r="K7" t="s">
        <v>110</v>
      </c>
    </row>
    <row r="8" spans="1:11" x14ac:dyDescent="0.25">
      <c r="B8" t="s">
        <v>100</v>
      </c>
      <c r="C8" s="149" t="s">
        <v>81</v>
      </c>
      <c r="D8" t="s">
        <v>10</v>
      </c>
      <c r="E8" t="s">
        <v>46</v>
      </c>
      <c r="F8">
        <v>158621</v>
      </c>
      <c r="G8" t="s">
        <v>102</v>
      </c>
      <c r="H8" t="s">
        <v>46</v>
      </c>
    </row>
    <row r="9" spans="1:11" x14ac:dyDescent="0.25">
      <c r="B9" t="s">
        <v>100</v>
      </c>
      <c r="C9" s="149" t="s">
        <v>83</v>
      </c>
      <c r="D9" t="s">
        <v>15</v>
      </c>
      <c r="E9" t="s">
        <v>46</v>
      </c>
      <c r="F9">
        <v>530000</v>
      </c>
      <c r="G9" t="s">
        <v>102</v>
      </c>
      <c r="H9" t="s">
        <v>46</v>
      </c>
    </row>
    <row r="10" spans="1:11" x14ac:dyDescent="0.25">
      <c r="B10" t="s">
        <v>100</v>
      </c>
      <c r="C10" s="176" t="s">
        <v>85</v>
      </c>
      <c r="D10" t="s">
        <v>30</v>
      </c>
      <c r="E10" t="s">
        <v>106</v>
      </c>
      <c r="F10">
        <v>65000</v>
      </c>
      <c r="G10" t="s">
        <v>111</v>
      </c>
      <c r="H10" t="s">
        <v>46</v>
      </c>
    </row>
    <row r="11" spans="1:11" x14ac:dyDescent="0.25">
      <c r="B11" t="s">
        <v>100</v>
      </c>
      <c r="C11" s="176" t="s">
        <v>88</v>
      </c>
      <c r="D11" t="s">
        <v>112</v>
      </c>
      <c r="E11" t="s">
        <v>106</v>
      </c>
      <c r="G11" t="s">
        <v>111</v>
      </c>
      <c r="H11" t="s">
        <v>46</v>
      </c>
    </row>
    <row r="12" spans="1:11" x14ac:dyDescent="0.25">
      <c r="B12" t="s">
        <v>100</v>
      </c>
      <c r="C12" s="176" t="s">
        <v>89</v>
      </c>
      <c r="D12" t="s">
        <v>31</v>
      </c>
      <c r="E12" t="s">
        <v>106</v>
      </c>
      <c r="G12" t="s">
        <v>111</v>
      </c>
      <c r="H12" t="s">
        <v>46</v>
      </c>
    </row>
    <row r="13" spans="1:11" x14ac:dyDescent="0.25">
      <c r="B13" t="s">
        <v>100</v>
      </c>
      <c r="C13" s="176" t="s">
        <v>90</v>
      </c>
      <c r="D13" t="s">
        <v>44</v>
      </c>
      <c r="E13" t="s">
        <v>106</v>
      </c>
      <c r="G13" t="s">
        <v>111</v>
      </c>
      <c r="H13" t="s">
        <v>46</v>
      </c>
    </row>
    <row r="14" spans="1:11" x14ac:dyDescent="0.25">
      <c r="B14" t="s">
        <v>100</v>
      </c>
      <c r="C14" s="145" t="s">
        <v>74</v>
      </c>
      <c r="D14" t="s">
        <v>113</v>
      </c>
      <c r="E14" t="s">
        <v>109</v>
      </c>
    </row>
    <row r="15" spans="1:11" x14ac:dyDescent="0.25">
      <c r="B15" t="s">
        <v>100</v>
      </c>
      <c r="C15" s="145" t="s">
        <v>76</v>
      </c>
      <c r="D15" t="s">
        <v>114</v>
      </c>
      <c r="E15" t="s">
        <v>109</v>
      </c>
    </row>
    <row r="16" spans="1:11" x14ac:dyDescent="0.25">
      <c r="B16" t="s">
        <v>100</v>
      </c>
      <c r="C16" s="145" t="s">
        <v>78</v>
      </c>
      <c r="D16" t="s">
        <v>115</v>
      </c>
      <c r="E16" t="s">
        <v>109</v>
      </c>
    </row>
    <row r="17" spans="2:8" x14ac:dyDescent="0.25">
      <c r="B17" t="s">
        <v>100</v>
      </c>
      <c r="C17" s="145" t="s">
        <v>80</v>
      </c>
      <c r="D17" t="s">
        <v>116</v>
      </c>
      <c r="E17" t="s">
        <v>109</v>
      </c>
    </row>
    <row r="18" spans="2:8" x14ac:dyDescent="0.25">
      <c r="B18" t="s">
        <v>100</v>
      </c>
      <c r="C18" s="145" t="s">
        <v>82</v>
      </c>
      <c r="D18" t="s">
        <v>117</v>
      </c>
      <c r="E18" t="s">
        <v>109</v>
      </c>
    </row>
    <row r="19" spans="2:8" x14ac:dyDescent="0.25">
      <c r="B19" t="s">
        <v>100</v>
      </c>
      <c r="C19" s="149" t="s">
        <v>84</v>
      </c>
      <c r="D19" t="s">
        <v>118</v>
      </c>
      <c r="E19" t="s">
        <v>109</v>
      </c>
      <c r="F19">
        <v>230248</v>
      </c>
      <c r="G19" t="s">
        <v>102</v>
      </c>
      <c r="H19" t="s">
        <v>46</v>
      </c>
    </row>
    <row r="20" spans="2:8" x14ac:dyDescent="0.25">
      <c r="B20" t="s">
        <v>100</v>
      </c>
      <c r="C20" s="149" t="s">
        <v>87</v>
      </c>
      <c r="D20" t="s">
        <v>119</v>
      </c>
      <c r="E20" t="s">
        <v>109</v>
      </c>
      <c r="F20">
        <v>104000</v>
      </c>
      <c r="G20" t="s">
        <v>102</v>
      </c>
      <c r="H20" t="s">
        <v>46</v>
      </c>
    </row>
    <row r="21" spans="2:8" x14ac:dyDescent="0.25">
      <c r="B21" t="s">
        <v>100</v>
      </c>
      <c r="C21" s="180" t="s">
        <v>86</v>
      </c>
      <c r="D21" t="s">
        <v>29</v>
      </c>
      <c r="E21" t="s">
        <v>109</v>
      </c>
      <c r="H21" t="s">
        <v>46</v>
      </c>
    </row>
    <row r="22" spans="2:8" x14ac:dyDescent="0.25">
      <c r="B22" t="s">
        <v>120</v>
      </c>
      <c r="C22" s="149" t="s">
        <v>71</v>
      </c>
      <c r="D22" t="s">
        <v>14</v>
      </c>
      <c r="E22" t="s">
        <v>46</v>
      </c>
      <c r="F22">
        <v>300000</v>
      </c>
      <c r="G22" t="s">
        <v>102</v>
      </c>
      <c r="H22" t="s">
        <v>46</v>
      </c>
    </row>
    <row r="23" spans="2:8" x14ac:dyDescent="0.25">
      <c r="B23" t="s">
        <v>120</v>
      </c>
      <c r="C23" s="149" t="s">
        <v>72</v>
      </c>
      <c r="D23" t="s">
        <v>13</v>
      </c>
      <c r="E23" t="s">
        <v>46</v>
      </c>
      <c r="F23">
        <v>75000</v>
      </c>
      <c r="G23" t="s">
        <v>102</v>
      </c>
      <c r="H23" t="s">
        <v>46</v>
      </c>
    </row>
    <row r="24" spans="2:8" x14ac:dyDescent="0.25">
      <c r="B24" t="s">
        <v>121</v>
      </c>
      <c r="C24" s="149" t="s">
        <v>59</v>
      </c>
      <c r="D24" t="s">
        <v>43</v>
      </c>
      <c r="E24" t="s">
        <v>46</v>
      </c>
      <c r="F24">
        <v>260000</v>
      </c>
      <c r="G24" t="s">
        <v>102</v>
      </c>
      <c r="H24" t="s">
        <v>46</v>
      </c>
    </row>
    <row r="25" spans="2:8" x14ac:dyDescent="0.25">
      <c r="B25" t="s">
        <v>121</v>
      </c>
      <c r="C25" s="149" t="s">
        <v>61</v>
      </c>
      <c r="D25" t="s">
        <v>6</v>
      </c>
      <c r="E25" t="s">
        <v>46</v>
      </c>
      <c r="F25">
        <v>325000</v>
      </c>
      <c r="G25" t="s">
        <v>102</v>
      </c>
      <c r="H25" t="s">
        <v>46</v>
      </c>
    </row>
    <row r="26" spans="2:8" x14ac:dyDescent="0.25">
      <c r="B26" t="s">
        <v>121</v>
      </c>
      <c r="C26" s="149" t="s">
        <v>63</v>
      </c>
      <c r="D26" t="s">
        <v>7</v>
      </c>
      <c r="E26" t="s">
        <v>46</v>
      </c>
      <c r="F26">
        <v>315000</v>
      </c>
      <c r="G26" t="s">
        <v>102</v>
      </c>
      <c r="H26" t="s">
        <v>46</v>
      </c>
    </row>
    <row r="27" spans="2:8" x14ac:dyDescent="0.25">
      <c r="B27" t="s">
        <v>121</v>
      </c>
      <c r="C27" s="149" t="s">
        <v>65</v>
      </c>
      <c r="D27" t="s">
        <v>122</v>
      </c>
      <c r="E27" t="s">
        <v>46</v>
      </c>
      <c r="F27">
        <v>39000</v>
      </c>
      <c r="G27" t="s">
        <v>102</v>
      </c>
      <c r="H27" t="s">
        <v>46</v>
      </c>
    </row>
    <row r="28" spans="2:8" x14ac:dyDescent="0.25">
      <c r="B28" t="s">
        <v>121</v>
      </c>
      <c r="C28" s="152" t="s">
        <v>67</v>
      </c>
      <c r="D28" t="s">
        <v>123</v>
      </c>
      <c r="E28" t="s">
        <v>103</v>
      </c>
      <c r="H28" t="s">
        <v>46</v>
      </c>
    </row>
    <row r="29" spans="2:8" x14ac:dyDescent="0.25">
      <c r="B29" t="s">
        <v>121</v>
      </c>
      <c r="C29" s="145" t="s">
        <v>62</v>
      </c>
      <c r="D29" t="s">
        <v>124</v>
      </c>
      <c r="E29" t="s">
        <v>109</v>
      </c>
      <c r="F29">
        <v>100000</v>
      </c>
      <c r="G29" t="s">
        <v>102</v>
      </c>
    </row>
    <row r="30" spans="2:8" x14ac:dyDescent="0.25">
      <c r="B30" t="s">
        <v>121</v>
      </c>
      <c r="C30" s="145" t="s">
        <v>64</v>
      </c>
      <c r="D30" t="s">
        <v>125</v>
      </c>
      <c r="E30" t="s">
        <v>109</v>
      </c>
      <c r="F30">
        <v>450000</v>
      </c>
      <c r="G30" t="s">
        <v>102</v>
      </c>
    </row>
    <row r="31" spans="2:8" x14ac:dyDescent="0.25">
      <c r="B31" t="s">
        <v>121</v>
      </c>
      <c r="C31" s="180" t="s">
        <v>66</v>
      </c>
      <c r="D31" t="s">
        <v>23</v>
      </c>
      <c r="E31" t="s">
        <v>109</v>
      </c>
      <c r="H31" t="s">
        <v>46</v>
      </c>
    </row>
    <row r="32" spans="2:8" x14ac:dyDescent="0.25">
      <c r="B32" t="s">
        <v>121</v>
      </c>
      <c r="C32" s="180" t="s">
        <v>68</v>
      </c>
      <c r="D32" t="s">
        <v>25</v>
      </c>
      <c r="E32" t="s">
        <v>109</v>
      </c>
      <c r="H32" t="s">
        <v>46</v>
      </c>
    </row>
    <row r="33" spans="2:8" x14ac:dyDescent="0.25">
      <c r="B33" t="s">
        <v>121</v>
      </c>
      <c r="C33" s="180" t="s">
        <v>70</v>
      </c>
      <c r="D33" t="s">
        <v>24</v>
      </c>
      <c r="E33" t="s">
        <v>109</v>
      </c>
      <c r="H33" t="s">
        <v>46</v>
      </c>
    </row>
    <row r="34" spans="2:8" x14ac:dyDescent="0.25">
      <c r="B34" t="s">
        <v>121</v>
      </c>
      <c r="C34" s="145" t="s">
        <v>69</v>
      </c>
      <c r="D34" t="s">
        <v>126</v>
      </c>
      <c r="E34" t="s">
        <v>109</v>
      </c>
      <c r="F34">
        <v>1450000</v>
      </c>
      <c r="G34" t="s">
        <v>102</v>
      </c>
    </row>
    <row r="35" spans="2:8" x14ac:dyDescent="0.25">
      <c r="B35" t="s">
        <v>127</v>
      </c>
      <c r="C35" s="149" t="s">
        <v>49</v>
      </c>
      <c r="D35" t="s">
        <v>8</v>
      </c>
      <c r="E35" t="s">
        <v>46</v>
      </c>
      <c r="F35">
        <v>900</v>
      </c>
      <c r="G35" t="s">
        <v>102</v>
      </c>
      <c r="H35" t="s">
        <v>46</v>
      </c>
    </row>
    <row r="36" spans="2:8" x14ac:dyDescent="0.25">
      <c r="B36" t="s">
        <v>127</v>
      </c>
      <c r="C36" s="149" t="s">
        <v>52</v>
      </c>
      <c r="D36" t="s">
        <v>11</v>
      </c>
      <c r="E36" t="s">
        <v>46</v>
      </c>
      <c r="F36">
        <v>80000</v>
      </c>
      <c r="G36" t="s">
        <v>102</v>
      </c>
      <c r="H36" t="s">
        <v>46</v>
      </c>
    </row>
    <row r="37" spans="2:8" x14ac:dyDescent="0.25">
      <c r="B37" t="s">
        <v>127</v>
      </c>
      <c r="C37" s="149" t="s">
        <v>54</v>
      </c>
      <c r="D37" t="s">
        <v>0</v>
      </c>
      <c r="E37" t="s">
        <v>46</v>
      </c>
      <c r="F37">
        <v>70000</v>
      </c>
      <c r="G37" t="s">
        <v>102</v>
      </c>
      <c r="H37" t="s">
        <v>46</v>
      </c>
    </row>
    <row r="38" spans="2:8" x14ac:dyDescent="0.25">
      <c r="B38" t="s">
        <v>127</v>
      </c>
      <c r="C38" s="149" t="s">
        <v>50</v>
      </c>
      <c r="D38" t="s">
        <v>9</v>
      </c>
      <c r="E38" t="s">
        <v>46</v>
      </c>
      <c r="H38" t="s">
        <v>46</v>
      </c>
    </row>
    <row r="39" spans="2:8" x14ac:dyDescent="0.25">
      <c r="B39" t="s">
        <v>127</v>
      </c>
      <c r="C39" s="152" t="s">
        <v>57</v>
      </c>
      <c r="D39" t="s">
        <v>128</v>
      </c>
      <c r="E39" t="s">
        <v>103</v>
      </c>
    </row>
    <row r="40" spans="2:8" x14ac:dyDescent="0.25">
      <c r="B40" t="s">
        <v>127</v>
      </c>
      <c r="C40" s="152" t="s">
        <v>58</v>
      </c>
      <c r="D40" t="s">
        <v>129</v>
      </c>
      <c r="E40" t="s">
        <v>103</v>
      </c>
    </row>
    <row r="41" spans="2:8" x14ac:dyDescent="0.25">
      <c r="B41" t="s">
        <v>127</v>
      </c>
      <c r="C41" s="149" t="s">
        <v>51</v>
      </c>
      <c r="D41" t="s">
        <v>19</v>
      </c>
      <c r="E41" t="s">
        <v>109</v>
      </c>
      <c r="F41" s="181">
        <v>93333.333333333328</v>
      </c>
      <c r="G41" t="s">
        <v>102</v>
      </c>
      <c r="H41" t="s">
        <v>46</v>
      </c>
    </row>
    <row r="42" spans="2:8" x14ac:dyDescent="0.25">
      <c r="B42" t="s">
        <v>127</v>
      </c>
      <c r="C42" s="149" t="s">
        <v>53</v>
      </c>
      <c r="D42" t="s">
        <v>27</v>
      </c>
      <c r="E42" t="s">
        <v>109</v>
      </c>
      <c r="F42" s="181">
        <v>46666.666666666664</v>
      </c>
      <c r="G42" t="s">
        <v>102</v>
      </c>
      <c r="H42" t="s">
        <v>46</v>
      </c>
    </row>
    <row r="43" spans="2:8" x14ac:dyDescent="0.25">
      <c r="B43" t="s">
        <v>127</v>
      </c>
      <c r="C43" s="149" t="s">
        <v>55</v>
      </c>
      <c r="D43" t="s">
        <v>20</v>
      </c>
      <c r="E43" t="s">
        <v>109</v>
      </c>
      <c r="F43">
        <v>234000</v>
      </c>
      <c r="G43" t="s">
        <v>102</v>
      </c>
      <c r="H43" t="s">
        <v>46</v>
      </c>
    </row>
    <row r="44" spans="2:8" x14ac:dyDescent="0.25">
      <c r="B44" t="s">
        <v>127</v>
      </c>
      <c r="C44" s="149" t="s">
        <v>56</v>
      </c>
      <c r="D44" t="s">
        <v>21</v>
      </c>
      <c r="E44" t="s">
        <v>109</v>
      </c>
      <c r="F44">
        <v>100000</v>
      </c>
      <c r="G44" t="s">
        <v>102</v>
      </c>
      <c r="H44" t="s">
        <v>46</v>
      </c>
    </row>
    <row r="46" spans="2:8" x14ac:dyDescent="0.25">
      <c r="B46" t="s">
        <v>102</v>
      </c>
      <c r="C46" s="182" t="s">
        <v>130</v>
      </c>
    </row>
    <row r="47" spans="2:8" x14ac:dyDescent="0.25">
      <c r="B47" t="s">
        <v>111</v>
      </c>
      <c r="C47" s="143" t="s">
        <v>131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T_Prop</vt:lpstr>
      <vt:lpstr>T_Size</vt:lpstr>
      <vt:lpstr>CFE</vt:lpstr>
      <vt:lpstr>CFE_zones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 Pernica</dc:creator>
  <cp:lastModifiedBy>Bohuslav Pernica</cp:lastModifiedBy>
  <dcterms:created xsi:type="dcterms:W3CDTF">2023-04-08T16:10:46Z</dcterms:created>
  <dcterms:modified xsi:type="dcterms:W3CDTF">2023-10-16T05:41:12Z</dcterms:modified>
</cp:coreProperties>
</file>