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7350" windowHeight="4620"/>
  </bookViews>
  <sheets>
    <sheet name="Vzorce I" sheetId="10" r:id="rId1"/>
    <sheet name="Vzorce II typy vzorců" sheetId="13" r:id="rId2"/>
    <sheet name="tex ve vzorci" sheetId="14" r:id="rId3"/>
    <sheet name="grafy" sheetId="16" r:id="rId4"/>
  </sheets>
  <definedNames>
    <definedName name="blok1">'Vzorce I'!$B$6:$C$26</definedName>
    <definedName name="blok2" localSheetId="0">'Vzorce I'!$I$4:$I$12</definedName>
    <definedName name="blok2">'Vzorce I'!$E$6:$E$26</definedName>
    <definedName name="interval">#REF!</definedName>
    <definedName name="PAN">#REF!</definedName>
    <definedName name="PBIN">#REF!</definedName>
    <definedName name="percent">#REF!</definedName>
  </definedNames>
  <calcPr calcId="125725"/>
</workbook>
</file>

<file path=xl/calcChain.xml><?xml version="1.0" encoding="utf-8"?>
<calcChain xmlns="http://schemas.openxmlformats.org/spreadsheetml/2006/main">
  <c r="E19" i="13"/>
  <c r="E14"/>
  <c r="J15" i="10"/>
  <c r="C24" i="16" l="1"/>
  <c r="B24"/>
  <c r="K11" i="14" l="1"/>
  <c r="K9"/>
  <c r="K7"/>
  <c r="K5"/>
  <c r="E36" l="1"/>
  <c r="C36"/>
  <c r="F32"/>
  <c r="O9"/>
  <c r="O11"/>
  <c r="O5"/>
  <c r="O7"/>
  <c r="K3"/>
  <c r="O3" s="1"/>
  <c r="D6" i="10"/>
  <c r="D5"/>
  <c r="D26" i="13"/>
  <c r="D25"/>
  <c r="D24"/>
  <c r="E13"/>
  <c r="D6"/>
  <c r="D5"/>
  <c r="D4"/>
  <c r="D3"/>
  <c r="C27" i="10"/>
  <c r="B27"/>
  <c r="E6"/>
  <c r="E5"/>
</calcChain>
</file>

<file path=xl/sharedStrings.xml><?xml version="1.0" encoding="utf-8"?>
<sst xmlns="http://schemas.openxmlformats.org/spreadsheetml/2006/main" count="150" uniqueCount="111">
  <si>
    <t>Lokalita</t>
  </si>
  <si>
    <t>Vojkovice</t>
  </si>
  <si>
    <t>Maloměřice</t>
  </si>
  <si>
    <t>Acanthocephalus anguilae</t>
  </si>
  <si>
    <t>Apophalus muhlingi</t>
  </si>
  <si>
    <t>Caryophylaeus brachycolis</t>
  </si>
  <si>
    <t>cysta</t>
  </si>
  <si>
    <t>Dactylogyrus folkmanovae</t>
  </si>
  <si>
    <t>Dactylogyrus juvenil</t>
  </si>
  <si>
    <t>Dactylogyrus nanoides</t>
  </si>
  <si>
    <t>Dactylogyrus similis</t>
  </si>
  <si>
    <t>Dactylogyrus sp_</t>
  </si>
  <si>
    <t>Dactylogyrus vistulae</t>
  </si>
  <si>
    <t>Dactylogyrus vranoviensis</t>
  </si>
  <si>
    <t>Diplostomum spathaceum</t>
  </si>
  <si>
    <t>Gyrodactylus gracilihamatus</t>
  </si>
  <si>
    <t>Gyrodactylus hemibarbi</t>
  </si>
  <si>
    <t>Gyrodactylus vimbi</t>
  </si>
  <si>
    <t>Paradiplozoon ergensi</t>
  </si>
  <si>
    <t>Philometra abdominalis</t>
  </si>
  <si>
    <t>Philometra obturans</t>
  </si>
  <si>
    <t>Piscicola geometra</t>
  </si>
  <si>
    <t>Pomporhynchus laevis</t>
  </si>
  <si>
    <t>Proteocephalus torulosus</t>
  </si>
  <si>
    <t>Počet ryb</t>
  </si>
  <si>
    <t>Počet druhů parazitů</t>
  </si>
  <si>
    <t>Součet</t>
  </si>
  <si>
    <t>Suma</t>
  </si>
  <si>
    <t>B5+C5</t>
  </si>
  <si>
    <t>Text vzorového vzorce</t>
  </si>
  <si>
    <t>Prevalence</t>
  </si>
  <si>
    <r>
      <t>B6/B</t>
    </r>
    <r>
      <rPr>
        <b/>
        <sz val="12"/>
        <color indexed="10"/>
        <rFont val="Arial"/>
        <family val="2"/>
        <charset val="238"/>
      </rPr>
      <t>$</t>
    </r>
    <r>
      <rPr>
        <b/>
        <sz val="12"/>
        <color indexed="12"/>
        <rFont val="Arial"/>
        <family val="2"/>
        <charset val="238"/>
      </rPr>
      <t>5</t>
    </r>
  </si>
  <si>
    <t>COUNTIF(B6:B34;"&gt;0")</t>
  </si>
  <si>
    <t>Odkazy pomocí stylu A1</t>
  </si>
  <si>
    <t>Odkazy pomocí pojmenovaných oblastí</t>
  </si>
  <si>
    <r>
      <t xml:space="preserve">Oblast pojmenovaná </t>
    </r>
    <r>
      <rPr>
        <b/>
        <sz val="10"/>
        <rFont val="Arial"/>
        <family val="2"/>
        <charset val="238"/>
      </rPr>
      <t>blok1</t>
    </r>
  </si>
  <si>
    <t>Matematické vzorce</t>
  </si>
  <si>
    <t>Faktoriál (omezen na 170!)</t>
  </si>
  <si>
    <t>Logaritmus (přirozený, desítkový)</t>
  </si>
  <si>
    <t>Sinus (a další trigonometrické funkce)</t>
  </si>
  <si>
    <t>Náhodné číslo (přepočítává se po každé změně listu)</t>
  </si>
  <si>
    <t>Statistické vzorce</t>
  </si>
  <si>
    <t>Textové funkce</t>
  </si>
  <si>
    <t xml:space="preserve">sečti </t>
  </si>
  <si>
    <t>slova</t>
  </si>
  <si>
    <t>Složení slov (další vkládaný text se dává do uvozovek)</t>
  </si>
  <si>
    <t>Výběr z textu (3 písmena zleva)</t>
  </si>
  <si>
    <t>mlčet</t>
  </si>
  <si>
    <t>Logické funkce</t>
  </si>
  <si>
    <t>Průměr, medián, percentily atd. - viz. dále</t>
  </si>
  <si>
    <t>Podmínky a logické hodnoty.</t>
  </si>
  <si>
    <t>Když je hodnota&gt;10 zobrazí Větší než 10, v opačném případě Zobrazí Menší než 10.</t>
  </si>
  <si>
    <t>Hodnota</t>
  </si>
  <si>
    <t>Texty</t>
  </si>
  <si>
    <t>Čísla</t>
  </si>
  <si>
    <t>Časové a datumové funkce</t>
  </si>
  <si>
    <t>Datum nebo čas</t>
  </si>
  <si>
    <t>Práce s daty časy</t>
  </si>
  <si>
    <t>Den v měsící (den v týdnu atd.)</t>
  </si>
  <si>
    <t>Dnešní datum</t>
  </si>
  <si>
    <t>Minuta v hodině (hodina dne atd.)</t>
  </si>
  <si>
    <t>SUM(B5:C5)</t>
  </si>
  <si>
    <t>Jméno</t>
  </si>
  <si>
    <t>Příjmení</t>
  </si>
  <si>
    <t>ZADÁNÍ</t>
  </si>
  <si>
    <t>VÝSLEDEK</t>
  </si>
  <si>
    <t>VÝSLEDEK VZORCE</t>
  </si>
  <si>
    <t>SPRÁVNOST</t>
  </si>
  <si>
    <t>příklad</t>
  </si>
  <si>
    <t>Ahoj</t>
  </si>
  <si>
    <t>Ahoj světe</t>
  </si>
  <si>
    <t>světe</t>
  </si>
  <si>
    <t>Jméno Příjmení</t>
  </si>
  <si>
    <t>Jméno a Příjmení</t>
  </si>
  <si>
    <t>Bylo</t>
  </si>
  <si>
    <t>lidí.</t>
  </si>
  <si>
    <t>Bylo 12 lidí.</t>
  </si>
  <si>
    <t>Doplňte min a max ve formátu min - max</t>
  </si>
  <si>
    <t>ZDROJE DAT</t>
  </si>
  <si>
    <t>min</t>
  </si>
  <si>
    <t>max</t>
  </si>
  <si>
    <t>Složitější vzorce</t>
  </si>
  <si>
    <t>med</t>
  </si>
  <si>
    <t>prumer</t>
  </si>
  <si>
    <t>12 - 19.6</t>
  </si>
  <si>
    <t>řádek 11</t>
  </si>
  <si>
    <t>5th perc</t>
  </si>
  <si>
    <t>95th perc</t>
  </si>
  <si>
    <t>median</t>
  </si>
  <si>
    <t>absolutní počet</t>
  </si>
  <si>
    <t>relativní zastoupení v %</t>
  </si>
  <si>
    <t>Lokalita 1</t>
  </si>
  <si>
    <t>Lokalita 2</t>
  </si>
  <si>
    <t>Lokalita 3</t>
  </si>
  <si>
    <t>Lokalita 4</t>
  </si>
  <si>
    <t>Lokalita 5</t>
  </si>
  <si>
    <t>Lokalita 6</t>
  </si>
  <si>
    <t>Lokalita 7</t>
  </si>
  <si>
    <t>Lokalita 8</t>
  </si>
  <si>
    <t>Lokalita 9</t>
  </si>
  <si>
    <t>Lokalita 10</t>
  </si>
  <si>
    <t>Lokalita 11</t>
  </si>
  <si>
    <t>Druh 1</t>
  </si>
  <si>
    <t>Druh 2</t>
  </si>
  <si>
    <t>Druh 3</t>
  </si>
  <si>
    <t>Druh 4</t>
  </si>
  <si>
    <t>Druh 5</t>
  </si>
  <si>
    <t>Druh 6</t>
  </si>
  <si>
    <t>Druh 7</t>
  </si>
  <si>
    <r>
      <t xml:space="preserve">Součet oblasti </t>
    </r>
    <r>
      <rPr>
        <b/>
        <sz val="10"/>
        <rFont val="Arial"/>
        <family val="2"/>
        <charset val="238"/>
      </rPr>
      <t>blok</t>
    </r>
  </si>
  <si>
    <t>SUM(blok)</t>
  </si>
</sst>
</file>

<file path=xl/styles.xml><?xml version="1.0" encoding="utf-8"?>
<styleSheet xmlns="http://schemas.openxmlformats.org/spreadsheetml/2006/main">
  <numFmts count="5">
    <numFmt numFmtId="165" formatCode="_(* #,##0_);_(* \(#,##0\);_(* &quot;-&quot;_);_(@_)"/>
    <numFmt numFmtId="167" formatCode="[$-F800]dddd\,\ mmmm\ dd\,\ yyyy"/>
    <numFmt numFmtId="168" formatCode="h:mm;@"/>
    <numFmt numFmtId="169" formatCode="0.0"/>
    <numFmt numFmtId="170" formatCode="0.0%"/>
  </numFmts>
  <fonts count="16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8"/>
      <name val="Arial CE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6" fillId="0" borderId="0"/>
    <xf numFmtId="0" fontId="13" fillId="7" borderId="0" applyNumberFormat="0" applyBorder="0" applyAlignment="0" applyProtection="0"/>
    <xf numFmtId="9" fontId="15" fillId="0" borderId="0" applyFont="0" applyFill="0" applyBorder="0" applyAlignment="0" applyProtection="0"/>
  </cellStyleXfs>
  <cellXfs count="5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3" fillId="0" borderId="1" xfId="0" applyFont="1" applyBorder="1"/>
    <xf numFmtId="0" fontId="0" fillId="2" borderId="4" xfId="0" applyFill="1" applyBorder="1"/>
    <xf numFmtId="0" fontId="0" fillId="0" borderId="9" xfId="0" applyBorder="1"/>
    <xf numFmtId="0" fontId="0" fillId="0" borderId="10" xfId="0" applyBorder="1"/>
    <xf numFmtId="0" fontId="3" fillId="0" borderId="4" xfId="0" applyFont="1" applyBorder="1"/>
    <xf numFmtId="0" fontId="0" fillId="0" borderId="0" xfId="0" applyFill="1" applyBorder="1"/>
    <xf numFmtId="0" fontId="0" fillId="2" borderId="2" xfId="0" applyFill="1" applyBorder="1"/>
    <xf numFmtId="0" fontId="6" fillId="0" borderId="0" xfId="3" applyBorder="1"/>
    <xf numFmtId="0" fontId="0" fillId="0" borderId="11" xfId="0" applyBorder="1"/>
    <xf numFmtId="0" fontId="0" fillId="0" borderId="4" xfId="0" applyFill="1" applyBorder="1"/>
    <xf numFmtId="0" fontId="0" fillId="3" borderId="9" xfId="0" applyFill="1" applyBorder="1"/>
    <xf numFmtId="0" fontId="0" fillId="4" borderId="4" xfId="0" applyFill="1" applyBorder="1"/>
    <xf numFmtId="0" fontId="0" fillId="4" borderId="6" xfId="0" applyFill="1" applyBorder="1"/>
    <xf numFmtId="0" fontId="7" fillId="5" borderId="0" xfId="2" applyFont="1" applyFill="1" applyBorder="1" applyAlignment="1">
      <alignment horizontal="right" wrapText="1"/>
    </xf>
    <xf numFmtId="0" fontId="6" fillId="4" borderId="0" xfId="3" applyFill="1" applyBorder="1"/>
    <xf numFmtId="0" fontId="9" fillId="0" borderId="0" xfId="0" applyFont="1" applyFill="1" applyBorder="1"/>
    <xf numFmtId="0" fontId="6" fillId="3" borderId="11" xfId="3" applyFill="1" applyBorder="1"/>
    <xf numFmtId="0" fontId="6" fillId="4" borderId="7" xfId="3" applyFill="1" applyBorder="1"/>
    <xf numFmtId="0" fontId="0" fillId="2" borderId="1" xfId="0" applyFill="1" applyBorder="1"/>
    <xf numFmtId="0" fontId="0" fillId="0" borderId="6" xfId="0" applyFill="1" applyBorder="1"/>
    <xf numFmtId="0" fontId="8" fillId="0" borderId="0" xfId="0" applyFont="1"/>
    <xf numFmtId="0" fontId="0" fillId="0" borderId="9" xfId="0" applyFill="1" applyBorder="1"/>
    <xf numFmtId="0" fontId="0" fillId="0" borderId="2" xfId="0" applyFill="1" applyBorder="1"/>
    <xf numFmtId="0" fontId="9" fillId="0" borderId="0" xfId="0" applyFont="1" applyBorder="1"/>
    <xf numFmtId="0" fontId="0" fillId="0" borderId="7" xfId="0" applyFill="1" applyBorder="1"/>
    <xf numFmtId="0" fontId="0" fillId="2" borderId="9" xfId="0" applyFill="1" applyBorder="1"/>
    <xf numFmtId="0" fontId="0" fillId="2" borderId="10" xfId="0" applyFill="1" applyBorder="1"/>
    <xf numFmtId="0" fontId="3" fillId="0" borderId="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1" fillId="0" borderId="0" xfId="0" applyFont="1"/>
    <xf numFmtId="0" fontId="12" fillId="0" borderId="0" xfId="0" applyFont="1"/>
    <xf numFmtId="0" fontId="0" fillId="6" borderId="4" xfId="0" applyFill="1" applyBorder="1"/>
    <xf numFmtId="0" fontId="0" fillId="0" borderId="0" xfId="0" applyAlignment="1">
      <alignment wrapText="1"/>
    </xf>
    <xf numFmtId="167" fontId="12" fillId="0" borderId="0" xfId="0" applyNumberFormat="1" applyFont="1"/>
    <xf numFmtId="14" fontId="0" fillId="0" borderId="0" xfId="0" applyNumberFormat="1"/>
    <xf numFmtId="168" fontId="12" fillId="0" borderId="0" xfId="0" applyNumberFormat="1" applyFont="1"/>
    <xf numFmtId="0" fontId="0" fillId="0" borderId="0" xfId="0" applyAlignment="1">
      <alignment horizontal="right"/>
    </xf>
    <xf numFmtId="2" fontId="0" fillId="0" borderId="0" xfId="0" applyNumberFormat="1"/>
    <xf numFmtId="0" fontId="14" fillId="0" borderId="0" xfId="0" applyFont="1"/>
    <xf numFmtId="169" fontId="0" fillId="0" borderId="0" xfId="0" applyNumberFormat="1"/>
    <xf numFmtId="0" fontId="13" fillId="7" borderId="0" xfId="4"/>
    <xf numFmtId="0" fontId="0" fillId="0" borderId="0" xfId="0" applyAlignment="1">
      <alignment horizontal="center"/>
    </xf>
    <xf numFmtId="170" fontId="0" fillId="0" borderId="0" xfId="5" applyNumberFormat="1" applyFont="1"/>
    <xf numFmtId="170" fontId="0" fillId="0" borderId="0" xfId="0" applyNumberFormat="1"/>
    <xf numFmtId="0" fontId="9" fillId="0" borderId="0" xfId="0" applyFont="1" applyBorder="1" applyAlignment="1">
      <alignment horizontal="center"/>
    </xf>
    <xf numFmtId="0" fontId="14" fillId="0" borderId="0" xfId="0" applyFont="1" applyBorder="1"/>
  </cellXfs>
  <cellStyles count="6">
    <cellStyle name="čárky [0]_List1" xfId="1"/>
    <cellStyle name="normální" xfId="0" builtinId="0"/>
    <cellStyle name="normální_List2" xfId="2"/>
    <cellStyle name="normální_Ryby a druhy 2" xfId="3"/>
    <cellStyle name="procent" xfId="5" builtinId="5"/>
    <cellStyle name="Správně" xfId="4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pieChart>
        <c:varyColors val="1"/>
        <c:ser>
          <c:idx val="0"/>
          <c:order val="0"/>
          <c:dPt>
            <c:idx val="1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val>
            <c:numRef>
              <c:f>grafy!$B$2:$C$2</c:f>
              <c:numCache>
                <c:formatCode>General</c:formatCode>
                <c:ptCount val="2"/>
                <c:pt idx="0">
                  <c:v>31</c:v>
                </c:pt>
                <c:pt idx="1">
                  <c:v>35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19050</xdr:rowOff>
    </xdr:from>
    <xdr:to>
      <xdr:col>5</xdr:col>
      <xdr:colOff>466725</xdr:colOff>
      <xdr:row>2</xdr:row>
      <xdr:rowOff>19050</xdr:rowOff>
    </xdr:to>
    <xdr:sp macro="" textlink="">
      <xdr:nvSpPr>
        <xdr:cNvPr id="4104" name="AutoShape 8"/>
        <xdr:cNvSpPr>
          <a:spLocks noChangeArrowheads="1"/>
        </xdr:cNvSpPr>
      </xdr:nvSpPr>
      <xdr:spPr bwMode="auto">
        <a:xfrm rot="18328521">
          <a:off x="5072062" y="195263"/>
          <a:ext cx="161925" cy="209550"/>
        </a:xfrm>
        <a:prstGeom prst="downArrow">
          <a:avLst>
            <a:gd name="adj1" fmla="val 50000"/>
            <a:gd name="adj2" fmla="val 32353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276225</xdr:colOff>
      <xdr:row>0</xdr:row>
      <xdr:rowOff>114300</xdr:rowOff>
    </xdr:from>
    <xdr:ext cx="1657377" cy="170560"/>
    <xdr:sp macro="" textlink="">
      <xdr:nvSpPr>
        <xdr:cNvPr id="4105" name="Text Box 9"/>
        <xdr:cNvSpPr txBox="1">
          <a:spLocks noChangeArrowheads="1"/>
        </xdr:cNvSpPr>
      </xdr:nvSpPr>
      <xdr:spPr bwMode="auto">
        <a:xfrm>
          <a:off x="3360860" y="114300"/>
          <a:ext cx="165737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využití absolutního odkazu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4</xdr:row>
      <xdr:rowOff>71437</xdr:rowOff>
    </xdr:from>
    <xdr:to>
      <xdr:col>9</xdr:col>
      <xdr:colOff>457200</xdr:colOff>
      <xdr:row>16</xdr:row>
      <xdr:rowOff>9525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zoomScaleNormal="100" workbookViewId="0">
      <selection activeCell="E15" sqref="E15"/>
    </sheetView>
  </sheetViews>
  <sheetFormatPr defaultRowHeight="12.75"/>
  <cols>
    <col min="1" max="1" width="26.5703125" customWidth="1"/>
    <col min="2" max="2" width="10.28515625" customWidth="1"/>
    <col min="3" max="3" width="10.28515625" style="4" customWidth="1"/>
    <col min="4" max="4" width="10.28515625" style="15" customWidth="1"/>
    <col min="5" max="5" width="13.85546875" customWidth="1"/>
    <col min="6" max="9" width="10.28515625" customWidth="1"/>
    <col min="10" max="10" width="14.42578125" customWidth="1"/>
    <col min="11" max="12" width="10.28515625" customWidth="1"/>
    <col min="14" max="14" width="0.85546875" customWidth="1"/>
  </cols>
  <sheetData>
    <row r="1" spans="1:14" ht="15.75">
      <c r="A1" s="10" t="s">
        <v>33</v>
      </c>
      <c r="B1" s="1"/>
      <c r="C1" s="1"/>
      <c r="D1" s="32"/>
      <c r="E1" s="1"/>
      <c r="F1" s="1"/>
      <c r="G1" s="1"/>
      <c r="H1" s="2"/>
      <c r="I1" s="10" t="s">
        <v>34</v>
      </c>
      <c r="J1" s="1"/>
      <c r="K1" s="1"/>
      <c r="L1" s="1"/>
      <c r="M1" s="1"/>
      <c r="N1" s="2"/>
    </row>
    <row r="2" spans="1:14">
      <c r="A2" s="3"/>
      <c r="B2" s="4"/>
      <c r="E2" s="4"/>
      <c r="F2" s="4"/>
      <c r="G2" s="4"/>
      <c r="H2" s="5"/>
      <c r="I2" s="3"/>
      <c r="J2" s="4"/>
      <c r="K2" s="4"/>
      <c r="L2" s="4"/>
      <c r="M2" s="4"/>
      <c r="N2" s="5"/>
    </row>
    <row r="3" spans="1:14" ht="15.75">
      <c r="A3" s="14" t="s">
        <v>29</v>
      </c>
      <c r="B3" s="4"/>
      <c r="D3" s="25" t="s">
        <v>28</v>
      </c>
      <c r="E3" s="25" t="s">
        <v>61</v>
      </c>
      <c r="F3" s="56" t="s">
        <v>31</v>
      </c>
      <c r="G3" s="56"/>
      <c r="H3" s="5"/>
      <c r="I3" s="3" t="s">
        <v>35</v>
      </c>
      <c r="J3" s="4"/>
      <c r="K3" s="4"/>
      <c r="L3" s="4"/>
      <c r="M3" s="4"/>
      <c r="N3" s="5"/>
    </row>
    <row r="4" spans="1:14">
      <c r="A4" s="3" t="s">
        <v>0</v>
      </c>
      <c r="B4" s="4" t="s">
        <v>1</v>
      </c>
      <c r="C4" s="17" t="s">
        <v>2</v>
      </c>
      <c r="D4" s="28" t="s">
        <v>27</v>
      </c>
      <c r="E4" s="16" t="s">
        <v>26</v>
      </c>
      <c r="F4" s="35" t="s">
        <v>30</v>
      </c>
      <c r="G4" s="36" t="s">
        <v>30</v>
      </c>
      <c r="H4" s="5"/>
      <c r="I4" s="43">
        <v>1</v>
      </c>
      <c r="J4" s="4"/>
      <c r="K4" s="4"/>
      <c r="L4" s="4"/>
      <c r="M4" s="4"/>
      <c r="N4" s="5"/>
    </row>
    <row r="5" spans="1:14">
      <c r="A5" s="12" t="s">
        <v>24</v>
      </c>
      <c r="B5" s="20">
        <v>31</v>
      </c>
      <c r="C5" s="26">
        <v>35</v>
      </c>
      <c r="D5" s="31">
        <f>+B5+C5</f>
        <v>66</v>
      </c>
      <c r="E5" s="18">
        <f t="shared" ref="E5:E6" si="0">SUM(B5:C5)</f>
        <v>66</v>
      </c>
      <c r="F5" s="12"/>
      <c r="G5" s="13"/>
      <c r="H5" s="5"/>
      <c r="I5" s="43">
        <v>5</v>
      </c>
      <c r="J5" s="4"/>
      <c r="K5" s="4"/>
      <c r="L5" s="4"/>
      <c r="M5" s="4"/>
      <c r="N5" s="5"/>
    </row>
    <row r="6" spans="1:14">
      <c r="A6" s="3" t="s">
        <v>3</v>
      </c>
      <c r="B6" s="21">
        <v>4</v>
      </c>
      <c r="C6" s="23">
        <v>2</v>
      </c>
      <c r="D6" s="19">
        <f t="shared" ref="D6" si="1">+B6+C6</f>
        <v>6</v>
      </c>
      <c r="E6" s="4">
        <f t="shared" si="0"/>
        <v>6</v>
      </c>
      <c r="F6" s="3"/>
      <c r="G6" s="3"/>
      <c r="H6" s="5"/>
      <c r="I6" s="43">
        <v>6</v>
      </c>
      <c r="J6" s="4"/>
      <c r="K6" s="4"/>
      <c r="L6" s="4"/>
      <c r="M6" s="4"/>
      <c r="N6" s="5"/>
    </row>
    <row r="7" spans="1:14">
      <c r="A7" s="3" t="s">
        <v>4</v>
      </c>
      <c r="B7" s="21">
        <v>0</v>
      </c>
      <c r="C7" s="23">
        <v>1</v>
      </c>
      <c r="D7" s="19"/>
      <c r="E7" s="4"/>
      <c r="F7" s="3"/>
      <c r="G7" s="3"/>
      <c r="H7" s="5"/>
      <c r="I7" s="43">
        <v>1</v>
      </c>
      <c r="J7" s="4"/>
      <c r="K7" s="4"/>
      <c r="L7" s="4"/>
      <c r="M7" s="4"/>
      <c r="N7" s="5"/>
    </row>
    <row r="8" spans="1:14">
      <c r="A8" s="3" t="s">
        <v>5</v>
      </c>
      <c r="B8" s="21">
        <v>1</v>
      </c>
      <c r="C8" s="24">
        <v>0</v>
      </c>
      <c r="D8" s="19"/>
      <c r="E8" s="4"/>
      <c r="F8" s="3"/>
      <c r="G8" s="3"/>
      <c r="H8" s="5"/>
      <c r="I8" s="43">
        <v>2</v>
      </c>
      <c r="J8" s="4"/>
      <c r="K8" s="4"/>
      <c r="L8" s="4"/>
      <c r="M8" s="4"/>
      <c r="N8" s="5"/>
    </row>
    <row r="9" spans="1:14">
      <c r="A9" s="3" t="s">
        <v>6</v>
      </c>
      <c r="B9" s="21">
        <v>0</v>
      </c>
      <c r="C9" s="23">
        <v>1</v>
      </c>
      <c r="D9" s="19"/>
      <c r="E9" s="4"/>
      <c r="F9" s="3"/>
      <c r="G9" s="3"/>
      <c r="H9" s="5"/>
      <c r="I9" s="43">
        <v>8</v>
      </c>
      <c r="J9" s="4"/>
      <c r="K9" s="4"/>
      <c r="L9" s="4"/>
      <c r="M9" s="4"/>
      <c r="N9" s="5"/>
    </row>
    <row r="10" spans="1:14">
      <c r="A10" s="3" t="s">
        <v>7</v>
      </c>
      <c r="B10" s="21">
        <v>22</v>
      </c>
      <c r="C10" s="23">
        <v>33</v>
      </c>
      <c r="D10" s="19"/>
      <c r="E10" s="4"/>
      <c r="F10" s="3"/>
      <c r="G10" s="3"/>
      <c r="H10" s="5"/>
      <c r="I10" s="43">
        <v>9</v>
      </c>
      <c r="J10" s="4"/>
      <c r="K10" s="4"/>
      <c r="L10" s="4"/>
      <c r="M10" s="4"/>
      <c r="N10" s="5"/>
    </row>
    <row r="11" spans="1:14">
      <c r="A11" s="3" t="s">
        <v>8</v>
      </c>
      <c r="B11" s="21">
        <v>0</v>
      </c>
      <c r="C11" s="23">
        <v>8</v>
      </c>
      <c r="D11" s="19"/>
      <c r="E11" s="4"/>
      <c r="F11" s="3"/>
      <c r="G11" s="3"/>
      <c r="H11" s="5"/>
      <c r="I11" s="43">
        <v>5</v>
      </c>
      <c r="J11" s="4"/>
      <c r="K11" s="4"/>
      <c r="L11" s="4"/>
      <c r="M11" s="4"/>
      <c r="N11" s="5"/>
    </row>
    <row r="12" spans="1:14">
      <c r="A12" s="3" t="s">
        <v>9</v>
      </c>
      <c r="B12" s="21">
        <v>1</v>
      </c>
      <c r="C12" s="23">
        <v>3</v>
      </c>
      <c r="D12" s="19"/>
      <c r="E12" s="4"/>
      <c r="F12" s="3"/>
      <c r="G12" s="3"/>
      <c r="H12" s="5"/>
      <c r="I12" s="43">
        <v>2</v>
      </c>
      <c r="J12" s="4"/>
      <c r="K12" s="4"/>
      <c r="L12" s="4"/>
      <c r="M12" s="4"/>
      <c r="N12" s="5"/>
    </row>
    <row r="13" spans="1:14">
      <c r="A13" s="3" t="s">
        <v>10</v>
      </c>
      <c r="B13" s="21">
        <v>0</v>
      </c>
      <c r="C13" s="24">
        <v>0</v>
      </c>
      <c r="D13" s="19"/>
      <c r="E13" s="4"/>
      <c r="F13" s="3"/>
      <c r="G13" s="3"/>
      <c r="H13" s="5"/>
      <c r="I13" s="3"/>
      <c r="J13" s="4"/>
      <c r="K13" s="4"/>
      <c r="L13" s="4"/>
      <c r="M13" s="4"/>
      <c r="N13" s="5"/>
    </row>
    <row r="14" spans="1:14">
      <c r="A14" s="3" t="s">
        <v>11</v>
      </c>
      <c r="B14" s="21">
        <v>11</v>
      </c>
      <c r="C14" s="23">
        <v>12</v>
      </c>
      <c r="D14" s="19"/>
      <c r="E14" s="4"/>
      <c r="F14" s="3"/>
      <c r="G14" s="3"/>
      <c r="H14" s="5"/>
      <c r="I14" s="3"/>
      <c r="J14" s="57" t="s">
        <v>109</v>
      </c>
      <c r="K14" s="4"/>
      <c r="L14" s="4"/>
      <c r="M14" s="4"/>
      <c r="N14" s="5"/>
    </row>
    <row r="15" spans="1:14">
      <c r="A15" s="3" t="s">
        <v>12</v>
      </c>
      <c r="B15" s="21">
        <v>30</v>
      </c>
      <c r="C15" s="23">
        <v>18</v>
      </c>
      <c r="D15" s="19"/>
      <c r="E15" s="4"/>
      <c r="F15" s="3"/>
      <c r="G15" s="3"/>
      <c r="H15" s="5"/>
      <c r="I15" s="3"/>
      <c r="J15" s="4" t="e">
        <f>SUM(blok)</f>
        <v>#NAME?</v>
      </c>
      <c r="K15" s="4"/>
      <c r="L15" s="4"/>
      <c r="M15" s="4"/>
      <c r="N15" s="5"/>
    </row>
    <row r="16" spans="1:14" ht="15.75">
      <c r="A16" s="3" t="s">
        <v>13</v>
      </c>
      <c r="B16" s="21">
        <v>0</v>
      </c>
      <c r="C16" s="24">
        <v>0</v>
      </c>
      <c r="D16" s="19"/>
      <c r="E16" s="4"/>
      <c r="F16" s="3"/>
      <c r="G16" s="3"/>
      <c r="H16" s="5"/>
      <c r="I16" s="3"/>
      <c r="J16" s="33" t="s">
        <v>110</v>
      </c>
      <c r="K16" s="37" t="s">
        <v>29</v>
      </c>
      <c r="L16" s="4"/>
      <c r="M16" s="4"/>
      <c r="N16" s="5"/>
    </row>
    <row r="17" spans="1:14">
      <c r="A17" s="3" t="s">
        <v>14</v>
      </c>
      <c r="B17" s="21">
        <v>5</v>
      </c>
      <c r="C17" s="23">
        <v>3</v>
      </c>
      <c r="D17" s="19"/>
      <c r="E17" s="4"/>
      <c r="F17" s="3"/>
      <c r="G17" s="3"/>
      <c r="H17" s="5"/>
      <c r="I17" s="3"/>
      <c r="J17" s="4"/>
      <c r="K17" s="4"/>
      <c r="L17" s="4"/>
      <c r="M17" s="4"/>
      <c r="N17" s="5"/>
    </row>
    <row r="18" spans="1:14">
      <c r="A18" s="3" t="s">
        <v>15</v>
      </c>
      <c r="B18" s="21">
        <v>0</v>
      </c>
      <c r="C18" s="23">
        <v>3</v>
      </c>
      <c r="D18" s="19"/>
      <c r="E18" s="4"/>
      <c r="F18" s="3"/>
      <c r="G18" s="3"/>
      <c r="H18" s="5"/>
      <c r="I18" s="3"/>
      <c r="J18" s="4"/>
      <c r="K18" s="4"/>
      <c r="L18" s="4"/>
      <c r="M18" s="4"/>
      <c r="N18" s="5"/>
    </row>
    <row r="19" spans="1:14">
      <c r="A19" s="3" t="s">
        <v>16</v>
      </c>
      <c r="B19" s="21">
        <v>0</v>
      </c>
      <c r="C19" s="24">
        <v>0</v>
      </c>
      <c r="D19" s="19"/>
      <c r="E19" s="4"/>
      <c r="F19" s="3"/>
      <c r="G19" s="3"/>
      <c r="H19" s="5"/>
      <c r="I19" s="3"/>
      <c r="J19" s="4"/>
      <c r="K19" s="4"/>
      <c r="L19" s="4"/>
      <c r="M19" s="4"/>
      <c r="N19" s="5"/>
    </row>
    <row r="20" spans="1:14">
      <c r="A20" s="3" t="s">
        <v>17</v>
      </c>
      <c r="B20" s="21">
        <v>0</v>
      </c>
      <c r="C20" s="23">
        <v>1</v>
      </c>
      <c r="D20" s="19"/>
      <c r="E20" s="4"/>
      <c r="F20" s="3"/>
      <c r="G20" s="3"/>
      <c r="H20" s="5"/>
      <c r="I20" s="3"/>
      <c r="J20" s="4"/>
      <c r="K20" s="4"/>
      <c r="L20" s="4"/>
      <c r="M20" s="4"/>
      <c r="N20" s="5"/>
    </row>
    <row r="21" spans="1:14">
      <c r="A21" s="3" t="s">
        <v>18</v>
      </c>
      <c r="B21" s="21">
        <v>31</v>
      </c>
      <c r="C21" s="23">
        <v>26</v>
      </c>
      <c r="D21" s="19"/>
      <c r="E21" s="4"/>
      <c r="F21" s="3"/>
      <c r="G21" s="3"/>
      <c r="H21" s="5"/>
      <c r="I21" s="3"/>
      <c r="J21" s="4"/>
      <c r="K21" s="4"/>
      <c r="L21" s="4"/>
      <c r="M21" s="4"/>
      <c r="N21" s="5"/>
    </row>
    <row r="22" spans="1:14">
      <c r="A22" s="3" t="s">
        <v>19</v>
      </c>
      <c r="B22" s="21">
        <v>2</v>
      </c>
      <c r="C22" s="23">
        <v>11</v>
      </c>
      <c r="D22" s="19"/>
      <c r="E22" s="4"/>
      <c r="F22" s="3"/>
      <c r="G22" s="3"/>
      <c r="H22" s="5"/>
      <c r="I22" s="3"/>
      <c r="J22" s="4"/>
      <c r="K22" s="4"/>
      <c r="L22" s="4"/>
      <c r="M22" s="4"/>
      <c r="N22" s="5"/>
    </row>
    <row r="23" spans="1:14">
      <c r="A23" s="3" t="s">
        <v>20</v>
      </c>
      <c r="B23" s="21">
        <v>0</v>
      </c>
      <c r="C23" s="24">
        <v>0</v>
      </c>
      <c r="D23" s="19"/>
      <c r="E23" s="4"/>
      <c r="F23" s="3"/>
      <c r="G23" s="3"/>
      <c r="H23" s="5"/>
      <c r="I23" s="3"/>
      <c r="J23" s="4"/>
      <c r="K23" s="4"/>
      <c r="L23" s="4"/>
      <c r="M23" s="4"/>
      <c r="N23" s="5"/>
    </row>
    <row r="24" spans="1:14">
      <c r="A24" s="3" t="s">
        <v>21</v>
      </c>
      <c r="B24" s="21">
        <v>6</v>
      </c>
      <c r="C24" s="23">
        <v>3</v>
      </c>
      <c r="D24" s="19"/>
      <c r="E24" s="4"/>
      <c r="F24" s="3"/>
      <c r="G24" s="3"/>
      <c r="H24" s="5"/>
      <c r="I24" s="3"/>
      <c r="J24" s="4"/>
      <c r="K24" s="4"/>
      <c r="L24" s="4"/>
      <c r="M24" s="4"/>
      <c r="N24" s="5"/>
    </row>
    <row r="25" spans="1:14">
      <c r="A25" s="3" t="s">
        <v>22</v>
      </c>
      <c r="B25" s="21">
        <v>15</v>
      </c>
      <c r="C25" s="23">
        <v>16</v>
      </c>
      <c r="D25" s="19"/>
      <c r="E25" s="4"/>
      <c r="F25" s="3"/>
      <c r="G25" s="3"/>
      <c r="H25" s="5"/>
      <c r="I25" s="3"/>
      <c r="J25" s="4"/>
      <c r="K25" s="4"/>
      <c r="L25" s="4"/>
      <c r="M25" s="4"/>
      <c r="N25" s="5"/>
    </row>
    <row r="26" spans="1:14">
      <c r="A26" s="6" t="s">
        <v>23</v>
      </c>
      <c r="B26" s="22">
        <v>1</v>
      </c>
      <c r="C26" s="27">
        <v>0</v>
      </c>
      <c r="D26" s="29"/>
      <c r="E26" s="7"/>
      <c r="F26" s="3"/>
      <c r="G26" s="3"/>
      <c r="H26" s="5"/>
      <c r="I26" s="3"/>
      <c r="J26" s="4"/>
      <c r="K26" s="4"/>
      <c r="L26" s="4"/>
      <c r="M26" s="4"/>
      <c r="N26" s="5"/>
    </row>
    <row r="27" spans="1:14">
      <c r="A27" s="11" t="s">
        <v>25</v>
      </c>
      <c r="B27" s="4">
        <f>COUNTIF(B6:B26,"&gt;0")</f>
        <v>12</v>
      </c>
      <c r="C27" s="4">
        <f>COUNTIF(C6:C26,"&gt;0")</f>
        <v>15</v>
      </c>
      <c r="E27" s="4"/>
      <c r="F27" s="1"/>
      <c r="G27" s="1"/>
      <c r="H27" s="5"/>
      <c r="I27" s="3"/>
      <c r="J27" s="4"/>
      <c r="K27" s="4"/>
      <c r="L27" s="4"/>
      <c r="M27" s="4"/>
      <c r="N27" s="5"/>
    </row>
    <row r="28" spans="1:14" ht="15.75">
      <c r="A28" s="14" t="s">
        <v>29</v>
      </c>
      <c r="B28" s="33" t="s">
        <v>32</v>
      </c>
      <c r="E28" s="4"/>
      <c r="F28" s="4"/>
      <c r="G28" s="4"/>
      <c r="H28" s="5"/>
      <c r="I28" s="3"/>
      <c r="J28" s="4"/>
      <c r="K28" s="4"/>
      <c r="L28" s="4"/>
      <c r="M28" s="4"/>
      <c r="N28" s="5"/>
    </row>
    <row r="29" spans="1:14">
      <c r="A29" s="6"/>
      <c r="B29" s="7"/>
      <c r="C29" s="7"/>
      <c r="D29" s="34"/>
      <c r="E29" s="7"/>
      <c r="F29" s="7"/>
      <c r="G29" s="7"/>
      <c r="H29" s="8"/>
      <c r="I29" s="6"/>
      <c r="J29" s="7"/>
      <c r="K29" s="7"/>
      <c r="L29" s="7"/>
      <c r="M29" s="7"/>
      <c r="N29" s="8"/>
    </row>
    <row r="30" spans="1:14">
      <c r="A30" s="4"/>
      <c r="B30" t="s">
        <v>89</v>
      </c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B31" t="s">
        <v>91</v>
      </c>
      <c r="C31" s="4" t="s">
        <v>92</v>
      </c>
      <c r="D31" t="s">
        <v>93</v>
      </c>
      <c r="E31" s="4" t="s">
        <v>94</v>
      </c>
      <c r="F31" t="s">
        <v>95</v>
      </c>
      <c r="G31" s="4" t="s">
        <v>96</v>
      </c>
      <c r="H31" t="s">
        <v>97</v>
      </c>
      <c r="I31" s="4" t="s">
        <v>98</v>
      </c>
      <c r="J31" t="s">
        <v>99</v>
      </c>
      <c r="K31" s="4" t="s">
        <v>100</v>
      </c>
      <c r="L31" t="s">
        <v>101</v>
      </c>
      <c r="M31" s="53" t="s">
        <v>27</v>
      </c>
    </row>
    <row r="32" spans="1:14">
      <c r="A32" s="48" t="s">
        <v>102</v>
      </c>
      <c r="B32" s="21">
        <v>3</v>
      </c>
      <c r="C32" s="23">
        <v>2</v>
      </c>
      <c r="D32" s="21">
        <v>6</v>
      </c>
      <c r="E32" s="23">
        <v>2</v>
      </c>
      <c r="F32" s="21">
        <v>7</v>
      </c>
      <c r="G32" s="23">
        <v>2</v>
      </c>
      <c r="H32" s="21">
        <v>9</v>
      </c>
      <c r="I32" s="23">
        <v>2</v>
      </c>
      <c r="J32" s="23">
        <v>2</v>
      </c>
      <c r="K32" s="21">
        <v>4</v>
      </c>
      <c r="L32" s="23">
        <v>2</v>
      </c>
    </row>
    <row r="33" spans="1:13">
      <c r="A33" s="48" t="s">
        <v>103</v>
      </c>
      <c r="B33" s="21">
        <v>5</v>
      </c>
      <c r="C33" s="23">
        <v>7</v>
      </c>
      <c r="D33" s="21">
        <v>0</v>
      </c>
      <c r="E33" s="23">
        <v>7</v>
      </c>
      <c r="F33" s="21">
        <v>7</v>
      </c>
      <c r="G33" s="23">
        <v>1</v>
      </c>
      <c r="H33" s="21">
        <v>2</v>
      </c>
      <c r="I33" s="23">
        <v>5</v>
      </c>
      <c r="J33" s="23">
        <v>1</v>
      </c>
      <c r="K33" s="21">
        <v>12</v>
      </c>
      <c r="L33" s="23">
        <v>8</v>
      </c>
    </row>
    <row r="34" spans="1:13">
      <c r="A34" s="48" t="s">
        <v>104</v>
      </c>
      <c r="B34" s="21">
        <v>7</v>
      </c>
      <c r="C34" s="24">
        <v>0</v>
      </c>
      <c r="D34" s="21">
        <v>1</v>
      </c>
      <c r="E34" s="24">
        <v>0</v>
      </c>
      <c r="F34" s="21">
        <v>5</v>
      </c>
      <c r="G34" s="24">
        <v>0</v>
      </c>
      <c r="H34" s="21">
        <v>1</v>
      </c>
      <c r="I34" s="24">
        <v>3</v>
      </c>
      <c r="J34" s="24">
        <v>0</v>
      </c>
      <c r="K34" s="21">
        <v>5</v>
      </c>
      <c r="L34" s="24">
        <v>9</v>
      </c>
    </row>
    <row r="35" spans="1:13">
      <c r="A35" s="48" t="s">
        <v>105</v>
      </c>
      <c r="B35" s="21">
        <v>6</v>
      </c>
      <c r="C35" s="23">
        <v>1</v>
      </c>
      <c r="D35" s="21">
        <v>6</v>
      </c>
      <c r="E35" s="23">
        <v>1</v>
      </c>
      <c r="F35" s="21">
        <v>0</v>
      </c>
      <c r="G35" s="23">
        <v>2</v>
      </c>
      <c r="H35" s="21">
        <v>0</v>
      </c>
      <c r="I35" s="23">
        <v>1</v>
      </c>
      <c r="J35" s="23">
        <v>5</v>
      </c>
      <c r="K35" s="21">
        <v>0</v>
      </c>
      <c r="L35" s="23">
        <v>8</v>
      </c>
    </row>
    <row r="36" spans="1:13">
      <c r="A36" s="48" t="s">
        <v>106</v>
      </c>
      <c r="B36" s="21">
        <v>9</v>
      </c>
      <c r="C36" s="23">
        <v>11</v>
      </c>
      <c r="D36" s="21">
        <v>14</v>
      </c>
      <c r="E36" s="23">
        <v>6</v>
      </c>
      <c r="F36" s="21">
        <v>6</v>
      </c>
      <c r="G36" s="23">
        <v>2</v>
      </c>
      <c r="H36" s="21">
        <v>17</v>
      </c>
      <c r="I36" s="23">
        <v>1</v>
      </c>
      <c r="J36" s="23">
        <v>2</v>
      </c>
      <c r="K36" s="21">
        <v>3</v>
      </c>
      <c r="L36" s="23">
        <v>5</v>
      </c>
    </row>
    <row r="37" spans="1:13">
      <c r="A37" s="48" t="s">
        <v>107</v>
      </c>
      <c r="B37" s="21">
        <v>5</v>
      </c>
      <c r="C37" s="23">
        <v>8</v>
      </c>
      <c r="D37" s="21">
        <v>0</v>
      </c>
      <c r="E37" s="23">
        <v>8</v>
      </c>
      <c r="F37" s="21">
        <v>0</v>
      </c>
      <c r="G37" s="23">
        <v>8</v>
      </c>
      <c r="H37" s="21">
        <v>6</v>
      </c>
      <c r="I37" s="23">
        <v>8</v>
      </c>
      <c r="J37" s="23">
        <v>8</v>
      </c>
      <c r="K37" s="21">
        <v>6</v>
      </c>
      <c r="L37" s="23">
        <v>8</v>
      </c>
    </row>
    <row r="38" spans="1:13">
      <c r="A38" s="48" t="s">
        <v>108</v>
      </c>
      <c r="B38" s="21">
        <v>1</v>
      </c>
      <c r="C38" s="23">
        <v>3</v>
      </c>
      <c r="D38" s="21">
        <v>5</v>
      </c>
      <c r="E38" s="23">
        <v>5</v>
      </c>
      <c r="F38" s="21">
        <v>1</v>
      </c>
      <c r="G38" s="23">
        <v>3</v>
      </c>
      <c r="H38" s="21">
        <v>1</v>
      </c>
      <c r="I38" s="23">
        <v>3</v>
      </c>
      <c r="J38" s="23">
        <v>3</v>
      </c>
      <c r="K38" s="21">
        <v>1</v>
      </c>
      <c r="L38" s="23">
        <v>3</v>
      </c>
    </row>
    <row r="39" spans="1:13">
      <c r="A39" s="48" t="s">
        <v>27</v>
      </c>
      <c r="C39"/>
      <c r="D39"/>
    </row>
    <row r="41" spans="1:13">
      <c r="B41" t="s">
        <v>90</v>
      </c>
    </row>
    <row r="42" spans="1:13">
      <c r="A42" s="48" t="s">
        <v>102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>
      <c r="A43" s="48" t="s">
        <v>103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>
      <c r="A44" s="48" t="s">
        <v>104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>
      <c r="A45" s="48" t="s">
        <v>105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>
      <c r="A46" s="48" t="s">
        <v>106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3">
      <c r="A47" s="48" t="s">
        <v>107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3">
      <c r="A48" s="48" t="s">
        <v>108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2:13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</row>
  </sheetData>
  <mergeCells count="1">
    <mergeCell ref="F3:G3"/>
  </mergeCells>
  <phoneticPr fontId="1" type="noConversion"/>
  <pageMargins left="0.75" right="0.75" top="1" bottom="1" header="0.4921259845" footer="0.492125984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E31"/>
  <sheetViews>
    <sheetView showGridLines="0" workbookViewId="0">
      <selection activeCell="B25" sqref="B25"/>
    </sheetView>
  </sheetViews>
  <sheetFormatPr defaultRowHeight="12.75"/>
  <cols>
    <col min="2" max="2" width="46.85546875" customWidth="1"/>
    <col min="3" max="3" width="14.28515625" customWidth="1"/>
    <col min="5" max="5" width="13.42578125" customWidth="1"/>
  </cols>
  <sheetData>
    <row r="2" spans="2:5" ht="15.75">
      <c r="B2" s="9" t="s">
        <v>36</v>
      </c>
      <c r="C2" s="30" t="s">
        <v>54</v>
      </c>
    </row>
    <row r="3" spans="2:5">
      <c r="B3" t="s">
        <v>38</v>
      </c>
      <c r="C3" s="41">
        <v>10</v>
      </c>
      <c r="D3" s="38">
        <f>+LN(C3)</f>
        <v>2.3025850929940459</v>
      </c>
    </row>
    <row r="4" spans="2:5">
      <c r="B4" t="s">
        <v>37</v>
      </c>
      <c r="C4" s="41">
        <v>10</v>
      </c>
      <c r="D4" s="39">
        <f>FACT(C3)</f>
        <v>3628800</v>
      </c>
    </row>
    <row r="5" spans="2:5">
      <c r="B5" t="s">
        <v>39</v>
      </c>
      <c r="C5" s="41">
        <v>10</v>
      </c>
      <c r="D5" s="39">
        <f>+SIN(RADIANS(C3))</f>
        <v>0.17364817766693033</v>
      </c>
    </row>
    <row r="6" spans="2:5">
      <c r="B6" t="s">
        <v>40</v>
      </c>
      <c r="C6" s="41">
        <v>10</v>
      </c>
      <c r="D6" s="40">
        <f ca="1">RAND()</f>
        <v>0.39561049604992604</v>
      </c>
    </row>
    <row r="8" spans="2:5" ht="15.75">
      <c r="B8" s="9" t="s">
        <v>41</v>
      </c>
    </row>
    <row r="9" spans="2:5">
      <c r="B9" t="s">
        <v>49</v>
      </c>
    </row>
    <row r="11" spans="2:5" ht="15.75">
      <c r="B11" s="9" t="s">
        <v>42</v>
      </c>
    </row>
    <row r="12" spans="2:5">
      <c r="C12" s="30" t="s">
        <v>53</v>
      </c>
    </row>
    <row r="13" spans="2:5">
      <c r="B13" t="s">
        <v>45</v>
      </c>
      <c r="C13" s="42" t="s">
        <v>43</v>
      </c>
      <c r="D13" s="42" t="s">
        <v>44</v>
      </c>
      <c r="E13" s="38" t="str">
        <f>C13&amp;" "&amp;D13</f>
        <v>sečti  slova</v>
      </c>
    </row>
    <row r="14" spans="2:5">
      <c r="B14" t="s">
        <v>46</v>
      </c>
      <c r="C14" s="42" t="s">
        <v>47</v>
      </c>
      <c r="E14" s="40" t="str">
        <f>LEFT(C14,3)</f>
        <v>mlč</v>
      </c>
    </row>
    <row r="16" spans="2:5" ht="15.75">
      <c r="B16" s="9" t="s">
        <v>48</v>
      </c>
    </row>
    <row r="18" spans="2:5">
      <c r="B18" t="s">
        <v>50</v>
      </c>
    </row>
    <row r="19" spans="2:5" ht="25.5">
      <c r="B19" s="44" t="s">
        <v>51</v>
      </c>
      <c r="C19" s="30" t="s">
        <v>52</v>
      </c>
      <c r="D19" s="42">
        <v>9</v>
      </c>
      <c r="E19" t="str">
        <f>IF(D19&gt;10,"Větší než 10","Menší než 10")</f>
        <v>Menší než 10</v>
      </c>
    </row>
    <row r="21" spans="2:5" ht="15.75">
      <c r="B21" s="9" t="s">
        <v>55</v>
      </c>
    </row>
    <row r="22" spans="2:5" ht="15.75">
      <c r="B22" s="9"/>
    </row>
    <row r="23" spans="2:5">
      <c r="B23" t="s">
        <v>57</v>
      </c>
      <c r="C23" t="s">
        <v>56</v>
      </c>
    </row>
    <row r="24" spans="2:5">
      <c r="B24" t="s">
        <v>58</v>
      </c>
      <c r="C24" s="45">
        <v>37355</v>
      </c>
      <c r="D24">
        <f>DAY(C24)</f>
        <v>9</v>
      </c>
    </row>
    <row r="25" spans="2:5">
      <c r="B25" t="s">
        <v>59</v>
      </c>
      <c r="C25" s="45"/>
      <c r="D25" s="46">
        <f ca="1">TODAY()</f>
        <v>41331</v>
      </c>
    </row>
    <row r="26" spans="2:5">
      <c r="B26" t="s">
        <v>60</v>
      </c>
      <c r="C26" s="47">
        <v>0.70018518518518524</v>
      </c>
      <c r="D26">
        <f>MINUTE(C26)</f>
        <v>48</v>
      </c>
    </row>
    <row r="27" spans="2:5">
      <c r="C27" s="45"/>
    </row>
    <row r="28" spans="2:5">
      <c r="C28" s="45"/>
    </row>
    <row r="29" spans="2:5">
      <c r="C29" s="45"/>
    </row>
    <row r="30" spans="2:5">
      <c r="C30" s="45"/>
    </row>
    <row r="31" spans="2:5">
      <c r="C31" s="45"/>
    </row>
  </sheetData>
  <phoneticPr fontId="1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9"/>
  <sheetViews>
    <sheetView topLeftCell="A7" workbookViewId="0">
      <selection activeCell="A16" sqref="A16"/>
    </sheetView>
  </sheetViews>
  <sheetFormatPr defaultRowHeight="12.75"/>
  <cols>
    <col min="3" max="3" width="12.28515625" customWidth="1"/>
    <col min="11" max="11" width="11.42578125" bestFit="1" customWidth="1"/>
  </cols>
  <sheetData>
    <row r="1" spans="1:15">
      <c r="B1" t="s">
        <v>64</v>
      </c>
      <c r="G1" t="s">
        <v>65</v>
      </c>
      <c r="K1" t="s">
        <v>66</v>
      </c>
      <c r="O1" t="s">
        <v>67</v>
      </c>
    </row>
    <row r="3" spans="1:15">
      <c r="A3" t="s">
        <v>68</v>
      </c>
      <c r="B3" t="s">
        <v>69</v>
      </c>
      <c r="C3" t="s">
        <v>71</v>
      </c>
      <c r="G3" t="s">
        <v>70</v>
      </c>
      <c r="K3" t="str">
        <f>B3&amp;" "&amp;C3</f>
        <v>Ahoj světe</v>
      </c>
      <c r="O3" t="str">
        <f>IF(G3=K3,"Správně","špatně")</f>
        <v>Správně</v>
      </c>
    </row>
    <row r="5" spans="1:15">
      <c r="B5" t="s">
        <v>62</v>
      </c>
      <c r="C5" t="s">
        <v>63</v>
      </c>
      <c r="G5" t="s">
        <v>72</v>
      </c>
      <c r="K5" t="str">
        <f>B5&amp;" "&amp;C5</f>
        <v>Jméno Příjmení</v>
      </c>
      <c r="O5" t="str">
        <f t="shared" ref="O5:O11" si="0">IF(G5=K5,"Správně","špatně")</f>
        <v>Správně</v>
      </c>
    </row>
    <row r="7" spans="1:15">
      <c r="B7" t="s">
        <v>62</v>
      </c>
      <c r="C7" t="s">
        <v>63</v>
      </c>
      <c r="G7" t="s">
        <v>73</v>
      </c>
      <c r="K7" t="str">
        <f>B7&amp;" a "&amp;C7</f>
        <v>Jméno a Příjmení</v>
      </c>
      <c r="O7" t="str">
        <f t="shared" si="0"/>
        <v>Správně</v>
      </c>
    </row>
    <row r="9" spans="1:15">
      <c r="B9" t="s">
        <v>74</v>
      </c>
      <c r="C9" s="48">
        <v>12</v>
      </c>
      <c r="D9" t="s">
        <v>75</v>
      </c>
      <c r="G9" t="s">
        <v>76</v>
      </c>
      <c r="K9" t="str">
        <f>B9&amp;" "&amp;C9&amp;" "&amp;D9</f>
        <v>Bylo 12 lidí.</v>
      </c>
      <c r="O9" t="str">
        <f t="shared" si="0"/>
        <v>Správně</v>
      </c>
    </row>
    <row r="10" spans="1:15">
      <c r="C10" s="48"/>
    </row>
    <row r="11" spans="1:15">
      <c r="B11" t="s">
        <v>77</v>
      </c>
      <c r="G11" s="50" t="s">
        <v>84</v>
      </c>
      <c r="K11" t="str">
        <f>C22&amp; " - "&amp; C23</f>
        <v>12 - 19.6</v>
      </c>
      <c r="O11" t="str">
        <f t="shared" si="0"/>
        <v>Správně</v>
      </c>
    </row>
    <row r="20" spans="1:7">
      <c r="A20" t="s">
        <v>78</v>
      </c>
    </row>
    <row r="22" spans="1:7">
      <c r="A22" s="50" t="s">
        <v>85</v>
      </c>
      <c r="B22" t="s">
        <v>79</v>
      </c>
      <c r="C22">
        <v>12</v>
      </c>
    </row>
    <row r="23" spans="1:7">
      <c r="B23" t="s">
        <v>80</v>
      </c>
      <c r="C23">
        <v>19.600000000000001</v>
      </c>
    </row>
    <row r="29" spans="1:7">
      <c r="A29" t="s">
        <v>81</v>
      </c>
    </row>
    <row r="31" spans="1:7" ht="15">
      <c r="B31" t="s">
        <v>79</v>
      </c>
      <c r="C31">
        <v>15</v>
      </c>
      <c r="E31" s="52"/>
      <c r="F31" s="52"/>
      <c r="G31" s="52"/>
    </row>
    <row r="32" spans="1:7" ht="15">
      <c r="B32" t="s">
        <v>82</v>
      </c>
      <c r="C32">
        <v>33</v>
      </c>
      <c r="E32" s="52"/>
      <c r="F32" s="52" t="str">
        <f>C32&amp;" ("&amp;C31&amp;"; "&amp;C33&amp;")"</f>
        <v>33 (15; 132)</v>
      </c>
      <c r="G32" s="52"/>
    </row>
    <row r="33" spans="2:7" ht="15">
      <c r="B33" t="s">
        <v>80</v>
      </c>
      <c r="C33">
        <v>132</v>
      </c>
      <c r="E33" s="52"/>
      <c r="F33" s="52"/>
      <c r="G33" s="52"/>
    </row>
    <row r="36" spans="2:7">
      <c r="B36" t="s">
        <v>83</v>
      </c>
      <c r="C36" s="49">
        <f>1342/6</f>
        <v>223.66666666666666</v>
      </c>
      <c r="E36" t="str">
        <f xml:space="preserve"> IF(C36&gt;C39,ROUND(C36,2),ROUND(C39,2))&amp;" ("&amp;ROUND(C37,2)&amp;"; "&amp;ROUND(C38,2)&amp;")"</f>
        <v>223.67 (13.32; 1345.14)</v>
      </c>
    </row>
    <row r="37" spans="2:7">
      <c r="B37" s="50" t="s">
        <v>86</v>
      </c>
      <c r="C37" s="49">
        <v>13.32</v>
      </c>
    </row>
    <row r="38" spans="2:7">
      <c r="B38" s="50" t="s">
        <v>87</v>
      </c>
      <c r="C38" s="51">
        <v>1345.14</v>
      </c>
    </row>
    <row r="39" spans="2:7">
      <c r="B39" s="50" t="s">
        <v>88</v>
      </c>
      <c r="C39">
        <v>202.34100000000001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C24"/>
  <sheetViews>
    <sheetView workbookViewId="0">
      <selection activeCell="L26" sqref="L26"/>
    </sheetView>
  </sheetViews>
  <sheetFormatPr defaultRowHeight="12.75"/>
  <sheetData>
    <row r="2" spans="1:3">
      <c r="A2" s="12" t="s">
        <v>24</v>
      </c>
      <c r="B2" s="20">
        <v>31</v>
      </c>
      <c r="C2" s="26">
        <v>35</v>
      </c>
    </row>
    <row r="3" spans="1:3">
      <c r="A3" s="3" t="s">
        <v>3</v>
      </c>
      <c r="B3" s="21">
        <v>4</v>
      </c>
      <c r="C3" s="23">
        <v>2</v>
      </c>
    </row>
    <row r="4" spans="1:3">
      <c r="A4" s="3" t="s">
        <v>4</v>
      </c>
      <c r="B4" s="21">
        <v>0</v>
      </c>
      <c r="C4" s="23">
        <v>1</v>
      </c>
    </row>
    <row r="5" spans="1:3">
      <c r="A5" s="3" t="s">
        <v>5</v>
      </c>
      <c r="B5" s="21">
        <v>1</v>
      </c>
      <c r="C5" s="24">
        <v>0</v>
      </c>
    </row>
    <row r="6" spans="1:3">
      <c r="A6" s="3" t="s">
        <v>6</v>
      </c>
      <c r="B6" s="21">
        <v>0</v>
      </c>
      <c r="C6" s="23">
        <v>1</v>
      </c>
    </row>
    <row r="7" spans="1:3">
      <c r="A7" s="3" t="s">
        <v>7</v>
      </c>
      <c r="B7" s="21">
        <v>22</v>
      </c>
      <c r="C7" s="23">
        <v>33</v>
      </c>
    </row>
    <row r="8" spans="1:3">
      <c r="A8" s="3" t="s">
        <v>8</v>
      </c>
      <c r="B8" s="21">
        <v>0</v>
      </c>
      <c r="C8" s="23">
        <v>8</v>
      </c>
    </row>
    <row r="9" spans="1:3">
      <c r="A9" s="3" t="s">
        <v>9</v>
      </c>
      <c r="B9" s="21">
        <v>1</v>
      </c>
      <c r="C9" s="23">
        <v>3</v>
      </c>
    </row>
    <row r="10" spans="1:3">
      <c r="A10" s="3" t="s">
        <v>10</v>
      </c>
      <c r="B10" s="21">
        <v>0</v>
      </c>
      <c r="C10" s="24">
        <v>0</v>
      </c>
    </row>
    <row r="11" spans="1:3">
      <c r="A11" s="3" t="s">
        <v>11</v>
      </c>
      <c r="B11" s="21">
        <v>11</v>
      </c>
      <c r="C11" s="23">
        <v>12</v>
      </c>
    </row>
    <row r="12" spans="1:3">
      <c r="A12" s="3" t="s">
        <v>12</v>
      </c>
      <c r="B12" s="21">
        <v>30</v>
      </c>
      <c r="C12" s="23">
        <v>18</v>
      </c>
    </row>
    <row r="13" spans="1:3">
      <c r="A13" s="3" t="s">
        <v>13</v>
      </c>
      <c r="B13" s="21">
        <v>0</v>
      </c>
      <c r="C13" s="24">
        <v>0</v>
      </c>
    </row>
    <row r="14" spans="1:3">
      <c r="A14" s="3" t="s">
        <v>14</v>
      </c>
      <c r="B14" s="21">
        <v>5</v>
      </c>
      <c r="C14" s="23">
        <v>3</v>
      </c>
    </row>
    <row r="15" spans="1:3">
      <c r="A15" s="3" t="s">
        <v>15</v>
      </c>
      <c r="B15" s="21">
        <v>0</v>
      </c>
      <c r="C15" s="23">
        <v>3</v>
      </c>
    </row>
    <row r="16" spans="1:3">
      <c r="A16" s="3" t="s">
        <v>16</v>
      </c>
      <c r="B16" s="21">
        <v>0</v>
      </c>
      <c r="C16" s="24">
        <v>0</v>
      </c>
    </row>
    <row r="17" spans="1:3">
      <c r="A17" s="3" t="s">
        <v>17</v>
      </c>
      <c r="B17" s="21">
        <v>0</v>
      </c>
      <c r="C17" s="23">
        <v>1</v>
      </c>
    </row>
    <row r="18" spans="1:3">
      <c r="A18" s="3" t="s">
        <v>18</v>
      </c>
      <c r="B18" s="21">
        <v>31</v>
      </c>
      <c r="C18" s="23">
        <v>26</v>
      </c>
    </row>
    <row r="19" spans="1:3">
      <c r="A19" s="3" t="s">
        <v>19</v>
      </c>
      <c r="B19" s="21">
        <v>2</v>
      </c>
      <c r="C19" s="23">
        <v>11</v>
      </c>
    </row>
    <row r="20" spans="1:3">
      <c r="A20" s="3" t="s">
        <v>20</v>
      </c>
      <c r="B20" s="21">
        <v>0</v>
      </c>
      <c r="C20" s="24">
        <v>0</v>
      </c>
    </row>
    <row r="21" spans="1:3">
      <c r="A21" s="3" t="s">
        <v>21</v>
      </c>
      <c r="B21" s="21">
        <v>6</v>
      </c>
      <c r="C21" s="23">
        <v>3</v>
      </c>
    </row>
    <row r="22" spans="1:3">
      <c r="A22" s="3" t="s">
        <v>22</v>
      </c>
      <c r="B22" s="21">
        <v>15</v>
      </c>
      <c r="C22" s="23">
        <v>16</v>
      </c>
    </row>
    <row r="23" spans="1:3">
      <c r="A23" s="6" t="s">
        <v>23</v>
      </c>
      <c r="B23" s="22">
        <v>1</v>
      </c>
      <c r="C23" s="27">
        <v>0</v>
      </c>
    </row>
    <row r="24" spans="1:3">
      <c r="A24" s="11" t="s">
        <v>25</v>
      </c>
      <c r="B24" s="4">
        <f>COUNTIF(B3:B23,"&gt;0")</f>
        <v>12</v>
      </c>
      <c r="C24" s="4">
        <f>COUNTIF(C3:C23,"&gt;0")</f>
        <v>15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Vzorce I</vt:lpstr>
      <vt:lpstr>Vzorce II typy vzorců</vt:lpstr>
      <vt:lpstr>tex ve vzorci</vt:lpstr>
      <vt:lpstr>grafy</vt:lpstr>
      <vt:lpstr>blok1</vt:lpstr>
      <vt:lpstr>'Vzorce I'!blok2</vt:lpstr>
      <vt:lpstr>blok2</vt:lpstr>
    </vt:vector>
  </TitlesOfParts>
  <Company>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Erword</dc:creator>
  <cp:lastModifiedBy>kuhn</cp:lastModifiedBy>
  <dcterms:created xsi:type="dcterms:W3CDTF">2002-04-08T20:39:51Z</dcterms:created>
  <dcterms:modified xsi:type="dcterms:W3CDTF">2013-02-26T12:24:33Z</dcterms:modified>
</cp:coreProperties>
</file>