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Vlk\Documents\Elaboráty - ZBEL\Bentos\"/>
    </mc:Choice>
  </mc:AlternateContent>
  <xr:revisionPtr revIDLastSave="0" documentId="13_ncr:1_{51CEB83C-AB97-4847-AA39-ECEDB68D0B0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0" i="1" l="1"/>
  <c r="N39" i="1"/>
  <c r="M40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11" i="1"/>
  <c r="M12" i="1"/>
  <c r="N12" i="1" s="1"/>
  <c r="M13" i="1"/>
  <c r="N13" i="1" s="1"/>
  <c r="M14" i="1"/>
  <c r="N14" i="1" s="1"/>
  <c r="M15" i="1"/>
  <c r="N15" i="1" s="1"/>
  <c r="M16" i="1"/>
  <c r="N16" i="1" s="1"/>
  <c r="M17" i="1"/>
  <c r="N17" i="1" s="1"/>
  <c r="M18" i="1"/>
  <c r="N18" i="1" s="1"/>
  <c r="M19" i="1"/>
  <c r="N19" i="1" s="1"/>
  <c r="M20" i="1"/>
  <c r="N20" i="1" s="1"/>
  <c r="M21" i="1"/>
  <c r="N21" i="1" s="1"/>
  <c r="M22" i="1"/>
  <c r="N22" i="1" s="1"/>
  <c r="M23" i="1"/>
  <c r="N23" i="1" s="1"/>
  <c r="M24" i="1"/>
  <c r="N24" i="1" s="1"/>
  <c r="M25" i="1"/>
  <c r="N25" i="1" s="1"/>
  <c r="M26" i="1"/>
  <c r="N26" i="1" s="1"/>
  <c r="M27" i="1"/>
  <c r="N27" i="1" s="1"/>
  <c r="M28" i="1"/>
  <c r="N28" i="1" s="1"/>
  <c r="M29" i="1"/>
  <c r="N29" i="1" s="1"/>
  <c r="M30" i="1"/>
  <c r="N30" i="1" s="1"/>
  <c r="M31" i="1"/>
  <c r="N31" i="1" s="1"/>
  <c r="M32" i="1"/>
  <c r="N32" i="1" s="1"/>
  <c r="M33" i="1"/>
  <c r="N33" i="1" s="1"/>
  <c r="M34" i="1"/>
  <c r="N34" i="1" s="1"/>
  <c r="M35" i="1"/>
  <c r="N35" i="1" s="1"/>
  <c r="M36" i="1"/>
  <c r="N36" i="1" s="1"/>
  <c r="M37" i="1"/>
  <c r="N37" i="1" s="1"/>
  <c r="M11" i="1"/>
  <c r="N11" i="1" s="1"/>
  <c r="L38" i="1"/>
  <c r="F38" i="1"/>
  <c r="G38" i="1"/>
  <c r="I38" i="1"/>
  <c r="H38" i="1"/>
  <c r="E38" i="1"/>
  <c r="J38" i="1"/>
  <c r="K38" i="1"/>
  <c r="D38" i="1"/>
  <c r="C38" i="1"/>
  <c r="M38" i="1" l="1"/>
  <c r="N38" i="1" s="1"/>
</calcChain>
</file>

<file path=xl/sharedStrings.xml><?xml version="1.0" encoding="utf-8"?>
<sst xmlns="http://schemas.openxmlformats.org/spreadsheetml/2006/main" count="106" uniqueCount="104">
  <si>
    <t>Slavkov u Brna</t>
  </si>
  <si>
    <t>řeka/potok</t>
  </si>
  <si>
    <t>GPS</t>
  </si>
  <si>
    <t>Jméno</t>
  </si>
  <si>
    <t>Petra Štrynclová</t>
  </si>
  <si>
    <t>Litava (Cézava)</t>
  </si>
  <si>
    <t>larva pakomára</t>
  </si>
  <si>
    <t>hltanovka (bahenní)</t>
  </si>
  <si>
    <t>levatka říční</t>
  </si>
  <si>
    <t>beruška vodní</t>
  </si>
  <si>
    <t>blešivec hřebenatý</t>
  </si>
  <si>
    <t>Vysoké Pole/Újezd</t>
  </si>
  <si>
    <t>15:05 - 15:45</t>
  </si>
  <si>
    <t>ploštěnka potoční</t>
  </si>
  <si>
    <t>blešivec potoční</t>
  </si>
  <si>
    <t>plochá nymfa jepice</t>
  </si>
  <si>
    <t>nymfa pošvatky</t>
  </si>
  <si>
    <t>larva mokřadníka</t>
  </si>
  <si>
    <t>Lokalita (obec)</t>
  </si>
  <si>
    <t>bahnivka rmutná</t>
  </si>
  <si>
    <t>larva chrostíka bez schránky</t>
  </si>
  <si>
    <t>larva muchničky</t>
  </si>
  <si>
    <t>Gabriela Čížová</t>
  </si>
  <si>
    <t>Kamila Kintrová</t>
  </si>
  <si>
    <t>14:20 - 15:20</t>
  </si>
  <si>
    <t>Bystřice</t>
  </si>
  <si>
    <t>15:00 - 15:35</t>
  </si>
  <si>
    <t>kamomil říční</t>
  </si>
  <si>
    <t>slávička mnohotvárná</t>
  </si>
  <si>
    <t>Jakub Šlechta</t>
  </si>
  <si>
    <t>Brno-Pisárky</t>
  </si>
  <si>
    <t>Svratka</t>
  </si>
  <si>
    <t>Benčice</t>
  </si>
  <si>
    <t>9:30 - 10:30</t>
  </si>
  <si>
    <t>chobotnatka plochá</t>
  </si>
  <si>
    <t>ploštěnka říční</t>
  </si>
  <si>
    <t>počet taxonů</t>
  </si>
  <si>
    <t>49.1478728N</t>
  </si>
  <si>
    <t>16.8770894E</t>
  </si>
  <si>
    <t>49.520504</t>
  </si>
  <si>
    <t>16.251359</t>
  </si>
  <si>
    <t>Bystřice n. Pernšt.</t>
  </si>
  <si>
    <t>49.1867514N</t>
  </si>
  <si>
    <t>17.9200247E</t>
  </si>
  <si>
    <t>49.192469</t>
  </si>
  <si>
    <t>16.567972</t>
  </si>
  <si>
    <t>taxon / prům. počet ex.</t>
  </si>
  <si>
    <t>Daniela Martínk.</t>
  </si>
  <si>
    <t>Lenka Dvořáková</t>
  </si>
  <si>
    <t>Bořitov</t>
  </si>
  <si>
    <t>Býkovka</t>
  </si>
  <si>
    <t>49,41977° S</t>
  </si>
  <si>
    <t>16,59389° V</t>
  </si>
  <si>
    <t>15:45 - 16:30</t>
  </si>
  <si>
    <t>celkem (ex. / 1 kámen)</t>
  </si>
  <si>
    <t>počet kamenů</t>
  </si>
  <si>
    <t>Datum odběru</t>
  </si>
  <si>
    <t>Čas odběru</t>
  </si>
  <si>
    <t>10:30-11:30</t>
  </si>
  <si>
    <t>David Trčka</t>
  </si>
  <si>
    <t>nitěnka (obecná)</t>
  </si>
  <si>
    <t>plovatka (bahenní)</t>
  </si>
  <si>
    <t>larva tiplice</t>
  </si>
  <si>
    <t>Zlámanec</t>
  </si>
  <si>
    <t>Neradovský potok</t>
  </si>
  <si>
    <t>11:30-12:30</t>
  </si>
  <si>
    <t>Hýsly</t>
  </si>
  <si>
    <t>Moštěnka</t>
  </si>
  <si>
    <t>49.1285081N</t>
  </si>
  <si>
    <t>17.6417289E</t>
  </si>
  <si>
    <t>nymfa jepice</t>
  </si>
  <si>
    <t>Marcela Lukášík.</t>
  </si>
  <si>
    <t>Nebovidy</t>
  </si>
  <si>
    <t>15:00-16:15</t>
  </si>
  <si>
    <t>Šárka Nováková</t>
  </si>
  <si>
    <t>Bobrava</t>
  </si>
  <si>
    <t>49.1280217</t>
  </si>
  <si>
    <t>16.5436980</t>
  </si>
  <si>
    <t>Rožná</t>
  </si>
  <si>
    <t>13:15 – 14:10</t>
  </si>
  <si>
    <t>Michaela Slámová</t>
  </si>
  <si>
    <t>Nedvědička</t>
  </si>
  <si>
    <t>N 49°28.53985'</t>
  </si>
  <si>
    <t>E 16°14.61690'</t>
  </si>
  <si>
    <t>Loučka</t>
  </si>
  <si>
    <t>49.3567372N</t>
  </si>
  <si>
    <t>16.4045033E</t>
  </si>
  <si>
    <t>13:00 - 14:00</t>
  </si>
  <si>
    <t>Předkláštěří</t>
  </si>
  <si>
    <t>nymfa hlubenky skryté</t>
  </si>
  <si>
    <t xml:space="preserve">abundance </t>
  </si>
  <si>
    <t>dominance</t>
  </si>
  <si>
    <t>frekvence</t>
  </si>
  <si>
    <t>n</t>
  </si>
  <si>
    <t>Kateřina Sáblík.</t>
  </si>
  <si>
    <t>škeble (lastury)</t>
  </si>
  <si>
    <t>nymfa motýlice</t>
  </si>
  <si>
    <t xml:space="preserve">larva chrostíka ve schránce </t>
  </si>
  <si>
    <t>vodule (roztoč)</t>
  </si>
  <si>
    <t>vodnář (brouk)</t>
  </si>
  <si>
    <t>49.032290201</t>
  </si>
  <si>
    <t>17.180236768</t>
  </si>
  <si>
    <t>(n)</t>
  </si>
  <si>
    <t>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</si>
</sst>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left" vertical="center"/>
    </xf>
    <xf numFmtId="2" fontId="5" fillId="0" borderId="2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2" fontId="5" fillId="0" borderId="3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0"/>
  <sheetViews>
    <sheetView tabSelected="1" topLeftCell="A22" zoomScale="90" zoomScaleNormal="90" workbookViewId="0">
      <selection activeCell="A37" sqref="A37"/>
    </sheetView>
  </sheetViews>
  <sheetFormatPr defaultRowHeight="19.95" customHeight="1" x14ac:dyDescent="0.3"/>
  <cols>
    <col min="1" max="1" width="3.77734375" style="2" customWidth="1"/>
    <col min="2" max="2" width="25.6640625" style="1" bestFit="1" customWidth="1"/>
    <col min="3" max="3" width="15.77734375" style="14" customWidth="1"/>
    <col min="4" max="12" width="15.77734375" style="2" customWidth="1"/>
    <col min="13" max="13" width="10.77734375" style="14" customWidth="1"/>
    <col min="14" max="14" width="10.77734375" style="2" customWidth="1"/>
    <col min="15" max="15" width="10.77734375" style="2" hidden="1" customWidth="1"/>
    <col min="16" max="16" width="10.77734375" style="21" customWidth="1"/>
    <col min="17" max="16384" width="8.88671875" style="2"/>
  </cols>
  <sheetData>
    <row r="1" spans="1:16" ht="19.95" customHeight="1" x14ac:dyDescent="0.3">
      <c r="C1" s="14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</row>
    <row r="2" spans="1:16" ht="19.95" customHeight="1" x14ac:dyDescent="0.3">
      <c r="B2" s="1" t="s">
        <v>3</v>
      </c>
      <c r="C2" s="14" t="s">
        <v>47</v>
      </c>
      <c r="D2" s="2" t="s">
        <v>48</v>
      </c>
      <c r="E2" s="2" t="s">
        <v>23</v>
      </c>
      <c r="F2" s="2" t="s">
        <v>80</v>
      </c>
      <c r="G2" s="2" t="s">
        <v>74</v>
      </c>
      <c r="H2" s="2" t="s">
        <v>59</v>
      </c>
      <c r="I2" s="2" t="s">
        <v>71</v>
      </c>
      <c r="J2" s="2" t="s">
        <v>22</v>
      </c>
      <c r="K2" s="2" t="s">
        <v>29</v>
      </c>
      <c r="L2" s="2" t="s">
        <v>94</v>
      </c>
    </row>
    <row r="3" spans="1:16" ht="19.95" customHeight="1" x14ac:dyDescent="0.3">
      <c r="C3" s="14" t="s">
        <v>4</v>
      </c>
    </row>
    <row r="4" spans="1:16" ht="19.95" customHeight="1" x14ac:dyDescent="0.3">
      <c r="B4" s="1" t="s">
        <v>18</v>
      </c>
      <c r="C4" s="14" t="s">
        <v>0</v>
      </c>
      <c r="D4" s="2" t="s">
        <v>49</v>
      </c>
      <c r="E4" s="2" t="s">
        <v>41</v>
      </c>
      <c r="F4" s="2" t="s">
        <v>78</v>
      </c>
      <c r="G4" s="2" t="s">
        <v>72</v>
      </c>
      <c r="H4" s="2" t="s">
        <v>66</v>
      </c>
      <c r="I4" s="2" t="s">
        <v>63</v>
      </c>
      <c r="J4" s="2" t="s">
        <v>11</v>
      </c>
      <c r="K4" s="2" t="s">
        <v>30</v>
      </c>
      <c r="L4" s="2" t="s">
        <v>88</v>
      </c>
    </row>
    <row r="5" spans="1:16" ht="19.95" customHeight="1" x14ac:dyDescent="0.3">
      <c r="B5" s="1" t="s">
        <v>1</v>
      </c>
      <c r="C5" s="14" t="s">
        <v>5</v>
      </c>
      <c r="D5" s="2" t="s">
        <v>50</v>
      </c>
      <c r="E5" s="2" t="s">
        <v>25</v>
      </c>
      <c r="F5" s="2" t="s">
        <v>81</v>
      </c>
      <c r="G5" s="2" t="s">
        <v>75</v>
      </c>
      <c r="H5" s="2" t="s">
        <v>67</v>
      </c>
      <c r="I5" s="2" t="s">
        <v>64</v>
      </c>
      <c r="J5" s="2" t="s">
        <v>32</v>
      </c>
      <c r="K5" s="2" t="s">
        <v>31</v>
      </c>
      <c r="L5" s="2" t="s">
        <v>84</v>
      </c>
    </row>
    <row r="6" spans="1:16" ht="19.95" customHeight="1" x14ac:dyDescent="0.3">
      <c r="B6" s="1" t="s">
        <v>2</v>
      </c>
      <c r="C6" s="14" t="s">
        <v>37</v>
      </c>
      <c r="D6" s="2" t="s">
        <v>51</v>
      </c>
      <c r="E6" s="2" t="s">
        <v>39</v>
      </c>
      <c r="F6" s="2" t="s">
        <v>82</v>
      </c>
      <c r="G6" s="2" t="s">
        <v>76</v>
      </c>
      <c r="H6" s="2" t="s">
        <v>100</v>
      </c>
      <c r="I6" s="2" t="s">
        <v>68</v>
      </c>
      <c r="J6" s="2" t="s">
        <v>42</v>
      </c>
      <c r="K6" s="2" t="s">
        <v>44</v>
      </c>
      <c r="L6" s="2" t="s">
        <v>85</v>
      </c>
    </row>
    <row r="7" spans="1:16" ht="19.95" customHeight="1" x14ac:dyDescent="0.3">
      <c r="C7" s="14" t="s">
        <v>38</v>
      </c>
      <c r="D7" s="2" t="s">
        <v>52</v>
      </c>
      <c r="E7" s="2" t="s">
        <v>40</v>
      </c>
      <c r="F7" s="2" t="s">
        <v>83</v>
      </c>
      <c r="G7" s="2" t="s">
        <v>77</v>
      </c>
      <c r="H7" s="2" t="s">
        <v>101</v>
      </c>
      <c r="I7" s="2" t="s">
        <v>69</v>
      </c>
      <c r="J7" s="2" t="s">
        <v>43</v>
      </c>
      <c r="K7" s="2" t="s">
        <v>45</v>
      </c>
      <c r="L7" s="2" t="s">
        <v>86</v>
      </c>
    </row>
    <row r="8" spans="1:16" ht="19.95" customHeight="1" x14ac:dyDescent="0.3">
      <c r="B8" s="1" t="s">
        <v>56</v>
      </c>
      <c r="C8" s="15">
        <v>44984</v>
      </c>
      <c r="D8" s="3">
        <v>44986</v>
      </c>
      <c r="E8" s="3">
        <v>44987</v>
      </c>
      <c r="F8" s="3">
        <v>44988</v>
      </c>
      <c r="G8" s="3">
        <v>44988</v>
      </c>
      <c r="H8" s="3">
        <v>44989</v>
      </c>
      <c r="I8" s="3">
        <v>44990</v>
      </c>
      <c r="J8" s="3">
        <v>44990</v>
      </c>
      <c r="K8" s="3">
        <v>44991</v>
      </c>
      <c r="L8" s="3">
        <v>44997</v>
      </c>
    </row>
    <row r="9" spans="1:16" ht="19.95" customHeight="1" x14ac:dyDescent="0.3">
      <c r="B9" s="1" t="s">
        <v>57</v>
      </c>
      <c r="C9" s="14" t="s">
        <v>24</v>
      </c>
      <c r="D9" s="2" t="s">
        <v>53</v>
      </c>
      <c r="E9" s="2" t="s">
        <v>26</v>
      </c>
      <c r="F9" s="2" t="s">
        <v>79</v>
      </c>
      <c r="G9" s="2" t="s">
        <v>73</v>
      </c>
      <c r="H9" s="2" t="s">
        <v>58</v>
      </c>
      <c r="I9" s="2" t="s">
        <v>65</v>
      </c>
      <c r="J9" s="2" t="s">
        <v>12</v>
      </c>
      <c r="K9" s="2" t="s">
        <v>33</v>
      </c>
      <c r="L9" s="2" t="s">
        <v>87</v>
      </c>
      <c r="M9" s="16" t="s">
        <v>90</v>
      </c>
      <c r="N9" s="5" t="s">
        <v>91</v>
      </c>
      <c r="O9" s="5" t="s">
        <v>92</v>
      </c>
      <c r="P9" s="29" t="s">
        <v>92</v>
      </c>
    </row>
    <row r="10" spans="1:16" s="5" customFormat="1" ht="19.95" customHeight="1" x14ac:dyDescent="0.3">
      <c r="B10" s="4" t="s">
        <v>46</v>
      </c>
      <c r="C10" s="16"/>
      <c r="M10" s="16" t="s">
        <v>102</v>
      </c>
      <c r="N10" s="5" t="s">
        <v>103</v>
      </c>
      <c r="O10" s="5" t="s">
        <v>93</v>
      </c>
      <c r="P10" s="29" t="s">
        <v>103</v>
      </c>
    </row>
    <row r="11" spans="1:16" ht="19.95" customHeight="1" x14ac:dyDescent="0.3">
      <c r="A11" s="2">
        <v>1</v>
      </c>
      <c r="B11" s="1" t="s">
        <v>13</v>
      </c>
      <c r="C11" s="17"/>
      <c r="D11" s="6"/>
      <c r="E11" s="6"/>
      <c r="F11" s="6"/>
      <c r="G11" s="6"/>
      <c r="H11" s="6"/>
      <c r="I11" s="6">
        <v>0.2</v>
      </c>
      <c r="J11" s="6">
        <v>0.94</v>
      </c>
      <c r="K11" s="6"/>
      <c r="L11" s="6"/>
      <c r="M11" s="17">
        <f>SUM(C11:L11)</f>
        <v>1.1399999999999999</v>
      </c>
      <c r="N11" s="21">
        <f>M11/64.95*100</f>
        <v>1.7551963048498844</v>
      </c>
      <c r="O11" s="2">
        <v>2</v>
      </c>
      <c r="P11" s="21">
        <f>O11/10*100</f>
        <v>20</v>
      </c>
    </row>
    <row r="12" spans="1:16" ht="19.95" customHeight="1" x14ac:dyDescent="0.3">
      <c r="A12" s="2">
        <v>2</v>
      </c>
      <c r="B12" s="1" t="s">
        <v>35</v>
      </c>
      <c r="C12" s="17"/>
      <c r="D12" s="6"/>
      <c r="E12" s="6"/>
      <c r="F12" s="6"/>
      <c r="G12" s="6"/>
      <c r="H12" s="6">
        <v>1</v>
      </c>
      <c r="I12" s="6"/>
      <c r="J12" s="6"/>
      <c r="K12" s="6">
        <v>0.17</v>
      </c>
      <c r="L12" s="6">
        <v>0.1</v>
      </c>
      <c r="M12" s="17">
        <f t="shared" ref="M12:M37" si="0">SUM(C12:L12)</f>
        <v>1.27</v>
      </c>
      <c r="N12" s="21">
        <f t="shared" ref="N12:N38" si="1">M12/64.95*100</f>
        <v>1.9553502694380294</v>
      </c>
      <c r="O12" s="2">
        <v>3</v>
      </c>
      <c r="P12" s="21">
        <f t="shared" ref="P12:P37" si="2">O12/10*100</f>
        <v>30</v>
      </c>
    </row>
    <row r="13" spans="1:16" ht="19.95" customHeight="1" x14ac:dyDescent="0.3">
      <c r="A13" s="2">
        <v>3</v>
      </c>
      <c r="B13" s="1" t="s">
        <v>27</v>
      </c>
      <c r="C13" s="17"/>
      <c r="D13" s="6"/>
      <c r="E13" s="6">
        <v>0.7</v>
      </c>
      <c r="F13" s="6"/>
      <c r="G13" s="6"/>
      <c r="H13" s="6"/>
      <c r="I13" s="6"/>
      <c r="J13" s="6"/>
      <c r="K13" s="6"/>
      <c r="L13" s="6">
        <v>2.4</v>
      </c>
      <c r="M13" s="17">
        <f t="shared" si="0"/>
        <v>3.0999999999999996</v>
      </c>
      <c r="N13" s="21">
        <f t="shared" si="1"/>
        <v>4.772902232486528</v>
      </c>
      <c r="O13" s="2">
        <v>2</v>
      </c>
      <c r="P13" s="21">
        <f t="shared" si="2"/>
        <v>20</v>
      </c>
    </row>
    <row r="14" spans="1:16" ht="19.95" customHeight="1" x14ac:dyDescent="0.3">
      <c r="A14" s="26">
        <v>4</v>
      </c>
      <c r="B14" s="25" t="s">
        <v>61</v>
      </c>
      <c r="C14" s="17"/>
      <c r="D14" s="6"/>
      <c r="E14" s="6"/>
      <c r="F14" s="6"/>
      <c r="G14" s="6"/>
      <c r="H14" s="6">
        <v>0.1</v>
      </c>
      <c r="I14" s="6"/>
      <c r="J14" s="6"/>
      <c r="K14" s="6"/>
      <c r="L14" s="6"/>
      <c r="M14" s="17">
        <f t="shared" si="0"/>
        <v>0.1</v>
      </c>
      <c r="N14" s="21">
        <f t="shared" si="1"/>
        <v>0.15396458814472672</v>
      </c>
      <c r="O14" s="2">
        <v>1</v>
      </c>
      <c r="P14" s="21">
        <f t="shared" si="2"/>
        <v>10</v>
      </c>
    </row>
    <row r="15" spans="1:16" ht="19.95" customHeight="1" x14ac:dyDescent="0.3">
      <c r="A15" s="2">
        <v>5</v>
      </c>
      <c r="B15" s="1" t="s">
        <v>8</v>
      </c>
      <c r="C15" s="17">
        <v>0.06</v>
      </c>
      <c r="D15" s="6"/>
      <c r="E15" s="6"/>
      <c r="F15" s="6"/>
      <c r="G15" s="6"/>
      <c r="H15" s="6"/>
      <c r="I15" s="6"/>
      <c r="J15" s="6"/>
      <c r="K15" s="6"/>
      <c r="L15" s="6"/>
      <c r="M15" s="17">
        <f t="shared" si="0"/>
        <v>0.06</v>
      </c>
      <c r="N15" s="21">
        <f t="shared" si="1"/>
        <v>9.2378752886836016E-2</v>
      </c>
      <c r="O15" s="2">
        <v>1</v>
      </c>
      <c r="P15" s="21">
        <f t="shared" si="2"/>
        <v>10</v>
      </c>
    </row>
    <row r="16" spans="1:16" ht="19.95" customHeight="1" x14ac:dyDescent="0.3">
      <c r="A16" s="2">
        <v>6</v>
      </c>
      <c r="B16" s="1" t="s">
        <v>19</v>
      </c>
      <c r="C16" s="17"/>
      <c r="D16" s="6"/>
      <c r="E16" s="6">
        <v>0.2</v>
      </c>
      <c r="F16" s="6">
        <v>2.2000000000000002</v>
      </c>
      <c r="G16" s="6"/>
      <c r="H16" s="6"/>
      <c r="I16" s="6"/>
      <c r="J16" s="6"/>
      <c r="K16" s="6"/>
      <c r="L16" s="6">
        <v>0.1</v>
      </c>
      <c r="M16" s="17">
        <f t="shared" si="0"/>
        <v>2.5000000000000004</v>
      </c>
      <c r="N16" s="21">
        <f t="shared" si="1"/>
        <v>3.8491147036181688</v>
      </c>
      <c r="O16" s="2">
        <v>3</v>
      </c>
      <c r="P16" s="21">
        <f t="shared" si="2"/>
        <v>30</v>
      </c>
    </row>
    <row r="17" spans="1:16" ht="19.95" customHeight="1" x14ac:dyDescent="0.3">
      <c r="A17" s="2">
        <v>7</v>
      </c>
      <c r="B17" s="1" t="s">
        <v>28</v>
      </c>
      <c r="C17" s="17"/>
      <c r="D17" s="6"/>
      <c r="E17" s="6"/>
      <c r="F17" s="6"/>
      <c r="G17" s="6"/>
      <c r="H17" s="6"/>
      <c r="I17" s="6"/>
      <c r="J17" s="6"/>
      <c r="K17" s="6">
        <v>0.08</v>
      </c>
      <c r="L17" s="6"/>
      <c r="M17" s="17">
        <f t="shared" si="0"/>
        <v>0.08</v>
      </c>
      <c r="N17" s="21">
        <f t="shared" si="1"/>
        <v>0.12317167051578137</v>
      </c>
      <c r="O17" s="2">
        <v>1</v>
      </c>
      <c r="P17" s="21">
        <f t="shared" si="2"/>
        <v>10</v>
      </c>
    </row>
    <row r="18" spans="1:16" ht="19.95" customHeight="1" x14ac:dyDescent="0.3">
      <c r="A18" s="2">
        <v>8</v>
      </c>
      <c r="B18" s="1" t="s">
        <v>95</v>
      </c>
      <c r="C18" s="17">
        <v>0.28000000000000003</v>
      </c>
      <c r="D18" s="6"/>
      <c r="E18" s="6"/>
      <c r="F18" s="6"/>
      <c r="G18" s="6"/>
      <c r="H18" s="6"/>
      <c r="I18" s="6"/>
      <c r="J18" s="6"/>
      <c r="K18" s="6"/>
      <c r="L18" s="6"/>
      <c r="M18" s="17">
        <f t="shared" si="0"/>
        <v>0.28000000000000003</v>
      </c>
      <c r="N18" s="21">
        <f t="shared" si="1"/>
        <v>0.43110084680523486</v>
      </c>
      <c r="O18" s="2">
        <v>1</v>
      </c>
      <c r="P18" s="21">
        <f t="shared" si="2"/>
        <v>10</v>
      </c>
    </row>
    <row r="19" spans="1:16" s="10" customFormat="1" ht="19.95" customHeight="1" x14ac:dyDescent="0.3">
      <c r="A19" s="28">
        <v>9</v>
      </c>
      <c r="B19" s="27" t="s">
        <v>60</v>
      </c>
      <c r="C19" s="23"/>
      <c r="D19" s="9"/>
      <c r="E19" s="9"/>
      <c r="F19" s="9"/>
      <c r="G19" s="9"/>
      <c r="H19" s="9">
        <v>10</v>
      </c>
      <c r="I19" s="9"/>
      <c r="J19" s="9"/>
      <c r="K19" s="9"/>
      <c r="L19" s="9"/>
      <c r="M19" s="23">
        <f t="shared" si="0"/>
        <v>10</v>
      </c>
      <c r="N19" s="24">
        <f t="shared" si="1"/>
        <v>15.396458814472672</v>
      </c>
      <c r="O19" s="10">
        <v>1</v>
      </c>
      <c r="P19" s="24">
        <f t="shared" si="2"/>
        <v>10</v>
      </c>
    </row>
    <row r="20" spans="1:16" ht="19.95" customHeight="1" x14ac:dyDescent="0.3">
      <c r="A20" s="2">
        <v>10</v>
      </c>
      <c r="B20" s="1" t="s">
        <v>34</v>
      </c>
      <c r="C20" s="17"/>
      <c r="D20" s="6"/>
      <c r="E20" s="6"/>
      <c r="F20" s="6"/>
      <c r="G20" s="6"/>
      <c r="H20" s="6"/>
      <c r="I20" s="6"/>
      <c r="J20" s="6"/>
      <c r="K20" s="6">
        <v>1.17</v>
      </c>
      <c r="L20" s="6"/>
      <c r="M20" s="17">
        <f t="shared" si="0"/>
        <v>1.17</v>
      </c>
      <c r="N20" s="21">
        <f t="shared" si="1"/>
        <v>1.8013856812933025</v>
      </c>
      <c r="O20" s="2">
        <v>1</v>
      </c>
      <c r="P20" s="21">
        <f t="shared" si="2"/>
        <v>10</v>
      </c>
    </row>
    <row r="21" spans="1:16" s="10" customFormat="1" ht="19.95" customHeight="1" x14ac:dyDescent="0.3">
      <c r="A21" s="10">
        <v>11</v>
      </c>
      <c r="B21" s="22" t="s">
        <v>7</v>
      </c>
      <c r="C21" s="23">
        <v>1</v>
      </c>
      <c r="D21" s="9">
        <v>1.7</v>
      </c>
      <c r="E21" s="9"/>
      <c r="F21" s="9"/>
      <c r="G21" s="9"/>
      <c r="H21" s="9">
        <v>0.1</v>
      </c>
      <c r="I21" s="9"/>
      <c r="J21" s="9"/>
      <c r="K21" s="9"/>
      <c r="L21" s="9">
        <v>1.4</v>
      </c>
      <c r="M21" s="23">
        <f t="shared" si="0"/>
        <v>4.2</v>
      </c>
      <c r="N21" s="24">
        <f t="shared" si="1"/>
        <v>6.4665127020785222</v>
      </c>
      <c r="O21" s="10">
        <v>4</v>
      </c>
      <c r="P21" s="24">
        <f t="shared" si="2"/>
        <v>40</v>
      </c>
    </row>
    <row r="22" spans="1:16" ht="19.95" customHeight="1" x14ac:dyDescent="0.3">
      <c r="A22" s="2">
        <v>12</v>
      </c>
      <c r="B22" s="1" t="s">
        <v>98</v>
      </c>
      <c r="C22" s="17">
        <v>1.67</v>
      </c>
      <c r="D22" s="6"/>
      <c r="E22" s="6"/>
      <c r="F22" s="6"/>
      <c r="G22" s="6"/>
      <c r="H22" s="6"/>
      <c r="I22" s="6"/>
      <c r="J22" s="6"/>
      <c r="K22" s="6"/>
      <c r="L22" s="6"/>
      <c r="M22" s="17">
        <f t="shared" si="0"/>
        <v>1.67</v>
      </c>
      <c r="N22" s="21">
        <f t="shared" si="1"/>
        <v>2.5712086220169361</v>
      </c>
      <c r="O22" s="2">
        <v>1</v>
      </c>
      <c r="P22" s="21">
        <f t="shared" si="2"/>
        <v>10</v>
      </c>
    </row>
    <row r="23" spans="1:16" ht="19.95" customHeight="1" x14ac:dyDescent="0.3">
      <c r="A23" s="2">
        <v>13</v>
      </c>
      <c r="B23" s="1" t="s">
        <v>9</v>
      </c>
      <c r="C23" s="17">
        <v>0.33</v>
      </c>
      <c r="D23" s="6">
        <v>0.2</v>
      </c>
      <c r="E23" s="6"/>
      <c r="F23" s="6"/>
      <c r="G23" s="6"/>
      <c r="H23" s="6">
        <v>2</v>
      </c>
      <c r="I23" s="6"/>
      <c r="J23" s="6"/>
      <c r="K23" s="6"/>
      <c r="L23" s="6"/>
      <c r="M23" s="17">
        <f t="shared" si="0"/>
        <v>2.5300000000000002</v>
      </c>
      <c r="N23" s="21">
        <f t="shared" si="1"/>
        <v>3.8953040800615861</v>
      </c>
      <c r="O23" s="2">
        <v>3</v>
      </c>
      <c r="P23" s="21">
        <f t="shared" si="2"/>
        <v>30</v>
      </c>
    </row>
    <row r="24" spans="1:16" s="10" customFormat="1" ht="19.95" customHeight="1" x14ac:dyDescent="0.3">
      <c r="A24" s="10">
        <v>14</v>
      </c>
      <c r="B24" s="22" t="s">
        <v>14</v>
      </c>
      <c r="C24" s="23"/>
      <c r="D24" s="9"/>
      <c r="E24" s="9"/>
      <c r="F24" s="9">
        <v>1.4</v>
      </c>
      <c r="G24" s="9">
        <v>3</v>
      </c>
      <c r="H24" s="9"/>
      <c r="I24" s="9"/>
      <c r="J24" s="9">
        <v>1.81</v>
      </c>
      <c r="K24" s="9"/>
      <c r="L24" s="9">
        <v>0.3</v>
      </c>
      <c r="M24" s="23">
        <f t="shared" si="0"/>
        <v>6.5100000000000007</v>
      </c>
      <c r="N24" s="24">
        <f t="shared" si="1"/>
        <v>10.023094688221709</v>
      </c>
      <c r="O24" s="10">
        <v>4</v>
      </c>
      <c r="P24" s="24">
        <f t="shared" si="2"/>
        <v>40</v>
      </c>
    </row>
    <row r="25" spans="1:16" s="5" customFormat="1" ht="19.95" customHeight="1" x14ac:dyDescent="0.3">
      <c r="A25" s="5">
        <v>15</v>
      </c>
      <c r="B25" s="4" t="s">
        <v>10</v>
      </c>
      <c r="C25" s="18">
        <v>0.11</v>
      </c>
      <c r="D25" s="7"/>
      <c r="E25" s="7"/>
      <c r="F25" s="7"/>
      <c r="G25" s="7"/>
      <c r="H25" s="7"/>
      <c r="I25" s="7"/>
      <c r="J25" s="7"/>
      <c r="K25" s="7">
        <v>0.33</v>
      </c>
      <c r="L25" s="7"/>
      <c r="M25" s="18">
        <f t="shared" si="0"/>
        <v>0.44</v>
      </c>
      <c r="N25" s="29">
        <f t="shared" si="1"/>
        <v>0.6774441878367975</v>
      </c>
      <c r="O25" s="5">
        <v>2</v>
      </c>
      <c r="P25" s="29">
        <f t="shared" si="2"/>
        <v>20</v>
      </c>
    </row>
    <row r="26" spans="1:16" ht="19.95" customHeight="1" x14ac:dyDescent="0.3">
      <c r="A26" s="2">
        <v>16</v>
      </c>
      <c r="B26" s="1" t="s">
        <v>15</v>
      </c>
      <c r="C26" s="17"/>
      <c r="D26" s="6"/>
      <c r="E26" s="6"/>
      <c r="F26" s="6"/>
      <c r="G26" s="6">
        <v>0.3</v>
      </c>
      <c r="H26" s="6"/>
      <c r="I26" s="6"/>
      <c r="J26" s="6">
        <v>0.81</v>
      </c>
      <c r="K26" s="6"/>
      <c r="L26" s="6"/>
      <c r="M26" s="17">
        <f t="shared" si="0"/>
        <v>1.1100000000000001</v>
      </c>
      <c r="N26" s="21">
        <f t="shared" si="1"/>
        <v>1.7090069284064666</v>
      </c>
      <c r="O26" s="2">
        <v>2</v>
      </c>
      <c r="P26" s="21">
        <f t="shared" si="2"/>
        <v>20</v>
      </c>
    </row>
    <row r="27" spans="1:16" ht="19.95" customHeight="1" x14ac:dyDescent="0.3">
      <c r="A27" s="2">
        <v>17</v>
      </c>
      <c r="B27" s="1" t="s">
        <v>70</v>
      </c>
      <c r="C27" s="17"/>
      <c r="D27" s="6"/>
      <c r="E27" s="6"/>
      <c r="F27" s="6"/>
      <c r="G27" s="6"/>
      <c r="H27" s="6"/>
      <c r="I27" s="6">
        <v>0.2</v>
      </c>
      <c r="J27" s="6"/>
      <c r="K27" s="6"/>
      <c r="L27" s="6"/>
      <c r="M27" s="17">
        <f t="shared" si="0"/>
        <v>0.2</v>
      </c>
      <c r="N27" s="21">
        <f t="shared" si="1"/>
        <v>0.30792917628945343</v>
      </c>
      <c r="O27" s="2">
        <v>1</v>
      </c>
      <c r="P27" s="21">
        <f t="shared" si="2"/>
        <v>10</v>
      </c>
    </row>
    <row r="28" spans="1:16" s="10" customFormat="1" ht="19.95" customHeight="1" x14ac:dyDescent="0.3">
      <c r="A28" s="10">
        <v>18</v>
      </c>
      <c r="B28" s="22" t="s">
        <v>16</v>
      </c>
      <c r="C28" s="23"/>
      <c r="D28" s="9"/>
      <c r="E28" s="9"/>
      <c r="F28" s="9"/>
      <c r="G28" s="9">
        <v>0.8</v>
      </c>
      <c r="H28" s="9"/>
      <c r="I28" s="9">
        <v>0.13</v>
      </c>
      <c r="J28" s="9">
        <v>0.12</v>
      </c>
      <c r="K28" s="9"/>
      <c r="L28" s="9">
        <v>0.1</v>
      </c>
      <c r="M28" s="23">
        <f t="shared" si="0"/>
        <v>1.1500000000000001</v>
      </c>
      <c r="N28" s="24">
        <f t="shared" si="1"/>
        <v>1.7705927636643575</v>
      </c>
      <c r="O28" s="10">
        <v>4</v>
      </c>
      <c r="P28" s="24">
        <f t="shared" si="2"/>
        <v>40</v>
      </c>
    </row>
    <row r="29" spans="1:16" ht="19.95" customHeight="1" x14ac:dyDescent="0.3">
      <c r="A29" s="2">
        <v>19</v>
      </c>
      <c r="B29" s="1" t="s">
        <v>96</v>
      </c>
      <c r="C29" s="17">
        <v>0.06</v>
      </c>
      <c r="D29" s="6"/>
      <c r="E29" s="6"/>
      <c r="F29" s="6"/>
      <c r="G29" s="6"/>
      <c r="H29" s="6"/>
      <c r="I29" s="6"/>
      <c r="J29" s="6"/>
      <c r="K29" s="6">
        <v>0.25</v>
      </c>
      <c r="L29" s="6"/>
      <c r="M29" s="17">
        <f t="shared" si="0"/>
        <v>0.31</v>
      </c>
      <c r="N29" s="21">
        <f t="shared" si="1"/>
        <v>0.47729022324865283</v>
      </c>
      <c r="O29" s="2">
        <v>2</v>
      </c>
      <c r="P29" s="21">
        <f t="shared" si="2"/>
        <v>20</v>
      </c>
    </row>
    <row r="30" spans="1:16" ht="19.95" customHeight="1" x14ac:dyDescent="0.3">
      <c r="A30" s="2">
        <v>20</v>
      </c>
      <c r="B30" s="1" t="s">
        <v>89</v>
      </c>
      <c r="C30" s="17"/>
      <c r="D30" s="6"/>
      <c r="E30" s="6"/>
      <c r="F30" s="6"/>
      <c r="G30" s="6"/>
      <c r="H30" s="6"/>
      <c r="I30" s="6"/>
      <c r="J30" s="6"/>
      <c r="K30" s="6"/>
      <c r="L30" s="6">
        <v>0.1</v>
      </c>
      <c r="M30" s="17">
        <f t="shared" si="0"/>
        <v>0.1</v>
      </c>
      <c r="N30" s="21">
        <f t="shared" si="1"/>
        <v>0.15396458814472672</v>
      </c>
      <c r="O30" s="2">
        <v>1</v>
      </c>
      <c r="P30" s="21">
        <f t="shared" si="2"/>
        <v>10</v>
      </c>
    </row>
    <row r="31" spans="1:16" s="10" customFormat="1" ht="19.95" customHeight="1" x14ac:dyDescent="0.3">
      <c r="A31" s="10">
        <v>21</v>
      </c>
      <c r="B31" s="22" t="s">
        <v>20</v>
      </c>
      <c r="C31" s="23"/>
      <c r="D31" s="9">
        <v>0.3</v>
      </c>
      <c r="E31" s="9">
        <v>1</v>
      </c>
      <c r="F31" s="9">
        <v>1.6</v>
      </c>
      <c r="G31" s="9">
        <v>0.5</v>
      </c>
      <c r="H31" s="9"/>
      <c r="I31" s="9">
        <v>7.0000000000000007E-2</v>
      </c>
      <c r="J31" s="9">
        <v>0.12</v>
      </c>
      <c r="K31" s="9">
        <v>0.25</v>
      </c>
      <c r="L31" s="9">
        <v>0.6</v>
      </c>
      <c r="M31" s="23">
        <f t="shared" si="0"/>
        <v>4.4400000000000004</v>
      </c>
      <c r="N31" s="24">
        <f t="shared" si="1"/>
        <v>6.8360277136258665</v>
      </c>
      <c r="O31" s="10">
        <v>8</v>
      </c>
      <c r="P31" s="24">
        <f t="shared" si="2"/>
        <v>80</v>
      </c>
    </row>
    <row r="32" spans="1:16" ht="19.95" customHeight="1" x14ac:dyDescent="0.3">
      <c r="A32" s="2">
        <v>22</v>
      </c>
      <c r="B32" s="1" t="s">
        <v>97</v>
      </c>
      <c r="C32" s="17"/>
      <c r="D32" s="6"/>
      <c r="E32" s="6"/>
      <c r="F32" s="6"/>
      <c r="G32" s="6"/>
      <c r="H32" s="6"/>
      <c r="I32" s="6"/>
      <c r="J32" s="6">
        <v>0.25</v>
      </c>
      <c r="K32" s="6"/>
      <c r="L32" s="6">
        <v>0.3</v>
      </c>
      <c r="M32" s="17">
        <f t="shared" si="0"/>
        <v>0.55000000000000004</v>
      </c>
      <c r="N32" s="21">
        <f t="shared" si="1"/>
        <v>0.84680523479599701</v>
      </c>
      <c r="O32" s="2">
        <v>2</v>
      </c>
      <c r="P32" s="21">
        <f t="shared" si="2"/>
        <v>20</v>
      </c>
    </row>
    <row r="33" spans="1:16" ht="19.95" customHeight="1" x14ac:dyDescent="0.3">
      <c r="A33" s="2">
        <v>23</v>
      </c>
      <c r="B33" s="13" t="s">
        <v>99</v>
      </c>
      <c r="C33" s="17"/>
      <c r="D33" s="6"/>
      <c r="E33" s="6"/>
      <c r="F33" s="6"/>
      <c r="G33" s="6"/>
      <c r="H33" s="6"/>
      <c r="I33" s="6">
        <v>7.0000000000000007E-2</v>
      </c>
      <c r="J33" s="6"/>
      <c r="K33" s="6"/>
      <c r="L33" s="6"/>
      <c r="M33" s="17">
        <f t="shared" si="0"/>
        <v>7.0000000000000007E-2</v>
      </c>
      <c r="N33" s="21">
        <f t="shared" si="1"/>
        <v>0.10777521170130872</v>
      </c>
      <c r="O33" s="2">
        <v>1</v>
      </c>
      <c r="P33" s="21">
        <f t="shared" si="2"/>
        <v>10</v>
      </c>
    </row>
    <row r="34" spans="1:16" ht="19.95" customHeight="1" x14ac:dyDescent="0.3">
      <c r="A34" s="2">
        <v>24</v>
      </c>
      <c r="B34" s="1" t="s">
        <v>17</v>
      </c>
      <c r="C34" s="17"/>
      <c r="D34" s="6"/>
      <c r="E34" s="6"/>
      <c r="F34" s="6"/>
      <c r="G34" s="6"/>
      <c r="H34" s="6"/>
      <c r="I34" s="6">
        <v>1</v>
      </c>
      <c r="J34" s="6">
        <v>0.06</v>
      </c>
      <c r="K34" s="6"/>
      <c r="L34" s="6"/>
      <c r="M34" s="17">
        <f t="shared" si="0"/>
        <v>1.06</v>
      </c>
      <c r="N34" s="21">
        <f t="shared" si="1"/>
        <v>1.6320246343341034</v>
      </c>
      <c r="O34" s="2">
        <v>2</v>
      </c>
      <c r="P34" s="21">
        <f t="shared" si="2"/>
        <v>20</v>
      </c>
    </row>
    <row r="35" spans="1:16" ht="19.95" customHeight="1" x14ac:dyDescent="0.3">
      <c r="A35" s="2">
        <v>25</v>
      </c>
      <c r="B35" s="1" t="s">
        <v>62</v>
      </c>
      <c r="C35" s="17"/>
      <c r="D35" s="6"/>
      <c r="E35" s="6"/>
      <c r="F35" s="6"/>
      <c r="G35" s="6"/>
      <c r="H35" s="6">
        <v>0.2</v>
      </c>
      <c r="I35" s="6"/>
      <c r="J35" s="6"/>
      <c r="K35" s="6"/>
      <c r="L35" s="6"/>
      <c r="M35" s="17">
        <f t="shared" si="0"/>
        <v>0.2</v>
      </c>
      <c r="N35" s="21">
        <f t="shared" si="1"/>
        <v>0.30792917628945343</v>
      </c>
      <c r="O35" s="2">
        <v>1</v>
      </c>
      <c r="P35" s="21">
        <f t="shared" si="2"/>
        <v>10</v>
      </c>
    </row>
    <row r="36" spans="1:16" s="10" customFormat="1" ht="19.95" customHeight="1" x14ac:dyDescent="0.3">
      <c r="A36" s="10">
        <v>26</v>
      </c>
      <c r="B36" s="22" t="s">
        <v>6</v>
      </c>
      <c r="C36" s="23">
        <v>1.1100000000000001</v>
      </c>
      <c r="D36" s="9">
        <v>2</v>
      </c>
      <c r="E36" s="9">
        <v>3</v>
      </c>
      <c r="F36" s="9">
        <v>8.4</v>
      </c>
      <c r="G36" s="9">
        <v>0.5</v>
      </c>
      <c r="H36" s="9"/>
      <c r="I36" s="9"/>
      <c r="J36" s="9"/>
      <c r="K36" s="9"/>
      <c r="L36" s="9"/>
      <c r="M36" s="23">
        <f t="shared" si="0"/>
        <v>15.010000000000002</v>
      </c>
      <c r="N36" s="24">
        <f t="shared" si="1"/>
        <v>23.110084680523482</v>
      </c>
      <c r="O36" s="10">
        <v>5</v>
      </c>
      <c r="P36" s="24">
        <f t="shared" si="2"/>
        <v>50</v>
      </c>
    </row>
    <row r="37" spans="1:16" s="30" customFormat="1" ht="19.95" customHeight="1" x14ac:dyDescent="0.3">
      <c r="A37" s="30">
        <v>27</v>
      </c>
      <c r="B37" s="31" t="s">
        <v>21</v>
      </c>
      <c r="C37" s="32"/>
      <c r="D37" s="33">
        <v>0.5</v>
      </c>
      <c r="E37" s="33">
        <v>0.5</v>
      </c>
      <c r="F37" s="33">
        <v>3.6</v>
      </c>
      <c r="G37" s="33">
        <v>0.1</v>
      </c>
      <c r="H37" s="33">
        <v>1</v>
      </c>
      <c r="I37" s="33"/>
      <c r="J37" s="33"/>
      <c r="K37" s="33"/>
      <c r="L37" s="33"/>
      <c r="M37" s="32">
        <f t="shared" si="0"/>
        <v>5.6999999999999993</v>
      </c>
      <c r="N37" s="34">
        <f t="shared" si="1"/>
        <v>8.7759815242494206</v>
      </c>
      <c r="O37" s="30">
        <v>5</v>
      </c>
      <c r="P37" s="34">
        <f t="shared" si="2"/>
        <v>50</v>
      </c>
    </row>
    <row r="38" spans="1:16" ht="19.95" customHeight="1" x14ac:dyDescent="0.3">
      <c r="B38" s="1" t="s">
        <v>54</v>
      </c>
      <c r="C38" s="19">
        <f>SUM(C11:C37)</f>
        <v>4.62</v>
      </c>
      <c r="D38" s="8">
        <f>SUM(D11:D37)</f>
        <v>4.6999999999999993</v>
      </c>
      <c r="E38" s="11">
        <f t="shared" ref="E38:L38" si="3">SUM(E11:E37)</f>
        <v>5.4</v>
      </c>
      <c r="F38" s="9">
        <f>SUM(F11:F37)</f>
        <v>17.200000000000003</v>
      </c>
      <c r="G38" s="11">
        <f>SUM(G11:G37)</f>
        <v>5.1999999999999993</v>
      </c>
      <c r="H38" s="12">
        <f>SUM(H11:H37)</f>
        <v>14.399999999999999</v>
      </c>
      <c r="I38" s="11">
        <f>SUM(I11:I37)</f>
        <v>1.6700000000000002</v>
      </c>
      <c r="J38" s="8">
        <f t="shared" si="3"/>
        <v>4.1100000000000003</v>
      </c>
      <c r="K38" s="8">
        <f t="shared" si="3"/>
        <v>2.25</v>
      </c>
      <c r="L38" s="8">
        <f t="shared" si="3"/>
        <v>5.3999999999999986</v>
      </c>
      <c r="M38" s="17">
        <f>SUM(M11:M37)</f>
        <v>64.95</v>
      </c>
      <c r="N38" s="21">
        <f t="shared" si="1"/>
        <v>100</v>
      </c>
    </row>
    <row r="39" spans="1:16" ht="19.95" customHeight="1" x14ac:dyDescent="0.3">
      <c r="B39" s="1" t="s">
        <v>36</v>
      </c>
      <c r="C39" s="20">
        <v>8</v>
      </c>
      <c r="D39" s="2">
        <v>5</v>
      </c>
      <c r="E39" s="2">
        <v>5</v>
      </c>
      <c r="F39" s="2">
        <v>5</v>
      </c>
      <c r="G39" s="2">
        <v>6</v>
      </c>
      <c r="H39" s="2">
        <v>7</v>
      </c>
      <c r="I39" s="2">
        <v>6</v>
      </c>
      <c r="J39" s="2">
        <v>7</v>
      </c>
      <c r="K39" s="2">
        <v>6</v>
      </c>
      <c r="L39" s="10">
        <v>9</v>
      </c>
      <c r="M39" s="14">
        <v>27</v>
      </c>
      <c r="N39" s="2">
        <f>AVERAGE(C39:L39)</f>
        <v>6.4</v>
      </c>
    </row>
    <row r="40" spans="1:16" ht="19.95" customHeight="1" x14ac:dyDescent="0.3">
      <c r="B40" s="1" t="s">
        <v>55</v>
      </c>
      <c r="C40" s="20">
        <v>18</v>
      </c>
      <c r="D40" s="2">
        <v>10</v>
      </c>
      <c r="E40" s="2">
        <v>10</v>
      </c>
      <c r="F40" s="10">
        <v>5</v>
      </c>
      <c r="G40" s="2">
        <v>10</v>
      </c>
      <c r="H40" s="2">
        <v>10</v>
      </c>
      <c r="I40" s="2">
        <v>15</v>
      </c>
      <c r="J40" s="2">
        <v>16</v>
      </c>
      <c r="K40" s="2">
        <v>12</v>
      </c>
      <c r="L40" s="2">
        <v>10</v>
      </c>
      <c r="M40" s="14">
        <f>SUM(C40:L40)</f>
        <v>116</v>
      </c>
      <c r="N40" s="2">
        <f>AVERAGE(C40:L40)</f>
        <v>11.6</v>
      </c>
    </row>
  </sheetData>
  <phoneticPr fontId="4" type="noConversion"/>
  <printOptions horizontalCentered="1" verticalCentered="1" gridLines="1"/>
  <pageMargins left="0.70866141732283472" right="0.70866141732283472" top="0.74803149606299213" bottom="0.55118110236220474" header="0.31496062992125984" footer="0.31496062992125984"/>
  <pageSetup paperSize="9" scale="60" orientation="landscape" horizontalDpi="300" verticalDpi="300" r:id="rId1"/>
  <rowBreaks count="1" manualBreakCount="1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Martínková</dc:creator>
  <cp:lastModifiedBy>Vlk</cp:lastModifiedBy>
  <cp:lastPrinted>2023-03-21T17:57:32Z</cp:lastPrinted>
  <dcterms:created xsi:type="dcterms:W3CDTF">2015-06-05T18:19:34Z</dcterms:created>
  <dcterms:modified xsi:type="dcterms:W3CDTF">2023-03-21T18:39:23Z</dcterms:modified>
</cp:coreProperties>
</file>