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le3i\Desktop\Statistics HW\"/>
    </mc:Choice>
  </mc:AlternateContent>
  <xr:revisionPtr revIDLastSave="0" documentId="13_ncr:1_{38575444-E63F-4F89-A732-C1F8F9304873}" xr6:coauthVersionLast="45" xr6:coauthVersionMax="45" xr10:uidLastSave="{00000000-0000-0000-0000-000000000000}"/>
  <bookViews>
    <workbookView xWindow="-108" yWindow="-108" windowWidth="23256" windowHeight="12576" xr2:uid="{3710F2CA-B73C-407F-84D7-A487FB3B4FC3}"/>
  </bookViews>
  <sheets>
    <sheet name="Sheet1" sheetId="1" r:id="rId1"/>
  </sheets>
  <definedNames>
    <definedName name="_xlchart.v1.0" hidden="1">Sheet1!$L$3:$L$10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9" i="1" l="1"/>
  <c r="T18" i="1"/>
  <c r="T16" i="1"/>
  <c r="T15" i="1"/>
  <c r="P20" i="1" l="1"/>
  <c r="P19" i="1"/>
  <c r="P18" i="1"/>
  <c r="M18" i="1"/>
  <c r="M15" i="1"/>
  <c r="M14" i="1"/>
  <c r="M13" i="1"/>
  <c r="F12" i="1" l="1"/>
  <c r="C10" i="1" l="1"/>
  <c r="C3" i="1"/>
  <c r="B12" i="1"/>
</calcChain>
</file>

<file path=xl/sharedStrings.xml><?xml version="1.0" encoding="utf-8"?>
<sst xmlns="http://schemas.openxmlformats.org/spreadsheetml/2006/main" count="38" uniqueCount="33">
  <si>
    <t xml:space="preserve">Data for Chlorides determination </t>
  </si>
  <si>
    <t>range=</t>
  </si>
  <si>
    <t>Qcrit=</t>
  </si>
  <si>
    <t>Q</t>
  </si>
  <si>
    <t>alpha=</t>
  </si>
  <si>
    <t>Qtest</t>
  </si>
  <si>
    <t>Confidence Interval</t>
  </si>
  <si>
    <t>&lt;30.1:35.14&gt;</t>
  </si>
  <si>
    <t>Student's CI</t>
  </si>
  <si>
    <t>N=</t>
  </si>
  <si>
    <t>Mean</t>
  </si>
  <si>
    <t>S=</t>
  </si>
  <si>
    <t>alpha</t>
  </si>
  <si>
    <t>t=</t>
  </si>
  <si>
    <t>s.e.m=</t>
  </si>
  <si>
    <t>L1=</t>
  </si>
  <si>
    <t>L2=</t>
  </si>
  <si>
    <t>&lt;35,25:35,72&gt;</t>
  </si>
  <si>
    <t>Q1</t>
  </si>
  <si>
    <t xml:space="preserve">Q1&lt;Qcrit </t>
  </si>
  <si>
    <t>null hypothesis is accepted</t>
  </si>
  <si>
    <t xml:space="preserve">Q2&lt;Qcrit </t>
  </si>
  <si>
    <t>Grubbs Test</t>
  </si>
  <si>
    <t>Min=</t>
  </si>
  <si>
    <t>Max=</t>
  </si>
  <si>
    <t>Mean=</t>
  </si>
  <si>
    <t>St.D=</t>
  </si>
  <si>
    <t>Crit=</t>
  </si>
  <si>
    <t>MIN=</t>
  </si>
  <si>
    <t>MAX=</t>
  </si>
  <si>
    <t>MIN&lt;Crit</t>
  </si>
  <si>
    <t>MAX&lt;Crit</t>
  </si>
  <si>
    <t>no outliers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</si>
</sst>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2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boxWhisker" uniqueId="{337ADA19-5EB6-4520-8F45-202C5E94915C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40" min="25"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586740</xdr:colOff>
      <xdr:row>14</xdr:row>
      <xdr:rowOff>45720</xdr:rowOff>
    </xdr:from>
    <xdr:to>
      <xdr:col>10</xdr:col>
      <xdr:colOff>83820</xdr:colOff>
      <xdr:row>31</xdr:row>
      <xdr:rowOff>28467</xdr:rowOff>
    </xdr:to>
    <xdr:pic>
      <xdr:nvPicPr>
        <xdr:cNvPr id="7" name="Obrázek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5140" y="2606040"/>
          <a:ext cx="3154680" cy="30917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160020</xdr:rowOff>
    </xdr:from>
    <xdr:to>
      <xdr:col>4</xdr:col>
      <xdr:colOff>21213</xdr:colOff>
      <xdr:row>32</xdr:row>
      <xdr:rowOff>0</xdr:rowOff>
    </xdr:to>
    <xdr:pic>
      <xdr:nvPicPr>
        <xdr:cNvPr id="9" name="Obrázek 3" descr="Qtest_Table_2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8980"/>
          <a:ext cx="2459613" cy="2583180"/>
        </a:xfrm>
        <a:prstGeom prst="rect">
          <a:avLst/>
        </a:prstGeom>
        <a:solidFill>
          <a:srgbClr val="F79646">
            <a:lumMod val="20000"/>
            <a:lumOff val="80000"/>
          </a:srgbClr>
        </a:solidFill>
        <a:ln>
          <a:noFill/>
        </a:ln>
      </xdr:spPr>
    </xdr:pic>
    <xdr:clientData/>
  </xdr:twoCellAnchor>
  <xdr:twoCellAnchor>
    <xdr:from>
      <xdr:col>13</xdr:col>
      <xdr:colOff>15240</xdr:colOff>
      <xdr:row>0</xdr:row>
      <xdr:rowOff>179070</xdr:rowOff>
    </xdr:from>
    <xdr:to>
      <xdr:col>17</xdr:col>
      <xdr:colOff>7620</xdr:colOff>
      <xdr:row>15</xdr:row>
      <xdr:rowOff>179070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9100" y="179070"/>
              <a:ext cx="243078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441960</xdr:colOff>
          <xdr:row>23</xdr:row>
          <xdr:rowOff>7620</xdr:rowOff>
        </xdr:from>
        <xdr:to>
          <xdr:col>16</xdr:col>
          <xdr:colOff>304800</xdr:colOff>
          <xdr:row>26</xdr:row>
          <xdr:rowOff>22860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A785-58CC-4657-B255-92239E8262DF}">
  <dimension ref="A1:T23"/>
  <sheetViews>
    <sheetView tabSelected="1" workbookViewId="0">
      <pane xSplit="10968" topLeftCell="L1"/>
      <selection activeCell="F14" sqref="F14"/>
      <selection pane="topRight" activeCell="T23" sqref="T23"/>
    </sheetView>
  </sheetViews>
  <sheetFormatPr defaultRowHeight="14.4" x14ac:dyDescent="0.3"/>
  <cols>
    <col min="12" max="12" width="10.33203125" customWidth="1"/>
    <col min="19" max="19" width="10.5546875" customWidth="1"/>
  </cols>
  <sheetData>
    <row r="1" spans="1:20" x14ac:dyDescent="0.3">
      <c r="A1" t="s">
        <v>0</v>
      </c>
    </row>
    <row r="2" spans="1:20" x14ac:dyDescent="0.3">
      <c r="A2" s="3" t="s">
        <v>5</v>
      </c>
      <c r="C2" t="s">
        <v>3</v>
      </c>
      <c r="F2" s="3" t="s">
        <v>6</v>
      </c>
      <c r="G2" s="3"/>
      <c r="L2" s="3" t="s">
        <v>8</v>
      </c>
      <c r="S2" s="3" t="s">
        <v>22</v>
      </c>
    </row>
    <row r="3" spans="1:20" x14ac:dyDescent="0.3">
      <c r="A3">
        <v>32.56</v>
      </c>
      <c r="B3">
        <v>30.1</v>
      </c>
      <c r="C3">
        <f>(B4-B3)/B12</f>
        <v>0.35142857142857153</v>
      </c>
      <c r="D3" t="s">
        <v>18</v>
      </c>
      <c r="F3" s="1">
        <v>30.1</v>
      </c>
      <c r="L3">
        <v>30.1</v>
      </c>
    </row>
    <row r="4" spans="1:20" x14ac:dyDescent="0.3">
      <c r="A4">
        <v>35.14</v>
      </c>
      <c r="B4">
        <v>32.56</v>
      </c>
      <c r="F4">
        <v>32.56</v>
      </c>
      <c r="L4">
        <v>32.56</v>
      </c>
      <c r="S4">
        <v>30.1</v>
      </c>
    </row>
    <row r="5" spans="1:20" x14ac:dyDescent="0.3">
      <c r="A5">
        <v>34.1</v>
      </c>
      <c r="B5">
        <v>33.33</v>
      </c>
      <c r="F5">
        <v>33.33</v>
      </c>
      <c r="L5">
        <v>33.33</v>
      </c>
      <c r="S5">
        <v>32.56</v>
      </c>
    </row>
    <row r="6" spans="1:20" x14ac:dyDescent="0.3">
      <c r="A6">
        <v>33.33</v>
      </c>
      <c r="B6">
        <v>34.1</v>
      </c>
      <c r="F6">
        <v>34.1</v>
      </c>
      <c r="L6">
        <v>34.1</v>
      </c>
      <c r="S6">
        <v>33.33</v>
      </c>
    </row>
    <row r="7" spans="1:20" x14ac:dyDescent="0.3">
      <c r="A7">
        <v>37.1</v>
      </c>
      <c r="B7">
        <v>34.450000000000003</v>
      </c>
      <c r="F7">
        <v>34.450000000000003</v>
      </c>
      <c r="L7">
        <v>34.450000000000003</v>
      </c>
      <c r="S7">
        <v>34.1</v>
      </c>
    </row>
    <row r="8" spans="1:20" x14ac:dyDescent="0.3">
      <c r="A8">
        <v>34.450000000000003</v>
      </c>
      <c r="B8">
        <v>35.119999999999997</v>
      </c>
      <c r="F8">
        <v>35.119999999999997</v>
      </c>
      <c r="L8">
        <v>35.119999999999997</v>
      </c>
      <c r="S8">
        <v>34.450000000000003</v>
      </c>
    </row>
    <row r="9" spans="1:20" x14ac:dyDescent="0.3">
      <c r="A9">
        <v>35.119999999999997</v>
      </c>
      <c r="B9">
        <v>35.14</v>
      </c>
      <c r="F9" s="1">
        <v>35.14</v>
      </c>
      <c r="L9">
        <v>35.14</v>
      </c>
      <c r="S9">
        <v>35.119999999999997</v>
      </c>
    </row>
    <row r="10" spans="1:20" x14ac:dyDescent="0.3">
      <c r="A10">
        <v>30.1</v>
      </c>
      <c r="B10">
        <v>37.1</v>
      </c>
      <c r="C10">
        <f>(B10-B9)/B12</f>
        <v>0.28000000000000014</v>
      </c>
      <c r="D10" t="s">
        <v>18</v>
      </c>
      <c r="F10">
        <v>37.1</v>
      </c>
      <c r="L10">
        <v>37.1</v>
      </c>
      <c r="S10">
        <v>35.14</v>
      </c>
    </row>
    <row r="11" spans="1:20" x14ac:dyDescent="0.3">
      <c r="A11" t="s">
        <v>4</v>
      </c>
      <c r="B11">
        <v>0.05</v>
      </c>
      <c r="S11">
        <v>37.1</v>
      </c>
    </row>
    <row r="12" spans="1:20" x14ac:dyDescent="0.3">
      <c r="A12" t="s">
        <v>1</v>
      </c>
      <c r="B12">
        <f>B10-B3</f>
        <v>7</v>
      </c>
      <c r="F12">
        <f>COUNT(F3:F10)</f>
        <v>8</v>
      </c>
    </row>
    <row r="13" spans="1:20" x14ac:dyDescent="0.3">
      <c r="A13" t="s">
        <v>2</v>
      </c>
      <c r="B13">
        <v>0.52600000000000002</v>
      </c>
      <c r="L13" t="s">
        <v>9</v>
      </c>
      <c r="M13">
        <f>COUNT(L3:L10)</f>
        <v>8</v>
      </c>
      <c r="S13" t="s">
        <v>23</v>
      </c>
      <c r="T13">
        <v>30.1</v>
      </c>
    </row>
    <row r="14" spans="1:20" x14ac:dyDescent="0.3">
      <c r="F14" t="s">
        <v>7</v>
      </c>
      <c r="L14" t="s">
        <v>10</v>
      </c>
      <c r="M14">
        <f>AVERAGE(L3:L10)</f>
        <v>33.987500000000004</v>
      </c>
      <c r="S14" t="s">
        <v>24</v>
      </c>
      <c r="T14">
        <v>37.1</v>
      </c>
    </row>
    <row r="15" spans="1:20" x14ac:dyDescent="0.3">
      <c r="A15" t="s">
        <v>19</v>
      </c>
      <c r="B15" t="s">
        <v>20</v>
      </c>
      <c r="L15" t="s">
        <v>11</v>
      </c>
      <c r="M15">
        <f>_xlfn.STDEV.S(L3:L10)</f>
        <v>2.0739110739993509</v>
      </c>
      <c r="S15" t="s">
        <v>25</v>
      </c>
      <c r="T15">
        <f>AVERAGE(S4:S11)</f>
        <v>33.987500000000004</v>
      </c>
    </row>
    <row r="16" spans="1:20" x14ac:dyDescent="0.3">
      <c r="A16" t="s">
        <v>21</v>
      </c>
      <c r="B16" t="s">
        <v>20</v>
      </c>
      <c r="S16" t="s">
        <v>26</v>
      </c>
      <c r="T16">
        <f>_xlfn.STDEV.S(S4:S11)</f>
        <v>2.0739110739993509</v>
      </c>
    </row>
    <row r="17" spans="2:20" x14ac:dyDescent="0.3">
      <c r="B17" t="s">
        <v>32</v>
      </c>
      <c r="L17" t="s">
        <v>12</v>
      </c>
      <c r="M17">
        <v>0.05</v>
      </c>
    </row>
    <row r="18" spans="2:20" x14ac:dyDescent="0.3">
      <c r="L18" t="s">
        <v>13</v>
      </c>
      <c r="M18">
        <f>_xlfn.T.INV.2T(M17,M13-1)</f>
        <v>2.3646242515927849</v>
      </c>
      <c r="O18" t="s">
        <v>14</v>
      </c>
      <c r="P18">
        <f>M15/SQRT(M13)</f>
        <v>0.73323829200140833</v>
      </c>
      <c r="S18" t="s">
        <v>28</v>
      </c>
      <c r="T18">
        <f>(T15-T13)/T16</f>
        <v>1.8744776710716478</v>
      </c>
    </row>
    <row r="19" spans="2:20" x14ac:dyDescent="0.3">
      <c r="O19" t="s">
        <v>15</v>
      </c>
      <c r="P19" s="2">
        <f>M14-M18*P18</f>
        <v>32.253666952537003</v>
      </c>
      <c r="S19" t="s">
        <v>29</v>
      </c>
      <c r="T19">
        <f>(T14-T15)/T16</f>
        <v>1.5007875887358184</v>
      </c>
    </row>
    <row r="20" spans="2:20" x14ac:dyDescent="0.3">
      <c r="O20" t="s">
        <v>16</v>
      </c>
      <c r="P20" s="2">
        <f>M14+M18*P18</f>
        <v>35.721333047463006</v>
      </c>
      <c r="S20" t="s">
        <v>27</v>
      </c>
      <c r="T20">
        <v>2.13</v>
      </c>
    </row>
    <row r="21" spans="2:20" x14ac:dyDescent="0.3">
      <c r="S21" t="s">
        <v>30</v>
      </c>
      <c r="T21" t="s">
        <v>20</v>
      </c>
    </row>
    <row r="22" spans="2:20" x14ac:dyDescent="0.3">
      <c r="P22" t="s">
        <v>17</v>
      </c>
      <c r="S22" t="s">
        <v>31</v>
      </c>
      <c r="T22" t="s">
        <v>20</v>
      </c>
    </row>
    <row r="23" spans="2:20" x14ac:dyDescent="0.3">
      <c r="T23" t="s">
        <v>32</v>
      </c>
    </row>
  </sheetData>
  <sortState xmlns:xlrd2="http://schemas.microsoft.com/office/spreadsheetml/2017/richdata2" ref="B3:B10">
    <sortCondition ref="B3"/>
  </sortState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 sizeWithCells="1">
              <from>
                <xdr:col>11</xdr:col>
                <xdr:colOff>441960</xdr:colOff>
                <xdr:row>23</xdr:row>
                <xdr:rowOff>7620</xdr:rowOff>
              </from>
              <to>
                <xdr:col>16</xdr:col>
                <xdr:colOff>304800</xdr:colOff>
                <xdr:row>26</xdr:row>
                <xdr:rowOff>22860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Alexandros Nioulikos</dc:creator>
  <cp:lastModifiedBy>Alexandros Nioulikos</cp:lastModifiedBy>
  <dcterms:created xsi:type="dcterms:W3CDTF">2020-04-16T08:40:28Z</dcterms:created>
  <dcterms:modified xsi:type="dcterms:W3CDTF">2020-04-16T13:56:26Z</dcterms:modified>
</cp:coreProperties>
</file>