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aria Demetriou\Desktop\"/>
    </mc:Choice>
  </mc:AlternateContent>
  <xr:revisionPtr revIDLastSave="0" documentId="8_{FDE26A4D-255E-4AD2-8853-7134313D7213}" xr6:coauthVersionLast="45" xr6:coauthVersionMax="45" xr10:uidLastSave="{00000000-0000-0000-0000-000000000000}"/>
  <bookViews>
    <workbookView xWindow="-96" yWindow="-96" windowWidth="23232" windowHeight="12552" tabRatio="815" xr2:uid="{00000000-000D-0000-FFFF-FFFF00000000}"/>
  </bookViews>
  <sheets>
    <sheet name="icecream " sheetId="23" r:id="rId1"/>
    <sheet name="felicia" sheetId="7" r:id="rId2"/>
    <sheet name="linreg_insulin" sheetId="4" r:id="rId3"/>
    <sheet name="concentration" sheetId="1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" i="23" l="1"/>
  <c r="D26" i="23"/>
  <c r="D27" i="23"/>
  <c r="D28" i="23"/>
  <c r="D29" i="23"/>
  <c r="D30" i="23"/>
  <c r="D31" i="23"/>
  <c r="D32" i="23"/>
  <c r="D33" i="23"/>
  <c r="D34" i="23"/>
  <c r="D35" i="23"/>
  <c r="B27" i="23"/>
  <c r="D25" i="23"/>
  <c r="C35" i="23"/>
  <c r="C34" i="23"/>
  <c r="C33" i="23"/>
  <c r="C32" i="23"/>
  <c r="C31" i="23"/>
  <c r="C29" i="23"/>
  <c r="C27" i="23"/>
  <c r="C26" i="23"/>
  <c r="C25" i="23"/>
  <c r="B36" i="23"/>
  <c r="B35" i="23"/>
  <c r="B34" i="23"/>
  <c r="B33" i="23"/>
  <c r="B31" i="23"/>
  <c r="B30" i="23"/>
  <c r="B29" i="23"/>
  <c r="B28" i="23"/>
  <c r="B26" i="23"/>
  <c r="B25" i="23"/>
  <c r="C23" i="23"/>
  <c r="B23" i="23"/>
  <c r="G11" i="23"/>
  <c r="H11" i="23" s="1"/>
  <c r="G12" i="23"/>
  <c r="H12" i="23" s="1"/>
  <c r="G13" i="23"/>
  <c r="H13" i="23" s="1"/>
  <c r="G14" i="23"/>
  <c r="H14" i="23" s="1"/>
  <c r="G15" i="23"/>
  <c r="H15" i="23" s="1"/>
  <c r="G16" i="23"/>
  <c r="H16" i="23" s="1"/>
  <c r="G17" i="23"/>
  <c r="H17" i="23" s="1"/>
  <c r="G18" i="23"/>
  <c r="H18" i="23" s="1"/>
  <c r="G19" i="23"/>
  <c r="H19" i="23" s="1"/>
  <c r="G20" i="23"/>
  <c r="H20" i="23" s="1"/>
  <c r="G21" i="23"/>
  <c r="H21" i="23" s="1"/>
  <c r="G10" i="23"/>
  <c r="H10" i="23" s="1"/>
  <c r="D38" i="23" l="1"/>
  <c r="C38" i="23"/>
  <c r="B38" i="23"/>
  <c r="H22" i="23"/>
  <c r="J20" i="23" s="1"/>
  <c r="F38" i="23" l="1"/>
</calcChain>
</file>

<file path=xl/sharedStrings.xml><?xml version="1.0" encoding="utf-8"?>
<sst xmlns="http://schemas.openxmlformats.org/spreadsheetml/2006/main" count="31" uniqueCount="30">
  <si>
    <t>1. pressume normal distribution of the data</t>
  </si>
  <si>
    <t>3. evaluate quality of the model</t>
  </si>
  <si>
    <t>4. estimate a price of a ten-year-old Felicia Combi</t>
  </si>
  <si>
    <t>2. construct a simple regression model  how the price depends on the age</t>
  </si>
  <si>
    <t>price/1000 Kč</t>
  </si>
  <si>
    <t>insuline amount (ug)</t>
  </si>
  <si>
    <t>sugar level drop (%)</t>
  </si>
  <si>
    <t>concentration</t>
  </si>
  <si>
    <t>signal</t>
  </si>
  <si>
    <t>HOW TO FORCE Const a=0</t>
  </si>
  <si>
    <t>A new kind of insulin was developed. Its effect was tested as a drop of sugar level in blood  2 hours after the injection application. 
8 Randomly selected patients were dozed with different insulin amounts. Results are in the table: </t>
  </si>
  <si>
    <t>age (yrs)</t>
  </si>
  <si>
    <t>Prove a strong correlation and plot a graph of regression residuals!</t>
  </si>
  <si>
    <t>Here is a pricelist of used 10 cars Skoda Felicia Combi</t>
  </si>
  <si>
    <t>Example: Ice Cream Sales</t>
  </si>
  <si>
    <t>The local ice cream shop keeps track of how much ice cream they sell versus the temperature of that day for the last 12 days:</t>
  </si>
  <si>
    <t>Formulate a null hypothesis and verify it by Pearsons and Spearman coefficients</t>
  </si>
  <si>
    <t>Temperature (°C)</t>
  </si>
  <si>
    <t>Ice Cream Sales ($)</t>
  </si>
  <si>
    <t>Ho: there is no correlation</t>
  </si>
  <si>
    <t>H1: There is correlation</t>
  </si>
  <si>
    <t>rank t</t>
  </si>
  <si>
    <t>rank sales</t>
  </si>
  <si>
    <t>d</t>
  </si>
  <si>
    <t>d2</t>
  </si>
  <si>
    <t>crit</t>
  </si>
  <si>
    <t>Spearman's law</t>
  </si>
  <si>
    <t>Pearson's law</t>
  </si>
  <si>
    <t>average</t>
  </si>
  <si>
    <t xml:space="preserve">H0= is rejected.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</si>
</sst>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4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7030A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2"/>
      <color rgb="FF000000"/>
      <name val="Calibri"/>
      <family val="2"/>
      <charset val="238"/>
      <scheme val="minor"/>
    </font>
    <font>
      <i/>
      <sz val="10"/>
      <color rgb="FF7030A0"/>
      <name val="Arial"/>
      <family val="2"/>
      <charset val="238"/>
    </font>
    <font>
      <b/>
      <sz val="10"/>
      <color rgb="FF333333"/>
      <name val="Verdana"/>
      <family val="2"/>
      <charset val="238"/>
    </font>
    <font>
      <sz val="10"/>
      <color rgb="FF333333"/>
      <name val="Verdana"/>
      <family val="2"/>
      <charset val="238"/>
    </font>
    <font>
      <sz val="10"/>
      <color rgb="FFFF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0" xfId="0" applyFill="1" applyBorder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right"/>
    </xf>
    <xf numFmtId="0" fontId="6" fillId="0" borderId="0" xfId="0" applyFont="1" applyFill="1" applyBorder="1" applyAlignment="1"/>
    <xf numFmtId="0" fontId="5" fillId="0" borderId="0" xfId="0" applyFont="1"/>
    <xf numFmtId="0" fontId="2" fillId="0" borderId="0" xfId="0" applyFont="1"/>
    <xf numFmtId="0" fontId="8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Continuous"/>
    </xf>
    <xf numFmtId="0" fontId="0" fillId="0" borderId="0" xfId="0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9" fillId="0" borderId="0" xfId="0" applyFont="1" applyFill="1" applyBorder="1"/>
    <xf numFmtId="0" fontId="7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165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165" fontId="0" fillId="0" borderId="0" xfId="0" applyNumberFormat="1"/>
    <xf numFmtId="165" fontId="13" fillId="0" borderId="0" xfId="0" applyNumberFormat="1" applyFont="1"/>
  </cellXfs>
  <cellStyles count="2">
    <cellStyle name="Normal" xfId="0" builtinId="0"/>
    <cellStyle name="normální 2" xfId="1" xr:uid="{00000000-0005-0000-0000-000001000000}"/>
  </cellStyles>
  <dxfs count="0"/>
  <tableStyles count="0" defaultTableStyle="TableStyleMedium9" defaultPivotStyle="PivotStyleLight16"/>
  <colors>
    <mruColors>
      <color rgb="FF246B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5626320519458878"/>
          <c:y val="5.44447944006999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'icecream '!$C$9</c:f>
              <c:strCache>
                <c:ptCount val="1"/>
                <c:pt idx="0">
                  <c:v>Ice Cream Sales ($)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'icecream '!$B$10:$B$21</c:f>
              <c:numCache>
                <c:formatCode>0.0</c:formatCode>
                <c:ptCount val="12"/>
                <c:pt idx="0">
                  <c:v>14.2</c:v>
                </c:pt>
                <c:pt idx="1">
                  <c:v>16.399999999999999</c:v>
                </c:pt>
                <c:pt idx="2">
                  <c:v>11.9</c:v>
                </c:pt>
                <c:pt idx="3">
                  <c:v>15.2</c:v>
                </c:pt>
                <c:pt idx="4">
                  <c:v>18.5</c:v>
                </c:pt>
                <c:pt idx="5">
                  <c:v>22.1</c:v>
                </c:pt>
                <c:pt idx="6">
                  <c:v>19.399999999999999</c:v>
                </c:pt>
                <c:pt idx="7">
                  <c:v>25.1</c:v>
                </c:pt>
                <c:pt idx="8">
                  <c:v>23.4</c:v>
                </c:pt>
                <c:pt idx="9">
                  <c:v>18.100000000000001</c:v>
                </c:pt>
                <c:pt idx="10">
                  <c:v>22.6</c:v>
                </c:pt>
                <c:pt idx="11">
                  <c:v>17.2</c:v>
                </c:pt>
              </c:numCache>
            </c:numRef>
          </c:xVal>
          <c:yVal>
            <c:numRef>
              <c:f>'icecream '!$C$10:$C$21</c:f>
              <c:numCache>
                <c:formatCode>General</c:formatCode>
                <c:ptCount val="12"/>
                <c:pt idx="0">
                  <c:v>215</c:v>
                </c:pt>
                <c:pt idx="1">
                  <c:v>325</c:v>
                </c:pt>
                <c:pt idx="2">
                  <c:v>185</c:v>
                </c:pt>
                <c:pt idx="3">
                  <c:v>332</c:v>
                </c:pt>
                <c:pt idx="4">
                  <c:v>406</c:v>
                </c:pt>
                <c:pt idx="5">
                  <c:v>522</c:v>
                </c:pt>
                <c:pt idx="6">
                  <c:v>412</c:v>
                </c:pt>
                <c:pt idx="7">
                  <c:v>614</c:v>
                </c:pt>
                <c:pt idx="8">
                  <c:v>544</c:v>
                </c:pt>
                <c:pt idx="9">
                  <c:v>421</c:v>
                </c:pt>
                <c:pt idx="10">
                  <c:v>445</c:v>
                </c:pt>
                <c:pt idx="11">
                  <c:v>408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09-4AFF-98FB-D9E87DFCB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9354800"/>
        <c:axId val="523230768"/>
      </c:scatterChart>
      <c:valAx>
        <c:axId val="399354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230768"/>
        <c:crosses val="autoZero"/>
        <c:crossBetween val="midCat"/>
      </c:valAx>
      <c:valAx>
        <c:axId val="52323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3548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1.xml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414067</xdr:colOff>
      <xdr:row>3</xdr:row>
      <xdr:rowOff>60383</xdr:rowOff>
    </xdr:from>
    <xdr:to>
      <xdr:col>24</xdr:col>
      <xdr:colOff>543464</xdr:colOff>
      <xdr:row>20</xdr:row>
      <xdr:rowOff>100625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95BFD0-8B8D-4988-ABC7-2ECB08F405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0843"/>
        <a:stretch/>
      </xdr:blipFill>
      <xdr:spPr>
        <a:xfrm>
          <a:off x="8757967" y="529013"/>
          <a:ext cx="7444597" cy="2852022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4</xdr:col>
      <xdr:colOff>293298</xdr:colOff>
      <xdr:row>27</xdr:row>
      <xdr:rowOff>34505</xdr:rowOff>
    </xdr:from>
    <xdr:to>
      <xdr:col>9</xdr:col>
      <xdr:colOff>8625</xdr:colOff>
      <xdr:row>32</xdr:row>
      <xdr:rowOff>68413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05C722-D01A-4EC9-AF51-FB22E7BD1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8928" y="4623758"/>
          <a:ext cx="2820837" cy="853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595223</xdr:colOff>
      <xdr:row>9</xdr:row>
      <xdr:rowOff>94890</xdr:rowOff>
    </xdr:from>
    <xdr:to>
      <xdr:col>11</xdr:col>
      <xdr:colOff>579767</xdr:colOff>
      <xdr:row>14</xdr:row>
      <xdr:rowOff>7488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93C3AF4-C845-4F6F-AEB9-E039E0F09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81955" y="1733909"/>
          <a:ext cx="1847850" cy="7321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422694</xdr:colOff>
      <xdr:row>27</xdr:row>
      <xdr:rowOff>77638</xdr:rowOff>
    </xdr:from>
    <xdr:to>
      <xdr:col>14</xdr:col>
      <xdr:colOff>129397</xdr:colOff>
      <xdr:row>45</xdr:row>
      <xdr:rowOff>112143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FCBD073-1E60-46A5-82EE-031D8C026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3834" y="4666891"/>
          <a:ext cx="2812212" cy="29847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401955</xdr:colOff>
      <xdr:row>38</xdr:row>
      <xdr:rowOff>76200</xdr:rowOff>
    </xdr:from>
    <xdr:to>
      <xdr:col>4</xdr:col>
      <xdr:colOff>224790</xdr:colOff>
      <xdr:row>57</xdr:row>
      <xdr:rowOff>3810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FBAB183-60CF-45FE-AEAA-D17D5095F4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249642</xdr:colOff>
      <xdr:row>1</xdr:row>
      <xdr:rowOff>95327</xdr:rowOff>
    </xdr:from>
    <xdr:to>
      <xdr:col>19</xdr:col>
      <xdr:colOff>448573</xdr:colOff>
      <xdr:row>14</xdr:row>
      <xdr:rowOff>77638</xdr:rowOff>
    </xdr:to>
    <xdr:pic>
      <xdr:nvPicPr>
        <xdr:cNvPr id="3" name="Picture 2" descr="Škoda Felicia a Škoda Felicia Combi - Autoweb.cz">
          <a:extLst>
            <a:ext uri="{FF2B5EF4-FFF2-40B4-BE49-F238E27FC236}">
              <a16:creationId xmlns:a16="http://schemas.microsoft.com/office/drawing/2014/main" id="{99AF40B0-7D89-45F6-A718-F12110228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7921" y="267855"/>
          <a:ext cx="4546644" cy="25529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94891</xdr:colOff>
      <xdr:row>12</xdr:row>
      <xdr:rowOff>0</xdr:rowOff>
    </xdr:from>
    <xdr:to>
      <xdr:col>18</xdr:col>
      <xdr:colOff>569344</xdr:colOff>
      <xdr:row>17</xdr:row>
      <xdr:rowOff>43133</xdr:rowOff>
    </xdr:to>
    <xdr:sp macro="" textlink="">
      <xdr:nvSpPr>
        <xdr:cNvPr id="2" name="Arrow: Up 1">
          <a:extLst>
            <a:ext uri="{FF2B5EF4-FFF2-40B4-BE49-F238E27FC236}">
              <a16:creationId xmlns:a16="http://schemas.microsoft.com/office/drawing/2014/main" id="{801F064D-33E7-4F4A-8582-515D5136D825}"/>
            </a:ext>
          </a:extLst>
        </xdr:cNvPr>
        <xdr:cNvSpPr/>
      </xdr:nvSpPr>
      <xdr:spPr>
        <a:xfrm>
          <a:off x="10998680" y="2363638"/>
          <a:ext cx="1095555" cy="905774"/>
        </a:xfrm>
        <a:prstGeom prst="up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690111</xdr:colOff>
      <xdr:row>0</xdr:row>
      <xdr:rowOff>595224</xdr:rowOff>
    </xdr:from>
    <xdr:to>
      <xdr:col>17</xdr:col>
      <xdr:colOff>148306</xdr:colOff>
      <xdr:row>15</xdr:row>
      <xdr:rowOff>103832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19511A-69BA-4B46-9FBB-5B1A2C4ED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53553" y="595224"/>
          <a:ext cx="4116459" cy="34508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340026</xdr:colOff>
      <xdr:row>7</xdr:row>
      <xdr:rowOff>96687</xdr:rowOff>
    </xdr:from>
    <xdr:to>
      <xdr:col>11</xdr:col>
      <xdr:colOff>334994</xdr:colOff>
      <xdr:row>26</xdr:row>
      <xdr:rowOff>154736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4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60200" y="1244000"/>
          <a:ext cx="5584885" cy="318081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13</xdr:col>
      <xdr:colOff>69370</xdr:colOff>
      <xdr:row>1</xdr:row>
      <xdr:rowOff>66676</xdr:rowOff>
    </xdr:from>
    <xdr:to>
      <xdr:col>19</xdr:col>
      <xdr:colOff>233271</xdr:colOff>
      <xdr:row>13</xdr:row>
      <xdr:rowOff>38101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4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721664" y="230578"/>
          <a:ext cx="3890513" cy="194687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13</xdr:col>
      <xdr:colOff>86264</xdr:colOff>
      <xdr:row>13</xdr:row>
      <xdr:rowOff>146649</xdr:rowOff>
    </xdr:from>
    <xdr:to>
      <xdr:col>19</xdr:col>
      <xdr:colOff>419638</xdr:colOff>
      <xdr:row>35</xdr:row>
      <xdr:rowOff>106572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00000000-0008-0000-04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738558" y="2286000"/>
          <a:ext cx="4059986" cy="356576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B7E41-58E4-4DC0-8D81-CB3F9534CB91}">
  <dimension ref="A1:K42"/>
  <sheetViews>
    <sheetView tabSelected="1" workbookViewId="0">
      <selection activeCell="F36" sqref="F36"/>
    </sheetView>
  </sheetViews>
  <sheetFormatPr defaultRowHeight="12.3" x14ac:dyDescent="0.4"/>
  <cols>
    <col min="2" max="3" width="16.38671875" customWidth="1"/>
  </cols>
  <sheetData>
    <row r="1" spans="1:10" x14ac:dyDescent="0.4">
      <c r="A1" t="s">
        <v>14</v>
      </c>
    </row>
    <row r="3" spans="1:10" x14ac:dyDescent="0.4">
      <c r="A3" s="10" t="s">
        <v>15</v>
      </c>
    </row>
    <row r="4" spans="1:10" x14ac:dyDescent="0.4">
      <c r="A4" s="10" t="s">
        <v>16</v>
      </c>
    </row>
    <row r="6" spans="1:10" x14ac:dyDescent="0.4">
      <c r="E6" t="s">
        <v>19</v>
      </c>
    </row>
    <row r="7" spans="1:10" x14ac:dyDescent="0.4">
      <c r="E7" t="s">
        <v>20</v>
      </c>
    </row>
    <row r="9" spans="1:10" ht="24.6" x14ac:dyDescent="0.4">
      <c r="B9" s="24" t="s">
        <v>17</v>
      </c>
      <c r="C9" s="24" t="s">
        <v>18</v>
      </c>
      <c r="E9" t="s">
        <v>21</v>
      </c>
      <c r="F9" t="s">
        <v>22</v>
      </c>
      <c r="G9" t="s">
        <v>23</v>
      </c>
      <c r="H9" t="s">
        <v>24</v>
      </c>
      <c r="J9" s="28" t="s">
        <v>26</v>
      </c>
    </row>
    <row r="10" spans="1:10" x14ac:dyDescent="0.4">
      <c r="B10" s="25">
        <v>14.2</v>
      </c>
      <c r="C10" s="26">
        <v>215</v>
      </c>
      <c r="E10">
        <v>11</v>
      </c>
      <c r="F10">
        <v>11</v>
      </c>
      <c r="G10">
        <f>E10-F10</f>
        <v>0</v>
      </c>
      <c r="H10">
        <f>G10*G10</f>
        <v>0</v>
      </c>
    </row>
    <row r="11" spans="1:10" x14ac:dyDescent="0.4">
      <c r="B11" s="25">
        <v>16.399999999999999</v>
      </c>
      <c r="C11" s="26">
        <v>325</v>
      </c>
      <c r="E11">
        <v>9</v>
      </c>
      <c r="F11">
        <v>10</v>
      </c>
      <c r="G11">
        <f t="shared" ref="G11:G21" si="0">E11-F11</f>
        <v>-1</v>
      </c>
      <c r="H11">
        <f t="shared" ref="H11:H21" si="1">G11*G11</f>
        <v>1</v>
      </c>
    </row>
    <row r="12" spans="1:10" x14ac:dyDescent="0.4">
      <c r="B12" s="25">
        <v>11.9</v>
      </c>
      <c r="C12" s="26">
        <v>185</v>
      </c>
      <c r="E12">
        <v>12</v>
      </c>
      <c r="F12">
        <v>12</v>
      </c>
      <c r="G12">
        <f t="shared" si="0"/>
        <v>0</v>
      </c>
      <c r="H12">
        <f t="shared" si="1"/>
        <v>0</v>
      </c>
    </row>
    <row r="13" spans="1:10" x14ac:dyDescent="0.4">
      <c r="B13" s="25">
        <v>15.2</v>
      </c>
      <c r="C13" s="26">
        <v>332</v>
      </c>
      <c r="E13">
        <v>10</v>
      </c>
      <c r="F13">
        <v>9</v>
      </c>
      <c r="G13">
        <f t="shared" si="0"/>
        <v>1</v>
      </c>
      <c r="H13">
        <f t="shared" si="1"/>
        <v>1</v>
      </c>
    </row>
    <row r="14" spans="1:10" x14ac:dyDescent="0.4">
      <c r="B14" s="25">
        <v>18.5</v>
      </c>
      <c r="C14" s="26">
        <v>406</v>
      </c>
      <c r="E14">
        <v>6</v>
      </c>
      <c r="F14">
        <v>8</v>
      </c>
      <c r="G14">
        <f t="shared" si="0"/>
        <v>-2</v>
      </c>
      <c r="H14">
        <f t="shared" si="1"/>
        <v>4</v>
      </c>
    </row>
    <row r="15" spans="1:10" x14ac:dyDescent="0.4">
      <c r="B15" s="25">
        <v>22.1</v>
      </c>
      <c r="C15" s="26">
        <v>522</v>
      </c>
      <c r="E15">
        <v>4</v>
      </c>
      <c r="F15">
        <v>3</v>
      </c>
      <c r="G15">
        <f t="shared" si="0"/>
        <v>1</v>
      </c>
      <c r="H15">
        <f t="shared" si="1"/>
        <v>1</v>
      </c>
    </row>
    <row r="16" spans="1:10" x14ac:dyDescent="0.4">
      <c r="B16" s="25">
        <v>19.399999999999999</v>
      </c>
      <c r="C16" s="26">
        <v>412</v>
      </c>
      <c r="E16">
        <v>5</v>
      </c>
      <c r="F16">
        <v>6</v>
      </c>
      <c r="G16">
        <f t="shared" si="0"/>
        <v>-1</v>
      </c>
      <c r="H16">
        <f t="shared" si="1"/>
        <v>1</v>
      </c>
    </row>
    <row r="17" spans="1:11" x14ac:dyDescent="0.4">
      <c r="B17" s="25">
        <v>25.1</v>
      </c>
      <c r="C17" s="26">
        <v>614</v>
      </c>
      <c r="E17">
        <v>1</v>
      </c>
      <c r="F17">
        <v>1</v>
      </c>
      <c r="G17">
        <f t="shared" si="0"/>
        <v>0</v>
      </c>
      <c r="H17">
        <f t="shared" si="1"/>
        <v>0</v>
      </c>
    </row>
    <row r="18" spans="1:11" x14ac:dyDescent="0.4">
      <c r="B18" s="25">
        <v>23.4</v>
      </c>
      <c r="C18" s="26">
        <v>544</v>
      </c>
      <c r="E18">
        <v>2</v>
      </c>
      <c r="F18">
        <v>2</v>
      </c>
      <c r="G18">
        <f t="shared" si="0"/>
        <v>0</v>
      </c>
      <c r="H18">
        <f t="shared" si="1"/>
        <v>0</v>
      </c>
      <c r="J18" s="27">
        <v>0.58699999999999997</v>
      </c>
      <c r="K18" s="27" t="s">
        <v>25</v>
      </c>
    </row>
    <row r="19" spans="1:11" x14ac:dyDescent="0.4">
      <c r="B19" s="25">
        <v>18.100000000000001</v>
      </c>
      <c r="C19" s="26">
        <v>421</v>
      </c>
      <c r="E19">
        <v>7</v>
      </c>
      <c r="F19">
        <v>5</v>
      </c>
      <c r="G19">
        <f t="shared" si="0"/>
        <v>2</v>
      </c>
      <c r="H19">
        <f t="shared" si="1"/>
        <v>4</v>
      </c>
      <c r="J19" s="27"/>
      <c r="K19" s="27"/>
    </row>
    <row r="20" spans="1:11" x14ac:dyDescent="0.4">
      <c r="B20" s="25">
        <v>22.6</v>
      </c>
      <c r="C20" s="26">
        <v>445</v>
      </c>
      <c r="E20">
        <v>3</v>
      </c>
      <c r="F20">
        <v>4</v>
      </c>
      <c r="G20">
        <f t="shared" si="0"/>
        <v>-1</v>
      </c>
      <c r="H20">
        <f t="shared" si="1"/>
        <v>1</v>
      </c>
      <c r="J20" s="27">
        <f>1-6*H22/(12*12*12-12)</f>
        <v>0.95104895104895104</v>
      </c>
      <c r="K20" s="27"/>
    </row>
    <row r="21" spans="1:11" x14ac:dyDescent="0.4">
      <c r="B21" s="25">
        <v>17.2</v>
      </c>
      <c r="C21" s="26">
        <v>408</v>
      </c>
      <c r="E21">
        <v>8</v>
      </c>
      <c r="F21">
        <v>7</v>
      </c>
      <c r="G21">
        <f t="shared" si="0"/>
        <v>1</v>
      </c>
      <c r="H21">
        <f t="shared" si="1"/>
        <v>1</v>
      </c>
    </row>
    <row r="22" spans="1:11" x14ac:dyDescent="0.4">
      <c r="H22">
        <f>SUM(H10:H21)</f>
        <v>14</v>
      </c>
    </row>
    <row r="23" spans="1:11" x14ac:dyDescent="0.4">
      <c r="A23" s="28" t="s">
        <v>28</v>
      </c>
      <c r="B23" s="29">
        <f>AVERAGE(B10:B21)</f>
        <v>18.675000000000001</v>
      </c>
      <c r="C23" s="29">
        <f>AVERAGE(C10:C21)</f>
        <v>402.41666666666669</v>
      </c>
    </row>
    <row r="25" spans="1:11" x14ac:dyDescent="0.4">
      <c r="B25" s="29">
        <f>AVERAGE(B10-B23)</f>
        <v>-4.4750000000000014</v>
      </c>
      <c r="C25" s="29">
        <f>AVERAGE(C10-C23)</f>
        <v>-187.41666666666669</v>
      </c>
      <c r="D25" s="29">
        <f>B25*C25</f>
        <v>838.68958333333364</v>
      </c>
    </row>
    <row r="26" spans="1:11" x14ac:dyDescent="0.4">
      <c r="B26" s="29">
        <f>AVERAGE(B11-B23)</f>
        <v>-2.2750000000000021</v>
      </c>
      <c r="C26" s="29">
        <f>AVERAGE(C11-C23)</f>
        <v>-77.416666666666686</v>
      </c>
      <c r="D26" s="29">
        <f t="shared" ref="D26:D36" si="2">B26*C26</f>
        <v>176.12291666666687</v>
      </c>
    </row>
    <row r="27" spans="1:11" x14ac:dyDescent="0.4">
      <c r="B27" s="29">
        <f>AVERAGE(B12-B23)</f>
        <v>-6.7750000000000004</v>
      </c>
      <c r="C27">
        <f>-AVERAGE(C12-C23)</f>
        <v>217.41666666666669</v>
      </c>
      <c r="D27" s="29">
        <f t="shared" si="2"/>
        <v>-1472.9979166666669</v>
      </c>
      <c r="F27" s="28" t="s">
        <v>27</v>
      </c>
    </row>
    <row r="28" spans="1:11" x14ac:dyDescent="0.4">
      <c r="B28" s="29">
        <f>AVERAGE(B13-B23)</f>
        <v>-3.4750000000000014</v>
      </c>
      <c r="C28">
        <v>-70.400000000000006</v>
      </c>
      <c r="D28" s="29">
        <f t="shared" si="2"/>
        <v>244.64000000000013</v>
      </c>
    </row>
    <row r="29" spans="1:11" x14ac:dyDescent="0.4">
      <c r="B29" s="29">
        <f>AVERAGE(B14-B23)</f>
        <v>-0.17500000000000071</v>
      </c>
      <c r="C29" s="29">
        <f>AVERAGE(C14-C23)</f>
        <v>3.5833333333333144</v>
      </c>
      <c r="D29" s="29">
        <f t="shared" si="2"/>
        <v>-0.62708333333333255</v>
      </c>
    </row>
    <row r="30" spans="1:11" x14ac:dyDescent="0.4">
      <c r="B30" s="29">
        <f>AVERAGE(B15-B23)</f>
        <v>3.4250000000000007</v>
      </c>
      <c r="C30">
        <v>119.6</v>
      </c>
      <c r="D30" s="29">
        <f t="shared" si="2"/>
        <v>409.63000000000005</v>
      </c>
    </row>
    <row r="31" spans="1:11" x14ac:dyDescent="0.4">
      <c r="B31" s="29">
        <f>AVERAGE(B16-B23)</f>
        <v>0.72499999999999787</v>
      </c>
      <c r="C31" s="29">
        <f>AVERAGE(C16-C23)</f>
        <v>9.5833333333333144</v>
      </c>
      <c r="D31" s="29">
        <f t="shared" si="2"/>
        <v>6.9479166666666323</v>
      </c>
    </row>
    <row r="32" spans="1:11" x14ac:dyDescent="0.4">
      <c r="B32">
        <v>6.4</v>
      </c>
      <c r="C32" s="29">
        <f>AVERAGE(C17-C23)</f>
        <v>211.58333333333331</v>
      </c>
      <c r="D32" s="29">
        <f t="shared" si="2"/>
        <v>1354.1333333333332</v>
      </c>
    </row>
    <row r="33" spans="2:7" x14ac:dyDescent="0.4">
      <c r="B33" s="29">
        <f>AVERAGE(B18-B23)</f>
        <v>4.7249999999999979</v>
      </c>
      <c r="C33" s="29">
        <f>AVERAGE(C18-C23)</f>
        <v>141.58333333333331</v>
      </c>
      <c r="D33" s="29">
        <f t="shared" si="2"/>
        <v>668.98124999999959</v>
      </c>
    </row>
    <row r="34" spans="2:7" x14ac:dyDescent="0.4">
      <c r="B34" s="29">
        <f>AVERAGE(B19-B23)</f>
        <v>-0.57499999999999929</v>
      </c>
      <c r="C34" s="29">
        <f>AVERAGE(C19-C23)</f>
        <v>18.583333333333314</v>
      </c>
      <c r="D34" s="29">
        <f t="shared" si="2"/>
        <v>-10.685416666666642</v>
      </c>
    </row>
    <row r="35" spans="2:7" x14ac:dyDescent="0.4">
      <c r="B35" s="29">
        <f>AVERAGE(B20-B23)</f>
        <v>3.9250000000000007</v>
      </c>
      <c r="C35" s="30">
        <f>AVERAGE(C20-C23)</f>
        <v>42.583333333333314</v>
      </c>
      <c r="D35" s="29">
        <f t="shared" si="2"/>
        <v>167.13958333333329</v>
      </c>
    </row>
    <row r="36" spans="2:7" x14ac:dyDescent="0.4">
      <c r="B36" s="29">
        <f>AVERAGE(21-B23)</f>
        <v>2.3249999999999993</v>
      </c>
      <c r="C36">
        <v>5.6</v>
      </c>
      <c r="D36" s="29">
        <f>B36*C36</f>
        <v>13.019999999999996</v>
      </c>
    </row>
    <row r="38" spans="2:7" x14ac:dyDescent="0.4">
      <c r="B38" s="29">
        <f>SUMSQ(B25:B36)</f>
        <v>179.89187500000003</v>
      </c>
      <c r="C38">
        <f>SUMSQ(C25:C36)</f>
        <v>174756.74250000002</v>
      </c>
      <c r="D38">
        <f>SUM(D25:D36)</f>
        <v>2394.9941666666659</v>
      </c>
      <c r="F38">
        <f>D38/SQRT(B38*C38)</f>
        <v>0.42715128320201662</v>
      </c>
    </row>
    <row r="40" spans="2:7" x14ac:dyDescent="0.4">
      <c r="F40">
        <v>0.57599999999999996</v>
      </c>
      <c r="G40" s="28" t="s">
        <v>25</v>
      </c>
    </row>
    <row r="42" spans="2:7" x14ac:dyDescent="0.4">
      <c r="G42" s="28" t="s">
        <v>29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13"/>
  <sheetViews>
    <sheetView workbookViewId="0">
      <selection activeCell="P23" sqref="P23"/>
    </sheetView>
  </sheetViews>
  <sheetFormatPr defaultRowHeight="12.3" x14ac:dyDescent="0.4"/>
  <cols>
    <col min="2" max="2" width="14" customWidth="1"/>
  </cols>
  <sheetData>
    <row r="3" spans="1:4" x14ac:dyDescent="0.4">
      <c r="A3" s="19" t="s">
        <v>11</v>
      </c>
      <c r="B3" s="19" t="s">
        <v>4</v>
      </c>
      <c r="D3" s="10" t="s">
        <v>13</v>
      </c>
    </row>
    <row r="4" spans="1:4" ht="15.6" x14ac:dyDescent="0.4">
      <c r="A4" s="18">
        <v>3</v>
      </c>
      <c r="B4" s="11">
        <v>167</v>
      </c>
    </row>
    <row r="5" spans="1:4" ht="15.6" x14ac:dyDescent="0.4">
      <c r="A5" s="18">
        <v>4</v>
      </c>
      <c r="B5" s="11">
        <v>165</v>
      </c>
      <c r="D5" s="10" t="s">
        <v>0</v>
      </c>
    </row>
    <row r="6" spans="1:4" ht="15.6" x14ac:dyDescent="0.4">
      <c r="A6" s="18">
        <v>5</v>
      </c>
      <c r="B6" s="11">
        <v>139</v>
      </c>
      <c r="D6" s="10" t="s">
        <v>3</v>
      </c>
    </row>
    <row r="7" spans="1:4" ht="15.6" x14ac:dyDescent="0.4">
      <c r="A7" s="18">
        <v>6</v>
      </c>
      <c r="B7" s="11">
        <v>149</v>
      </c>
      <c r="D7" s="10" t="s">
        <v>1</v>
      </c>
    </row>
    <row r="8" spans="1:4" ht="15.6" x14ac:dyDescent="0.4">
      <c r="A8" s="18">
        <v>7</v>
      </c>
      <c r="B8" s="11">
        <v>119</v>
      </c>
      <c r="D8" s="10" t="s">
        <v>2</v>
      </c>
    </row>
    <row r="9" spans="1:4" ht="15.6" x14ac:dyDescent="0.4">
      <c r="A9" s="18">
        <v>7</v>
      </c>
      <c r="B9" s="11">
        <v>129</v>
      </c>
    </row>
    <row r="10" spans="1:4" ht="15.6" x14ac:dyDescent="0.4">
      <c r="A10" s="18">
        <v>8</v>
      </c>
      <c r="B10" s="11">
        <v>89</v>
      </c>
    </row>
    <row r="11" spans="1:4" ht="15.6" x14ac:dyDescent="0.4">
      <c r="A11" s="18">
        <v>8</v>
      </c>
      <c r="B11" s="11">
        <v>115</v>
      </c>
    </row>
    <row r="12" spans="1:4" ht="15.6" x14ac:dyDescent="0.4">
      <c r="A12" s="18">
        <v>9</v>
      </c>
      <c r="B12" s="11">
        <v>76</v>
      </c>
    </row>
    <row r="13" spans="1:4" ht="15.6" x14ac:dyDescent="0.4">
      <c r="A13" s="18">
        <v>9</v>
      </c>
      <c r="B13" s="11">
        <v>89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1"/>
  <sheetViews>
    <sheetView workbookViewId="0">
      <selection activeCell="L11" sqref="L11"/>
    </sheetView>
  </sheetViews>
  <sheetFormatPr defaultRowHeight="12.3" x14ac:dyDescent="0.4"/>
  <cols>
    <col min="1" max="1" width="22.109375" customWidth="1"/>
    <col min="7" max="7" width="9.71875" customWidth="1"/>
    <col min="8" max="8" width="9.609375" customWidth="1"/>
    <col min="9" max="9" width="9.71875" customWidth="1"/>
    <col min="11" max="11" width="10.71875" customWidth="1"/>
    <col min="12" max="12" width="11.71875" customWidth="1"/>
  </cols>
  <sheetData>
    <row r="1" spans="1:14" ht="110.7" x14ac:dyDescent="0.4">
      <c r="A1" s="20" t="s">
        <v>10</v>
      </c>
      <c r="B1" s="9" t="s">
        <v>12</v>
      </c>
      <c r="K1" s="6"/>
    </row>
    <row r="2" spans="1:14" ht="12.6" x14ac:dyDescent="0.45">
      <c r="J2" s="15"/>
      <c r="K2" s="13"/>
      <c r="L2" s="13"/>
      <c r="M2" s="16"/>
    </row>
    <row r="3" spans="1:14" x14ac:dyDescent="0.4">
      <c r="J3" s="13"/>
      <c r="K3" s="13"/>
      <c r="L3" s="13"/>
      <c r="M3" s="13"/>
    </row>
    <row r="4" spans="1:14" x14ac:dyDescent="0.4">
      <c r="A4" s="10" t="s">
        <v>5</v>
      </c>
      <c r="B4" s="2">
        <v>150</v>
      </c>
      <c r="C4" s="1">
        <v>200</v>
      </c>
      <c r="D4" s="1">
        <v>250</v>
      </c>
      <c r="E4" s="1">
        <v>300</v>
      </c>
      <c r="F4" s="1">
        <v>350</v>
      </c>
      <c r="G4" s="1">
        <v>400</v>
      </c>
      <c r="H4" s="1">
        <v>450</v>
      </c>
      <c r="I4" s="1">
        <v>500</v>
      </c>
      <c r="J4" s="13"/>
      <c r="K4" s="13"/>
      <c r="L4" s="13"/>
      <c r="M4" s="13"/>
    </row>
    <row r="5" spans="1:14" x14ac:dyDescent="0.4">
      <c r="A5" s="10" t="s">
        <v>6</v>
      </c>
      <c r="B5" s="2">
        <v>8</v>
      </c>
      <c r="C5" s="3">
        <v>12</v>
      </c>
      <c r="D5" s="3">
        <v>30</v>
      </c>
      <c r="E5" s="3">
        <v>20</v>
      </c>
      <c r="F5" s="3">
        <v>55</v>
      </c>
      <c r="G5" s="3">
        <v>58</v>
      </c>
      <c r="H5" s="3">
        <v>44</v>
      </c>
      <c r="I5" s="3">
        <v>65</v>
      </c>
      <c r="J5" s="13"/>
      <c r="K5" s="13"/>
      <c r="L5" s="13"/>
      <c r="M5" s="13"/>
    </row>
    <row r="6" spans="1:14" x14ac:dyDescent="0.4">
      <c r="J6" s="13"/>
      <c r="K6" s="13"/>
      <c r="L6" s="13"/>
      <c r="M6" s="13"/>
    </row>
    <row r="7" spans="1:14" ht="12.6" x14ac:dyDescent="0.45">
      <c r="A7" s="5"/>
      <c r="B7" s="5"/>
      <c r="C7" s="5"/>
      <c r="D7" s="13"/>
      <c r="E7" s="13"/>
      <c r="F7" s="14"/>
      <c r="G7" s="13"/>
      <c r="H7" s="13"/>
      <c r="I7" s="13"/>
      <c r="J7" s="13"/>
      <c r="K7" s="13"/>
      <c r="L7" s="13"/>
      <c r="M7" s="13"/>
      <c r="N7" s="13"/>
    </row>
    <row r="8" spans="1:14" x14ac:dyDescent="0.4">
      <c r="A8" s="4"/>
      <c r="B8" s="4"/>
      <c r="C8" s="4"/>
      <c r="D8" s="13"/>
      <c r="E8" s="14"/>
      <c r="F8" s="13"/>
      <c r="G8" s="13"/>
      <c r="H8" s="13"/>
      <c r="I8" s="13"/>
      <c r="J8" s="13"/>
      <c r="K8" s="13"/>
      <c r="L8" s="13"/>
      <c r="M8" s="13"/>
      <c r="N8" s="13"/>
    </row>
    <row r="9" spans="1:14" x14ac:dyDescent="0.4">
      <c r="A9" s="4"/>
      <c r="B9" s="4"/>
      <c r="C9" s="4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4" x14ac:dyDescent="0.4">
      <c r="A10" s="14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x14ac:dyDescent="0.4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 ht="12.6" x14ac:dyDescent="0.45">
      <c r="A12" s="7"/>
      <c r="B12" s="7"/>
      <c r="C12" s="13"/>
      <c r="D12" s="13"/>
      <c r="E12" s="13"/>
      <c r="F12" s="13"/>
      <c r="G12" s="12"/>
      <c r="H12" s="12"/>
      <c r="I12" s="13"/>
      <c r="J12" s="13"/>
      <c r="K12" s="13"/>
      <c r="L12" s="13"/>
      <c r="M12" s="13"/>
      <c r="N12" s="13"/>
    </row>
    <row r="13" spans="1:14" x14ac:dyDescent="0.4">
      <c r="A13" s="7"/>
      <c r="B13" s="7"/>
      <c r="C13" s="13"/>
      <c r="D13" s="13"/>
      <c r="E13" s="13"/>
      <c r="F13" s="13"/>
      <c r="G13" s="4"/>
      <c r="H13" s="4"/>
      <c r="I13" s="13"/>
      <c r="J13" s="13"/>
      <c r="K13" s="13"/>
      <c r="L13" s="13"/>
      <c r="M13" s="13"/>
      <c r="N13" s="13"/>
    </row>
    <row r="14" spans="1:14" x14ac:dyDescent="0.4">
      <c r="A14" s="7"/>
      <c r="B14" s="7"/>
      <c r="C14" s="13"/>
      <c r="D14" s="13"/>
      <c r="E14" s="13"/>
      <c r="F14" s="13"/>
      <c r="G14" s="4"/>
      <c r="H14" s="4"/>
      <c r="I14" s="13"/>
      <c r="J14" s="13"/>
      <c r="K14" s="13"/>
      <c r="L14" s="13"/>
      <c r="M14" s="13"/>
      <c r="N14" s="13"/>
    </row>
    <row r="15" spans="1:14" x14ac:dyDescent="0.4">
      <c r="A15" s="7"/>
      <c r="B15" s="7"/>
      <c r="C15" s="13"/>
      <c r="D15" s="13"/>
      <c r="E15" s="13"/>
      <c r="F15" s="13"/>
      <c r="G15" s="4"/>
      <c r="H15" s="4"/>
      <c r="I15" s="13"/>
      <c r="J15" s="13"/>
      <c r="K15" s="13"/>
      <c r="L15" s="13"/>
      <c r="M15" s="13"/>
      <c r="N15" s="13"/>
    </row>
    <row r="16" spans="1:14" x14ac:dyDescent="0.4">
      <c r="A16" s="7"/>
      <c r="B16" s="7"/>
      <c r="C16" s="13"/>
      <c r="D16" s="13"/>
      <c r="E16" s="13"/>
      <c r="F16" s="13"/>
      <c r="G16" s="4"/>
      <c r="H16" s="4"/>
      <c r="I16" s="13"/>
      <c r="J16" s="13"/>
      <c r="K16" s="13"/>
      <c r="L16" s="13"/>
      <c r="M16" s="13"/>
      <c r="N16" s="13"/>
    </row>
    <row r="17" spans="1:15" x14ac:dyDescent="0.4">
      <c r="A17" s="7"/>
      <c r="B17" s="7"/>
      <c r="C17" s="13"/>
      <c r="D17" s="13"/>
      <c r="E17" s="13"/>
      <c r="F17" s="13"/>
      <c r="G17" s="4"/>
      <c r="H17" s="4"/>
      <c r="I17" s="13"/>
      <c r="J17" s="13"/>
      <c r="K17" s="13"/>
      <c r="L17" s="13"/>
      <c r="M17" s="13"/>
      <c r="N17" s="13"/>
    </row>
    <row r="18" spans="1:15" x14ac:dyDescent="0.4">
      <c r="A18" s="7"/>
      <c r="B18" s="7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5" x14ac:dyDescent="0.4">
      <c r="A19" s="7"/>
      <c r="B19" s="7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15" ht="12.6" x14ac:dyDescent="0.45">
      <c r="A20" s="7"/>
      <c r="B20" s="7"/>
      <c r="C20" s="13"/>
      <c r="D20" s="13"/>
      <c r="E20" s="13"/>
      <c r="F20" s="13"/>
      <c r="G20" s="5"/>
      <c r="H20" s="5"/>
      <c r="I20" s="5"/>
      <c r="J20" s="5"/>
      <c r="K20" s="5"/>
      <c r="L20" s="5"/>
      <c r="M20" s="13"/>
      <c r="N20" s="13"/>
    </row>
    <row r="21" spans="1:15" x14ac:dyDescent="0.4">
      <c r="A21" s="13"/>
      <c r="B21" s="13"/>
      <c r="C21" s="13"/>
      <c r="D21" s="13"/>
      <c r="E21" s="13"/>
      <c r="F21" s="13"/>
      <c r="G21" s="4"/>
      <c r="H21" s="4"/>
      <c r="I21" s="4"/>
      <c r="J21" s="4"/>
      <c r="K21" s="4"/>
      <c r="L21" s="4"/>
      <c r="M21" s="13"/>
      <c r="N21" s="13"/>
    </row>
    <row r="22" spans="1:15" x14ac:dyDescent="0.4">
      <c r="A22" s="13"/>
      <c r="B22" s="13"/>
      <c r="C22" s="13"/>
      <c r="D22" s="13"/>
      <c r="E22" s="13"/>
      <c r="F22" s="13"/>
      <c r="G22" s="4"/>
      <c r="H22" s="4"/>
      <c r="I22" s="4"/>
      <c r="J22" s="4"/>
      <c r="K22" s="4"/>
      <c r="L22" s="4"/>
      <c r="M22" s="13"/>
      <c r="N22" s="13"/>
    </row>
    <row r="23" spans="1:15" ht="12.6" x14ac:dyDescent="0.45">
      <c r="A23" s="5"/>
      <c r="B23" s="5"/>
      <c r="C23" s="5"/>
      <c r="D23" s="5"/>
      <c r="E23" s="5"/>
      <c r="F23" s="5"/>
      <c r="G23" s="4"/>
      <c r="H23" s="4"/>
      <c r="I23" s="4"/>
      <c r="J23" s="4"/>
      <c r="K23" s="4"/>
      <c r="L23" s="4"/>
      <c r="M23" s="13"/>
      <c r="N23" s="13"/>
    </row>
    <row r="24" spans="1:15" x14ac:dyDescent="0.4">
      <c r="A24" s="4"/>
      <c r="B24" s="4"/>
      <c r="C24" s="4"/>
      <c r="D24" s="4"/>
      <c r="E24" s="4"/>
      <c r="F24" s="4"/>
      <c r="G24" s="13"/>
      <c r="H24" s="13"/>
      <c r="I24" s="13"/>
      <c r="J24" s="13"/>
      <c r="K24" s="13"/>
      <c r="L24" s="13"/>
      <c r="M24" s="13"/>
      <c r="N24" s="13"/>
    </row>
    <row r="25" spans="1:15" ht="12.6" x14ac:dyDescent="0.45">
      <c r="A25" s="4"/>
      <c r="B25" s="4"/>
      <c r="C25" s="4"/>
      <c r="D25" s="4"/>
      <c r="E25" s="4"/>
      <c r="F25" s="4"/>
      <c r="G25" s="5"/>
      <c r="H25" s="5"/>
      <c r="I25" s="5"/>
      <c r="J25" s="5"/>
      <c r="K25" s="5"/>
      <c r="L25" s="5"/>
      <c r="M25" s="5"/>
      <c r="N25" s="5"/>
      <c r="O25" s="5"/>
    </row>
    <row r="26" spans="1:15" x14ac:dyDescent="0.4">
      <c r="A26" s="4"/>
      <c r="B26" s="4"/>
      <c r="C26" s="4"/>
      <c r="D26" s="4"/>
      <c r="E26" s="4"/>
      <c r="F26" s="4"/>
      <c r="G26" s="4"/>
      <c r="H26" s="4"/>
      <c r="I26" s="4"/>
      <c r="J26" s="8"/>
      <c r="K26" s="4"/>
      <c r="L26" s="4"/>
      <c r="M26" s="4"/>
      <c r="N26" s="4"/>
      <c r="O26" s="4"/>
    </row>
    <row r="27" spans="1:15" x14ac:dyDescent="0.4">
      <c r="A27" s="13"/>
      <c r="B27" s="13"/>
      <c r="C27" s="13"/>
      <c r="D27" s="13"/>
      <c r="E27" s="13"/>
      <c r="F27" s="13"/>
      <c r="G27" s="4"/>
      <c r="H27" s="4"/>
      <c r="I27" s="4"/>
      <c r="J27" s="4"/>
      <c r="K27" s="4"/>
      <c r="L27" s="4"/>
      <c r="M27" s="4"/>
      <c r="N27" s="4"/>
      <c r="O27" s="4"/>
    </row>
    <row r="28" spans="1:15" ht="12.6" x14ac:dyDescent="0.45">
      <c r="A28" s="5"/>
      <c r="B28" s="5"/>
      <c r="C28" s="5"/>
      <c r="D28" s="5"/>
      <c r="E28" s="5"/>
      <c r="F28" s="5"/>
      <c r="G28" s="13"/>
      <c r="H28" s="13"/>
      <c r="I28" s="13"/>
      <c r="J28" s="13"/>
      <c r="K28" s="13"/>
      <c r="L28" s="13"/>
      <c r="M28" s="13"/>
      <c r="N28" s="13"/>
    </row>
    <row r="29" spans="1:15" x14ac:dyDescent="0.4">
      <c r="A29" s="4"/>
      <c r="B29" s="4"/>
      <c r="C29" s="4"/>
      <c r="D29" s="4"/>
      <c r="E29" s="4"/>
      <c r="F29" s="4"/>
      <c r="G29" s="13"/>
      <c r="H29" s="13"/>
      <c r="I29" s="13"/>
      <c r="J29" s="13"/>
      <c r="K29" s="13"/>
      <c r="L29" s="13"/>
      <c r="M29" s="13"/>
      <c r="N29" s="13"/>
    </row>
    <row r="30" spans="1:15" x14ac:dyDescent="0.4">
      <c r="A30" s="4"/>
      <c r="B30" s="4"/>
      <c r="C30" s="4"/>
      <c r="D30" s="4"/>
      <c r="E30" s="4"/>
      <c r="F30" s="4"/>
      <c r="G30" s="13"/>
      <c r="H30" s="13"/>
      <c r="I30" s="13"/>
      <c r="J30" s="13"/>
      <c r="K30" s="13"/>
      <c r="L30" s="13"/>
      <c r="M30" s="13"/>
      <c r="N30" s="13"/>
    </row>
    <row r="31" spans="1:15" x14ac:dyDescent="0.4">
      <c r="A31" s="4"/>
      <c r="B31" s="4"/>
      <c r="C31" s="4"/>
      <c r="D31" s="4"/>
      <c r="E31" s="4"/>
      <c r="F31" s="4"/>
      <c r="G31" s="13"/>
      <c r="H31" s="13"/>
      <c r="I31" s="13"/>
      <c r="J31" s="13"/>
      <c r="K31" s="13"/>
      <c r="L31" s="13"/>
      <c r="M31" s="13"/>
      <c r="N31" s="13"/>
    </row>
    <row r="32" spans="1:15" x14ac:dyDescent="0.4">
      <c r="A32" s="4"/>
      <c r="B32" s="4"/>
      <c r="C32" s="4"/>
      <c r="D32" s="4"/>
      <c r="E32" s="4"/>
      <c r="F32" s="4"/>
      <c r="G32" s="13"/>
      <c r="H32" s="13"/>
      <c r="I32" s="13"/>
      <c r="J32" s="13"/>
      <c r="K32" s="13"/>
      <c r="L32" s="13"/>
      <c r="M32" s="13"/>
      <c r="N32" s="13"/>
    </row>
    <row r="33" spans="1:14" ht="12.6" x14ac:dyDescent="0.45">
      <c r="A33" s="4"/>
      <c r="B33" s="4"/>
      <c r="C33" s="4"/>
      <c r="D33" s="4"/>
      <c r="E33" s="4"/>
      <c r="F33" s="4"/>
      <c r="G33" s="5"/>
      <c r="H33" s="5"/>
      <c r="I33" s="5"/>
      <c r="J33" s="13"/>
      <c r="K33" s="13"/>
      <c r="L33" s="13"/>
      <c r="M33" s="13"/>
      <c r="N33" s="13"/>
    </row>
    <row r="34" spans="1:14" x14ac:dyDescent="0.4">
      <c r="A34" s="4"/>
      <c r="B34" s="4"/>
      <c r="C34" s="4"/>
      <c r="D34" s="4"/>
      <c r="E34" s="4"/>
      <c r="F34" s="4"/>
      <c r="G34" s="4"/>
      <c r="H34" s="4"/>
      <c r="I34" s="4"/>
      <c r="J34" s="13"/>
      <c r="K34" s="13"/>
      <c r="L34" s="13"/>
      <c r="M34" s="13"/>
      <c r="N34" s="13"/>
    </row>
    <row r="35" spans="1:14" x14ac:dyDescent="0.4">
      <c r="A35" s="4"/>
      <c r="B35" s="4"/>
      <c r="C35" s="4"/>
      <c r="D35" s="4"/>
      <c r="E35" s="4"/>
      <c r="F35" s="4"/>
      <c r="G35" s="4"/>
      <c r="H35" s="4"/>
      <c r="I35" s="4"/>
      <c r="J35" s="13"/>
      <c r="K35" s="13"/>
      <c r="L35" s="13"/>
      <c r="M35" s="13"/>
      <c r="N35" s="13"/>
    </row>
    <row r="36" spans="1:14" x14ac:dyDescent="0.4">
      <c r="A36" s="4"/>
      <c r="B36" s="4"/>
      <c r="C36" s="4"/>
      <c r="D36" s="4"/>
      <c r="E36" s="4"/>
      <c r="F36" s="4"/>
      <c r="G36" s="4"/>
      <c r="H36" s="4"/>
      <c r="I36" s="4"/>
      <c r="J36" s="13"/>
      <c r="K36" s="13"/>
      <c r="L36" s="13"/>
      <c r="M36" s="13"/>
      <c r="N36" s="13"/>
    </row>
    <row r="37" spans="1:14" x14ac:dyDescent="0.4">
      <c r="A37" s="4"/>
      <c r="B37" s="4"/>
      <c r="C37" s="4"/>
      <c r="D37" s="4"/>
      <c r="E37" s="4"/>
      <c r="F37" s="4"/>
      <c r="G37" s="4"/>
      <c r="H37" s="4"/>
      <c r="I37" s="4"/>
      <c r="J37" s="13"/>
      <c r="K37" s="13"/>
      <c r="L37" s="13"/>
      <c r="M37" s="13"/>
      <c r="N37" s="13"/>
    </row>
    <row r="38" spans="1:14" x14ac:dyDescent="0.4">
      <c r="A38" s="13"/>
      <c r="B38" s="13"/>
      <c r="C38" s="13"/>
      <c r="D38" s="13"/>
      <c r="E38" s="13"/>
      <c r="F38" s="13"/>
      <c r="G38" s="4"/>
      <c r="H38" s="4"/>
      <c r="I38" s="4"/>
      <c r="J38" s="13"/>
      <c r="K38" s="13"/>
      <c r="L38" s="13"/>
      <c r="M38" s="13"/>
      <c r="N38" s="13"/>
    </row>
    <row r="39" spans="1:14" x14ac:dyDescent="0.4">
      <c r="A39" s="13"/>
      <c r="B39" s="13"/>
      <c r="C39" s="13"/>
      <c r="D39" s="13"/>
      <c r="E39" s="13"/>
      <c r="F39" s="13"/>
      <c r="G39" s="4"/>
      <c r="H39" s="4"/>
      <c r="I39" s="4"/>
      <c r="J39" s="13"/>
      <c r="K39" s="13"/>
      <c r="L39" s="13"/>
      <c r="M39" s="13"/>
      <c r="N39" s="13"/>
    </row>
    <row r="40" spans="1:14" x14ac:dyDescent="0.4">
      <c r="A40" s="13"/>
      <c r="B40" s="13"/>
      <c r="C40" s="13"/>
      <c r="D40" s="13"/>
      <c r="E40" s="13"/>
      <c r="F40" s="13"/>
      <c r="G40" s="4"/>
      <c r="H40" s="4"/>
      <c r="I40" s="4"/>
      <c r="J40" s="13"/>
      <c r="K40" s="13"/>
      <c r="L40" s="13"/>
      <c r="M40" s="13"/>
      <c r="N40" s="13"/>
    </row>
    <row r="41" spans="1:14" x14ac:dyDescent="0.4">
      <c r="A41" s="13"/>
      <c r="B41" s="13"/>
      <c r="C41" s="13"/>
      <c r="D41" s="13"/>
      <c r="E41" s="13"/>
      <c r="F41" s="13"/>
      <c r="G41" s="4"/>
      <c r="H41" s="4"/>
      <c r="I41" s="4"/>
      <c r="J41" s="13"/>
      <c r="K41" s="13"/>
      <c r="L41" s="13"/>
      <c r="M41" s="13"/>
      <c r="N41" s="13"/>
    </row>
    <row r="42" spans="1:14" x14ac:dyDescent="0.4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1:14" ht="12.6" x14ac:dyDescent="0.45">
      <c r="A43" s="5"/>
      <c r="B43" s="5"/>
      <c r="C43" s="5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1:14" x14ac:dyDescent="0.4">
      <c r="A44" s="4"/>
      <c r="B44" s="4"/>
      <c r="C44" s="4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1:14" x14ac:dyDescent="0.4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  <row r="46" spans="1:14" x14ac:dyDescent="0.4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</row>
    <row r="47" spans="1:14" x14ac:dyDescent="0.4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</row>
    <row r="48" spans="1:14" x14ac:dyDescent="0.4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</row>
    <row r="49" spans="1:14" x14ac:dyDescent="0.4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</row>
    <row r="50" spans="1:14" x14ac:dyDescent="0.4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</row>
    <row r="51" spans="1:14" x14ac:dyDescent="0.4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</row>
    <row r="52" spans="1:14" x14ac:dyDescent="0.4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1:14" x14ac:dyDescent="0.4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x14ac:dyDescent="0.4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</row>
    <row r="55" spans="1:14" x14ac:dyDescent="0.4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</row>
    <row r="56" spans="1:14" x14ac:dyDescent="0.4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</row>
    <row r="57" spans="1:14" x14ac:dyDescent="0.4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</row>
    <row r="58" spans="1:14" x14ac:dyDescent="0.4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1:14" x14ac:dyDescent="0.4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</row>
    <row r="60" spans="1:14" x14ac:dyDescent="0.4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</row>
    <row r="61" spans="1:14" x14ac:dyDescent="0.4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0"/>
  <sheetViews>
    <sheetView workbookViewId="0">
      <selection activeCell="J15" sqref="J15"/>
    </sheetView>
  </sheetViews>
  <sheetFormatPr defaultRowHeight="12.3" x14ac:dyDescent="0.4"/>
  <cols>
    <col min="1" max="1" width="15" customWidth="1"/>
    <col min="2" max="2" width="11.38671875" bestFit="1" customWidth="1"/>
  </cols>
  <sheetData>
    <row r="1" spans="1:2" x14ac:dyDescent="0.4">
      <c r="A1" s="21" t="s">
        <v>7</v>
      </c>
      <c r="B1" s="22" t="s">
        <v>8</v>
      </c>
    </row>
    <row r="2" spans="1:2" x14ac:dyDescent="0.4">
      <c r="A2" s="18">
        <v>1</v>
      </c>
      <c r="B2" s="23">
        <v>0.19500000000000001</v>
      </c>
    </row>
    <row r="3" spans="1:2" x14ac:dyDescent="0.4">
      <c r="A3" s="18">
        <v>2</v>
      </c>
      <c r="B3" s="23">
        <v>0.42499999999999999</v>
      </c>
    </row>
    <row r="4" spans="1:2" x14ac:dyDescent="0.4">
      <c r="A4" s="18">
        <v>3</v>
      </c>
      <c r="B4" s="23">
        <v>0.56499999999999995</v>
      </c>
    </row>
    <row r="5" spans="1:2" x14ac:dyDescent="0.4">
      <c r="A5" s="18">
        <v>4</v>
      </c>
      <c r="B5" s="23">
        <v>0.85099999999999998</v>
      </c>
    </row>
    <row r="6" spans="1:2" x14ac:dyDescent="0.4">
      <c r="A6" s="18">
        <v>5</v>
      </c>
      <c r="B6" s="23">
        <v>1.1419999999999999</v>
      </c>
    </row>
    <row r="7" spans="1:2" x14ac:dyDescent="0.4">
      <c r="A7" s="18">
        <v>6</v>
      </c>
      <c r="B7" s="23">
        <v>1.1983999999999999</v>
      </c>
    </row>
    <row r="8" spans="1:2" x14ac:dyDescent="0.4">
      <c r="A8" s="18">
        <v>7</v>
      </c>
      <c r="B8" s="23">
        <v>1.53</v>
      </c>
    </row>
    <row r="10" spans="1:2" x14ac:dyDescent="0.4">
      <c r="A10" s="17" t="s">
        <v>9</v>
      </c>
      <c r="B10" s="17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icecream </vt:lpstr>
      <vt:lpstr>felicia</vt:lpstr>
      <vt:lpstr>linreg_insulin</vt:lpstr>
      <vt:lpstr>concentration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Jirka</dc:creator>
  <cp:lastModifiedBy>Maria Demetriou</cp:lastModifiedBy>
  <dcterms:created xsi:type="dcterms:W3CDTF">2008-11-02T17:47:17Z</dcterms:created>
  <dcterms:modified xsi:type="dcterms:W3CDTF">2020-05-31T10:54:42Z</dcterms:modified>
</cp:coreProperties>
</file>