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fcomtefr-my.sharepoint.com/personal/aurelia_guidevaux_edu_univ-fcomte_fr/Documents/Cours Erasmus/Semestre 2/Statistics/"/>
    </mc:Choice>
  </mc:AlternateContent>
  <xr:revisionPtr revIDLastSave="4" documentId="14_{63432789-DBD7-4670-868D-0E6AFA47E8D7}" xr6:coauthVersionLast="45" xr6:coauthVersionMax="45" xr10:uidLastSave="{6165E397-9BCE-4EAD-8600-F95350CF8498}"/>
  <bookViews>
    <workbookView xWindow="-110" yWindow="-110" windowWidth="19420" windowHeight="10420" xr2:uid="{76F6566F-56AB-4068-BBBD-02A4852BC7C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I14" i="1" l="1"/>
  <c r="I13" i="1"/>
  <c r="I12" i="1"/>
  <c r="H14" i="1"/>
  <c r="H13" i="1"/>
  <c r="H12" i="1"/>
  <c r="E3" i="1" l="1"/>
  <c r="E4" i="1"/>
  <c r="E5" i="1" s="1"/>
  <c r="H4" i="1"/>
  <c r="H2" i="1"/>
  <c r="B2" i="1"/>
  <c r="B4" i="1"/>
  <c r="G17" i="1" l="1"/>
  <c r="G20" i="1" s="1"/>
  <c r="E6" i="1"/>
  <c r="G19" i="1"/>
</calcChain>
</file>

<file path=xl/sharedStrings.xml><?xml version="1.0" encoding="utf-8"?>
<sst xmlns="http://schemas.openxmlformats.org/spreadsheetml/2006/main" count="29" uniqueCount="26">
  <si>
    <t>Set1</t>
  </si>
  <si>
    <t>Set 2</t>
  </si>
  <si>
    <t>Grubb's Test</t>
  </si>
  <si>
    <t>Significant outlier</t>
  </si>
  <si>
    <t>Min</t>
  </si>
  <si>
    <t>Max</t>
  </si>
  <si>
    <t>Z=2,29</t>
  </si>
  <si>
    <t>min</t>
  </si>
  <si>
    <t>max</t>
  </si>
  <si>
    <t>Z=2,02</t>
  </si>
  <si>
    <t>no significant outlier</t>
  </si>
  <si>
    <t>F-test</t>
  </si>
  <si>
    <t>set 1</t>
  </si>
  <si>
    <t>F</t>
  </si>
  <si>
    <t>T test</t>
  </si>
  <si>
    <t>N</t>
  </si>
  <si>
    <t xml:space="preserve">Average </t>
  </si>
  <si>
    <t>Variance</t>
  </si>
  <si>
    <t xml:space="preserve">F critical </t>
  </si>
  <si>
    <t>DOF</t>
  </si>
  <si>
    <t>Sp</t>
  </si>
  <si>
    <t>T</t>
  </si>
  <si>
    <t>T crit</t>
  </si>
  <si>
    <t>H0 is accepted</t>
  </si>
  <si>
    <t>SET1</t>
  </si>
  <si>
    <t>H0 is 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</si>
</sst>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186765</xdr:colOff>
      <xdr:row>9</xdr:row>
      <xdr:rowOff>119530</xdr:rowOff>
    </xdr:from>
    <xdr:to>
      <xdr:col>17</xdr:col>
      <xdr:colOff>345719</xdr:colOff>
      <xdr:row>25</xdr:row>
      <xdr:rowOff>98015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78B1B9-ACDA-4F33-9B6B-8B06AA8DD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00" y="1800412"/>
          <a:ext cx="3968954" cy="2966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4784-240B-4D4D-BCFA-3392A36CE158}">
  <dimension ref="A1:I21"/>
  <sheetViews>
    <sheetView tabSelected="1" topLeftCell="A2" zoomScale="85" zoomScaleNormal="85" workbookViewId="0">
      <selection activeCell="G18" sqref="G18"/>
    </sheetView>
  </sheetViews>
  <sheetFormatPr defaultColWidth="10.90625" defaultRowHeight="14.5" x14ac:dyDescent="0.35"/>
  <cols>
    <col min="2" max="2" width="11.81640625" bestFit="1" customWidth="1"/>
  </cols>
  <sheetData>
    <row r="1" spans="1:9" x14ac:dyDescent="0.35">
      <c r="A1" t="s">
        <v>0</v>
      </c>
      <c r="B1" t="s">
        <v>4</v>
      </c>
      <c r="C1" t="s">
        <v>2</v>
      </c>
      <c r="E1" t="s">
        <v>11</v>
      </c>
      <c r="G1" t="s">
        <v>1</v>
      </c>
      <c r="H1" t="s">
        <v>7</v>
      </c>
      <c r="I1" t="s">
        <v>2</v>
      </c>
    </row>
    <row r="2" spans="1:9" x14ac:dyDescent="0.35">
      <c r="A2" s="1">
        <v>12.45</v>
      </c>
      <c r="B2">
        <f>(AVERAGE(A2:A11)-A2)/_xlfn.STDEV.S(A2:A11)</f>
        <v>2.5762429088281391</v>
      </c>
      <c r="C2" t="s">
        <v>3</v>
      </c>
      <c r="G2">
        <v>14.41</v>
      </c>
      <c r="H2">
        <f>(AVERAGE(G2:G8)-G4)/_xlfn.STDEV.S(G2:G8)</f>
        <v>0.67329627145695081</v>
      </c>
      <c r="I2" t="s">
        <v>10</v>
      </c>
    </row>
    <row r="3" spans="1:9" x14ac:dyDescent="0.35">
      <c r="A3">
        <v>16.38</v>
      </c>
      <c r="B3" t="s">
        <v>5</v>
      </c>
      <c r="C3" t="s">
        <v>6</v>
      </c>
      <c r="D3" t="s">
        <v>12</v>
      </c>
      <c r="E3">
        <f>_xlfn.VAR.S(A3:A11)</f>
        <v>0.9160194444444455</v>
      </c>
      <c r="G3">
        <v>15.1</v>
      </c>
      <c r="H3" t="s">
        <v>8</v>
      </c>
      <c r="I3" t="s">
        <v>9</v>
      </c>
    </row>
    <row r="4" spans="1:9" x14ac:dyDescent="0.35">
      <c r="A4">
        <v>17.77</v>
      </c>
      <c r="B4">
        <f>(A11-AVERAGE(A2:A11))/_xlfn.STDEV.S(A2:A11)</f>
        <v>0.64052840146367052</v>
      </c>
      <c r="D4" t="s">
        <v>1</v>
      </c>
      <c r="E4">
        <f>_xlfn.VAR.S(G2:G8)</f>
        <v>1.7529142857142863</v>
      </c>
      <c r="G4">
        <v>15.11</v>
      </c>
      <c r="H4">
        <f>(G8-AVERAGE(G2:G8))/_xlfn.STDEV.S(G2:G8)</f>
        <v>1.585051639054911</v>
      </c>
    </row>
    <row r="5" spans="1:9" x14ac:dyDescent="0.35">
      <c r="A5">
        <v>18.100000000000001</v>
      </c>
      <c r="D5" t="s">
        <v>13</v>
      </c>
      <c r="E5">
        <f>E4/E3</f>
        <v>1.9136212624584703</v>
      </c>
      <c r="G5">
        <v>15.46</v>
      </c>
    </row>
    <row r="6" spans="1:9" x14ac:dyDescent="0.35">
      <c r="A6">
        <v>18.850000000000001</v>
      </c>
      <c r="D6" t="s">
        <v>18</v>
      </c>
      <c r="E6">
        <f>_xlfn.F.INV.RT(0.05/2,H12-1,I12-1)</f>
        <v>5.5996230050430462</v>
      </c>
      <c r="G6">
        <v>16.84</v>
      </c>
    </row>
    <row r="7" spans="1:9" x14ac:dyDescent="0.35">
      <c r="A7">
        <v>19</v>
      </c>
      <c r="G7">
        <v>16.989999999999998</v>
      </c>
    </row>
    <row r="8" spans="1:9" x14ac:dyDescent="0.35">
      <c r="A8">
        <v>19.100000000000001</v>
      </c>
      <c r="D8" t="s">
        <v>23</v>
      </c>
      <c r="G8">
        <v>18.100000000000001</v>
      </c>
    </row>
    <row r="9" spans="1:9" x14ac:dyDescent="0.35">
      <c r="A9">
        <v>19.12</v>
      </c>
    </row>
    <row r="10" spans="1:9" x14ac:dyDescent="0.35">
      <c r="A10">
        <v>19.149999999999999</v>
      </c>
    </row>
    <row r="11" spans="1:9" x14ac:dyDescent="0.35">
      <c r="A11">
        <v>19.28</v>
      </c>
    </row>
    <row r="12" spans="1:9" x14ac:dyDescent="0.35">
      <c r="C12" t="s">
        <v>24</v>
      </c>
      <c r="D12" t="s">
        <v>1</v>
      </c>
      <c r="G12" t="s">
        <v>15</v>
      </c>
      <c r="H12">
        <f>SUBTOTAL(2,C13:C21)</f>
        <v>9</v>
      </c>
      <c r="I12">
        <f>SUBTOTAL(2,D13:D19)</f>
        <v>7</v>
      </c>
    </row>
    <row r="13" spans="1:9" x14ac:dyDescent="0.35">
      <c r="C13">
        <v>16.38</v>
      </c>
      <c r="D13">
        <v>14.41</v>
      </c>
      <c r="G13" t="s">
        <v>16</v>
      </c>
      <c r="H13">
        <f>AVERAGE(C13:C21)</f>
        <v>18.527777777777779</v>
      </c>
      <c r="I13">
        <f>AVERAGE(D13:D19)</f>
        <v>16.001428571428569</v>
      </c>
    </row>
    <row r="14" spans="1:9" x14ac:dyDescent="0.35">
      <c r="C14">
        <v>17.77</v>
      </c>
      <c r="D14">
        <v>15.1</v>
      </c>
      <c r="G14" t="s">
        <v>17</v>
      </c>
      <c r="H14">
        <f>_xlfn.VAR.S(C13:C21)</f>
        <v>0.9160194444444455</v>
      </c>
      <c r="I14">
        <f>_xlfn.VAR.S(D13:D19)</f>
        <v>1.7529142857142863</v>
      </c>
    </row>
    <row r="15" spans="1:9" x14ac:dyDescent="0.35">
      <c r="C15">
        <v>18.100000000000001</v>
      </c>
      <c r="D15">
        <v>15.11</v>
      </c>
    </row>
    <row r="16" spans="1:9" x14ac:dyDescent="0.35">
      <c r="C16">
        <v>18.850000000000001</v>
      </c>
      <c r="D16">
        <v>15.46</v>
      </c>
      <c r="F16" t="s">
        <v>14</v>
      </c>
    </row>
    <row r="17" spans="3:7" x14ac:dyDescent="0.35">
      <c r="C17">
        <v>19</v>
      </c>
      <c r="D17">
        <v>16.84</v>
      </c>
      <c r="F17" t="s">
        <v>19</v>
      </c>
      <c r="G17">
        <f>H12+I12-2</f>
        <v>14</v>
      </c>
    </row>
    <row r="18" spans="3:7" x14ac:dyDescent="0.35">
      <c r="C18">
        <v>19.100000000000001</v>
      </c>
      <c r="D18">
        <v>16.989999999999998</v>
      </c>
      <c r="F18" t="s">
        <v>20</v>
      </c>
      <c r="G18">
        <f>((H12-1)*H14+(I12-1)*I14)/G17</f>
        <v>1.2746886621315201</v>
      </c>
    </row>
    <row r="19" spans="3:7" x14ac:dyDescent="0.35">
      <c r="C19">
        <v>19.12</v>
      </c>
      <c r="D19">
        <v>18.100000000000001</v>
      </c>
      <c r="F19" t="s">
        <v>21</v>
      </c>
      <c r="G19">
        <f>(H13-I13)/SQRT(G18)/SQRT((1/9)+(1/7))</f>
        <v>4.440190496446526</v>
      </c>
    </row>
    <row r="20" spans="3:7" x14ac:dyDescent="0.35">
      <c r="C20">
        <v>19.149999999999999</v>
      </c>
      <c r="F20" t="s">
        <v>22</v>
      </c>
      <c r="G20">
        <f>_xlfn.T.INV.2T(0.05,G17)</f>
        <v>2.1447866879178044</v>
      </c>
    </row>
    <row r="21" spans="3:7" x14ac:dyDescent="0.35">
      <c r="C21">
        <v>19.28</v>
      </c>
      <c r="F21" t="s">
        <v>25</v>
      </c>
    </row>
  </sheetData>
  <sortState xmlns:xlrd2="http://schemas.microsoft.com/office/spreadsheetml/2017/richdata2" ref="G2:G8">
    <sortCondition ref="G2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869D40FAFA8479E80756D2C03380C" ma:contentTypeVersion="9" ma:contentTypeDescription="Crée un document." ma:contentTypeScope="" ma:versionID="ee10cab3728ed71f56adbbd04d090dc1">
  <xsd:schema xmlns:xsd="http://www.w3.org/2001/XMLSchema" xmlns:xs="http://www.w3.org/2001/XMLSchema" xmlns:p="http://schemas.microsoft.com/office/2006/metadata/properties" xmlns:ns3="97a21309-32ab-41e6-b20b-f8bb7bf50432" targetNamespace="http://schemas.microsoft.com/office/2006/metadata/properties" ma:root="true" ma:fieldsID="9b7e869611c302f22479f59268b93261" ns3:_="">
    <xsd:import namespace="97a21309-32ab-41e6-b20b-f8bb7bf504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1309-32ab-41e6-b20b-f8bb7bf50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04FE0-1633-4902-8919-FBA9C1C672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21309-32ab-41e6-b20b-f8bb7bf50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1DB6DF-8BB0-44FF-9D8A-6B943B339E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9E00E3-CABE-4081-8227-CF7D7C3737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Aurélia Guidevaux</dc:creator>
  <cp:lastModifiedBy>Aurélia</cp:lastModifiedBy>
  <dcterms:created xsi:type="dcterms:W3CDTF">2020-03-31T12:26:42Z</dcterms:created>
  <dcterms:modified xsi:type="dcterms:W3CDTF">2020-04-02T08:28:58Z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0x010100ED8869D40FAFA8479E80756D2C03380C</vt:lpwstr>
  </property>
</Properties>
</file>