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FE56494-3B62-4227-A030-9315CE40A6E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19" i="1"/>
  <c r="F18" i="1"/>
  <c r="F17" i="1"/>
  <c r="F16" i="1"/>
  <c r="J24" i="1"/>
  <c r="J23" i="1"/>
  <c r="J22" i="1"/>
  <c r="J21" i="1"/>
  <c r="J20" i="1"/>
  <c r="J18" i="1"/>
  <c r="J17" i="1"/>
  <c r="J16" i="1"/>
  <c r="I2" i="1"/>
  <c r="F4" i="1"/>
  <c r="F3" i="1"/>
  <c r="F2" i="1"/>
</calcChain>
</file>

<file path=xl/sharedStrings.xml><?xml version="1.0" encoding="utf-8"?>
<sst xmlns="http://schemas.openxmlformats.org/spreadsheetml/2006/main" count="62" uniqueCount="46">
  <si>
    <t>32.56</t>
  </si>
  <si>
    <t>35.14</t>
  </si>
  <si>
    <t>34.10</t>
  </si>
  <si>
    <t>33.33</t>
  </si>
  <si>
    <t>37.10</t>
  </si>
  <si>
    <t>34.45</t>
  </si>
  <si>
    <t>35.12</t>
  </si>
  <si>
    <t>30.10</t>
  </si>
  <si>
    <t xml:space="preserve">values </t>
  </si>
  <si>
    <t>sorted</t>
  </si>
  <si>
    <t xml:space="preserve">q-test </t>
  </si>
  <si>
    <t>range</t>
  </si>
  <si>
    <t xml:space="preserve">Qexp1 </t>
  </si>
  <si>
    <t>Qexp2</t>
  </si>
  <si>
    <t xml:space="preserve">Qcrit </t>
  </si>
  <si>
    <t>alpha</t>
  </si>
  <si>
    <t xml:space="preserve">Qexp1&lt;Qcrit </t>
  </si>
  <si>
    <t>Qexp2&lt;Qcrit</t>
  </si>
  <si>
    <t xml:space="preserve">null hypothesis is accepted </t>
  </si>
  <si>
    <t xml:space="preserve">intervals  </t>
  </si>
  <si>
    <t>from table</t>
  </si>
  <si>
    <t xml:space="preserve">for n=8 </t>
  </si>
  <si>
    <t>&lt;30,1;35,14&gt;</t>
  </si>
  <si>
    <t>count</t>
  </si>
  <si>
    <t xml:space="preserve">average </t>
  </si>
  <si>
    <t>standard deviation</t>
  </si>
  <si>
    <t xml:space="preserve">degree of freedom </t>
  </si>
  <si>
    <t>t=</t>
  </si>
  <si>
    <t>s.e.m</t>
  </si>
  <si>
    <t>L1</t>
  </si>
  <si>
    <t>L2</t>
  </si>
  <si>
    <t>&lt;35,25;35,72&gt;</t>
  </si>
  <si>
    <t>students confidence inderval</t>
  </si>
  <si>
    <t xml:space="preserve">confidence interval </t>
  </si>
  <si>
    <t xml:space="preserve">qrubs test </t>
  </si>
  <si>
    <t xml:space="preserve">Ymin </t>
  </si>
  <si>
    <t>Ymax</t>
  </si>
  <si>
    <t>average</t>
  </si>
  <si>
    <t xml:space="preserve">standard deviation </t>
  </si>
  <si>
    <t xml:space="preserve">Gmin </t>
  </si>
  <si>
    <t xml:space="preserve">Gmax </t>
  </si>
  <si>
    <t>Gcrit</t>
  </si>
  <si>
    <t>Gmin&lt;Gcrit</t>
  </si>
  <si>
    <t>Gmax&lt;Gcrit</t>
  </si>
  <si>
    <t>null hypothesis</t>
  </si>
  <si>
    <t>no outliers in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</si>
</sst>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F28" sqref="F28"/>
    </sheetView>
  </sheetViews>
  <sheetFormatPr defaultRowHeight="15" x14ac:dyDescent="0.25"/>
  <cols>
    <col min="5" max="5" width="18.28515625" bestFit="1" customWidth="1"/>
    <col min="6" max="6" width="25.85546875" bestFit="1" customWidth="1"/>
    <col min="9" max="9" width="17.85546875" bestFit="1" customWidth="1"/>
    <col min="10" max="10" width="12.7109375" bestFit="1" customWidth="1"/>
    <col min="11" max="11" width="11.7109375" bestFit="1" customWidth="1"/>
  </cols>
  <sheetData>
    <row r="1" spans="1:10" x14ac:dyDescent="0.25">
      <c r="F1" s="1" t="s">
        <v>10</v>
      </c>
      <c r="I1" s="1" t="s">
        <v>33</v>
      </c>
    </row>
    <row r="2" spans="1:10" x14ac:dyDescent="0.25">
      <c r="B2" t="s">
        <v>8</v>
      </c>
      <c r="C2" t="s">
        <v>9</v>
      </c>
      <c r="E2" t="s">
        <v>11</v>
      </c>
      <c r="F2">
        <f>C10-C3</f>
        <v>7</v>
      </c>
      <c r="I2">
        <f>COUNT(C3:C10)</f>
        <v>8</v>
      </c>
    </row>
    <row r="3" spans="1:10" x14ac:dyDescent="0.25">
      <c r="A3">
        <v>1</v>
      </c>
      <c r="B3" t="s">
        <v>0</v>
      </c>
      <c r="C3">
        <v>30.1</v>
      </c>
      <c r="E3" t="s">
        <v>12</v>
      </c>
      <c r="F3">
        <f>(C4-C3)/F2</f>
        <v>0.35142857142857153</v>
      </c>
      <c r="I3" t="s">
        <v>19</v>
      </c>
      <c r="J3">
        <v>1</v>
      </c>
    </row>
    <row r="4" spans="1:10" x14ac:dyDescent="0.25">
      <c r="A4">
        <v>2</v>
      </c>
      <c r="B4" t="s">
        <v>1</v>
      </c>
      <c r="C4">
        <v>32.56</v>
      </c>
      <c r="E4" t="s">
        <v>13</v>
      </c>
      <c r="F4">
        <f>(C10-C9)/F2</f>
        <v>0.28000000000000014</v>
      </c>
      <c r="I4" t="s">
        <v>20</v>
      </c>
      <c r="J4">
        <v>7</v>
      </c>
    </row>
    <row r="5" spans="1:10" x14ac:dyDescent="0.25">
      <c r="A5">
        <v>3</v>
      </c>
      <c r="B5" t="s">
        <v>2</v>
      </c>
      <c r="C5">
        <v>33.33</v>
      </c>
      <c r="E5" s="2" t="s">
        <v>15</v>
      </c>
      <c r="F5">
        <v>0.05</v>
      </c>
      <c r="I5" t="s">
        <v>21</v>
      </c>
      <c r="J5" s="3" t="s">
        <v>22</v>
      </c>
    </row>
    <row r="6" spans="1:10" x14ac:dyDescent="0.25">
      <c r="A6">
        <v>4</v>
      </c>
      <c r="B6" t="s">
        <v>3</v>
      </c>
      <c r="C6">
        <v>34.1</v>
      </c>
      <c r="E6" s="2" t="s">
        <v>14</v>
      </c>
      <c r="F6">
        <v>0.52600000000000002</v>
      </c>
    </row>
    <row r="7" spans="1:10" x14ac:dyDescent="0.25">
      <c r="A7">
        <v>5</v>
      </c>
      <c r="B7" t="s">
        <v>4</v>
      </c>
      <c r="C7">
        <v>34.450000000000003</v>
      </c>
      <c r="E7" s="3" t="s">
        <v>16</v>
      </c>
      <c r="F7" s="3" t="s">
        <v>18</v>
      </c>
    </row>
    <row r="8" spans="1:10" x14ac:dyDescent="0.25">
      <c r="A8">
        <v>6</v>
      </c>
      <c r="B8" t="s">
        <v>5</v>
      </c>
      <c r="C8">
        <v>35.119999999999997</v>
      </c>
      <c r="E8" s="3" t="s">
        <v>17</v>
      </c>
      <c r="F8" s="3" t="s">
        <v>18</v>
      </c>
    </row>
    <row r="9" spans="1:10" x14ac:dyDescent="0.25">
      <c r="A9">
        <v>7</v>
      </c>
      <c r="B9" t="s">
        <v>6</v>
      </c>
      <c r="C9">
        <v>35.14</v>
      </c>
    </row>
    <row r="10" spans="1:10" x14ac:dyDescent="0.25">
      <c r="A10">
        <v>8</v>
      </c>
      <c r="B10" t="s">
        <v>7</v>
      </c>
      <c r="C10">
        <v>37.1</v>
      </c>
      <c r="E10" t="s">
        <v>44</v>
      </c>
      <c r="F10" t="s">
        <v>45</v>
      </c>
    </row>
    <row r="15" spans="1:10" x14ac:dyDescent="0.25">
      <c r="B15" t="s">
        <v>8</v>
      </c>
      <c r="C15" t="s">
        <v>9</v>
      </c>
      <c r="F15" s="1" t="s">
        <v>34</v>
      </c>
      <c r="I15" s="1" t="s">
        <v>32</v>
      </c>
      <c r="J15" s="1"/>
    </row>
    <row r="16" spans="1:10" x14ac:dyDescent="0.25">
      <c r="A16">
        <v>1</v>
      </c>
      <c r="B16" t="s">
        <v>0</v>
      </c>
      <c r="C16">
        <v>30.1</v>
      </c>
      <c r="E16" t="s">
        <v>35</v>
      </c>
      <c r="F16">
        <f>C16</f>
        <v>30.1</v>
      </c>
      <c r="I16" t="s">
        <v>23</v>
      </c>
      <c r="J16">
        <f>COUNT(C16:C23)</f>
        <v>8</v>
      </c>
    </row>
    <row r="17" spans="1:10" x14ac:dyDescent="0.25">
      <c r="A17">
        <v>2</v>
      </c>
      <c r="B17" t="s">
        <v>1</v>
      </c>
      <c r="C17">
        <v>32.56</v>
      </c>
      <c r="E17" t="s">
        <v>36</v>
      </c>
      <c r="F17">
        <f>C23</f>
        <v>37.1</v>
      </c>
      <c r="I17" t="s">
        <v>24</v>
      </c>
      <c r="J17">
        <f>AVERAGE(C16:C23)</f>
        <v>33.987500000000004</v>
      </c>
    </row>
    <row r="18" spans="1:10" x14ac:dyDescent="0.25">
      <c r="A18">
        <v>3</v>
      </c>
      <c r="B18" t="s">
        <v>2</v>
      </c>
      <c r="C18">
        <v>33.33</v>
      </c>
      <c r="E18" t="s">
        <v>37</v>
      </c>
      <c r="F18">
        <f>AVERAGE(C16:C23)</f>
        <v>33.987500000000004</v>
      </c>
      <c r="I18" t="s">
        <v>25</v>
      </c>
      <c r="J18">
        <f>_xlfn.STDEV.S(C16:C23)</f>
        <v>2.0739110739993509</v>
      </c>
    </row>
    <row r="19" spans="1:10" x14ac:dyDescent="0.25">
      <c r="A19">
        <v>4</v>
      </c>
      <c r="B19" t="s">
        <v>3</v>
      </c>
      <c r="C19">
        <v>34.1</v>
      </c>
      <c r="E19" t="s">
        <v>38</v>
      </c>
      <c r="F19">
        <f>_xlfn.STDEV.S(C16:C23)</f>
        <v>2.0739110739993509</v>
      </c>
      <c r="I19" t="s">
        <v>15</v>
      </c>
      <c r="J19">
        <v>0.05</v>
      </c>
    </row>
    <row r="20" spans="1:10" x14ac:dyDescent="0.25">
      <c r="A20">
        <v>5</v>
      </c>
      <c r="B20" t="s">
        <v>4</v>
      </c>
      <c r="C20">
        <v>34.450000000000003</v>
      </c>
      <c r="I20" t="s">
        <v>26</v>
      </c>
      <c r="J20">
        <f>J16-1</f>
        <v>7</v>
      </c>
    </row>
    <row r="21" spans="1:10" x14ac:dyDescent="0.25">
      <c r="A21">
        <v>6</v>
      </c>
      <c r="B21" t="s">
        <v>5</v>
      </c>
      <c r="C21">
        <v>35.119999999999997</v>
      </c>
      <c r="E21" t="s">
        <v>39</v>
      </c>
      <c r="F21">
        <f>(F18-F16)/F19</f>
        <v>1.8744776710716478</v>
      </c>
      <c r="I21" t="s">
        <v>27</v>
      </c>
      <c r="J21">
        <f>_xlfn.T.INV.2T(J19,J20)</f>
        <v>2.3646242515927849</v>
      </c>
    </row>
    <row r="22" spans="1:10" x14ac:dyDescent="0.25">
      <c r="A22">
        <v>7</v>
      </c>
      <c r="B22" t="s">
        <v>6</v>
      </c>
      <c r="C22">
        <v>35.14</v>
      </c>
      <c r="E22" t="s">
        <v>40</v>
      </c>
      <c r="F22">
        <f>(F17-F18)/F19</f>
        <v>1.5007875887358184</v>
      </c>
      <c r="I22" t="s">
        <v>28</v>
      </c>
      <c r="J22">
        <f>J18/SQRT(J16)</f>
        <v>0.73323829200140833</v>
      </c>
    </row>
    <row r="23" spans="1:10" x14ac:dyDescent="0.25">
      <c r="A23">
        <v>8</v>
      </c>
      <c r="B23" t="s">
        <v>7</v>
      </c>
      <c r="C23">
        <v>37.1</v>
      </c>
      <c r="E23" t="s">
        <v>41</v>
      </c>
      <c r="F23">
        <f>2.13</f>
        <v>2.13</v>
      </c>
      <c r="I23" t="s">
        <v>29</v>
      </c>
      <c r="J23">
        <f>J17-(J21*J22)</f>
        <v>32.253666952537003</v>
      </c>
    </row>
    <row r="24" spans="1:10" x14ac:dyDescent="0.25">
      <c r="E24" s="3" t="s">
        <v>42</v>
      </c>
      <c r="F24" s="3" t="s">
        <v>18</v>
      </c>
      <c r="I24" t="s">
        <v>30</v>
      </c>
      <c r="J24">
        <f>J17+(J21*J22)</f>
        <v>35.721333047463006</v>
      </c>
    </row>
    <row r="25" spans="1:10" x14ac:dyDescent="0.25">
      <c r="E25" s="3" t="s">
        <v>43</v>
      </c>
      <c r="F25" s="3" t="s">
        <v>18</v>
      </c>
    </row>
    <row r="26" spans="1:10" x14ac:dyDescent="0.25">
      <c r="J26" s="3" t="s">
        <v>31</v>
      </c>
    </row>
    <row r="27" spans="1:10" x14ac:dyDescent="0.25">
      <c r="E27" t="s">
        <v>44</v>
      </c>
      <c r="F27" t="s">
        <v>45</v>
      </c>
    </row>
  </sheetData>
  <sortState xmlns:xlrd2="http://schemas.microsoft.com/office/spreadsheetml/2017/richdata2" ref="C3:C10">
    <sortCondition ref="C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2020-04-13T13:13:25Z</dcterms:modified>
</cp:coreProperties>
</file>