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bma\Desktop\Klaudikine veci\"/>
    </mc:Choice>
  </mc:AlternateContent>
  <xr:revisionPtr revIDLastSave="0" documentId="8_{7DA1A683-EB8F-4D4D-A1F9-2BBA5CD5E2BE}" xr6:coauthVersionLast="44" xr6:coauthVersionMax="44" xr10:uidLastSave="{00000000-0000-0000-0000-000000000000}"/>
  <bookViews>
    <workbookView xWindow="-93" yWindow="-93" windowWidth="25786" windowHeight="13986" xr2:uid="{2F8A7AD0-D2F0-496A-A0C9-40C70CC0BEBB}"/>
  </bookViews>
  <sheets>
    <sheet name="Hárok1" sheetId="1" r:id="rId1"/>
  </sheets>
  <definedNames>
    <definedName name="_xlchart.v1.0" hidden="1">Hárok1!$A$4:$A$13</definedName>
    <definedName name="_xlchart.v1.1" hidden="1">Hárok1!$B$4:$B$13</definedName>
    <definedName name="_xlchart.v1.2" hidden="1">Hárok1!$A$4:$A$13</definedName>
    <definedName name="_xlchart.v1.3" hidden="1">Hárok1!$B$4:$B$13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I18" i="1"/>
  <c r="L17" i="1"/>
  <c r="B24" i="1"/>
  <c r="B23" i="1"/>
  <c r="B20" i="1"/>
  <c r="A20" i="1"/>
  <c r="B19" i="1"/>
  <c r="A19" i="1"/>
  <c r="B18" i="1"/>
  <c r="A18" i="1"/>
  <c r="R9" i="1" l="1"/>
  <c r="R8" i="1"/>
  <c r="O11" i="1"/>
  <c r="O10" i="1"/>
  <c r="O9" i="1"/>
  <c r="O8" i="1"/>
  <c r="E11" i="1" l="1"/>
  <c r="E10" i="1"/>
  <c r="E9" i="1"/>
  <c r="E8" i="1"/>
  <c r="H8" i="1" l="1"/>
  <c r="H9" i="1"/>
</calcChain>
</file>

<file path=xl/sharedStrings.xml><?xml version="1.0" encoding="utf-8"?>
<sst xmlns="http://schemas.openxmlformats.org/spreadsheetml/2006/main" count="43" uniqueCount="36">
  <si>
    <t>Decide if the 2 sets of data belong to the same population:</t>
  </si>
  <si>
    <t>set1</t>
  </si>
  <si>
    <t>set2</t>
  </si>
  <si>
    <t>Grubb´s test:</t>
  </si>
  <si>
    <t>H0 = There is no outlier in the data set 1.</t>
  </si>
  <si>
    <t>Ha = There is one outlier in the data set 1.</t>
  </si>
  <si>
    <t>Max value:</t>
  </si>
  <si>
    <t>Min value:</t>
  </si>
  <si>
    <t>Mean:</t>
  </si>
  <si>
    <t>St. dev.:</t>
  </si>
  <si>
    <t>T (max)=</t>
  </si>
  <si>
    <t>T (min)=</t>
  </si>
  <si>
    <t>critical=</t>
  </si>
  <si>
    <t>Therefore, the value 12,45 is an outlier.</t>
  </si>
  <si>
    <t>H0 is rejected as calculated T (min) value is higher than critical value.</t>
  </si>
  <si>
    <t>H0 = There is no outlier in the data set 2.</t>
  </si>
  <si>
    <t>Ha = There is one outlier in the data set 2.</t>
  </si>
  <si>
    <t>H0 is accepted as both calculated T values are smaller than critical value.</t>
  </si>
  <si>
    <t>Therefore, there are no outliers in the data set 2.</t>
  </si>
  <si>
    <t>F-test:</t>
  </si>
  <si>
    <t>.=N</t>
  </si>
  <si>
    <t>.=variance</t>
  </si>
  <si>
    <t>.=mean</t>
  </si>
  <si>
    <t>H0 = both variances are equal</t>
  </si>
  <si>
    <t>F=</t>
  </si>
  <si>
    <t>Fcrit2=</t>
  </si>
  <si>
    <t>H0 is accepted as the calculated F value is lower that critical value.</t>
  </si>
  <si>
    <t>The variances are equal.</t>
  </si>
  <si>
    <t>T-test:</t>
  </si>
  <si>
    <t>dof=</t>
  </si>
  <si>
    <t>T=</t>
  </si>
  <si>
    <t>Pool variance=</t>
  </si>
  <si>
    <t>Tcrit2=</t>
  </si>
  <si>
    <t>H0 = the means of the 2 data sets are practicallz equal</t>
  </si>
  <si>
    <t>H0 is rejected as the calculated T value is higher than the critical value.</t>
  </si>
  <si>
    <t>Therefore, there is a difference between the means of the 2 data sets, therefore, they do not belong to the same population.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</si>
</sst>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000"/>
    <numFmt numFmtId="173" formatCode="_-* #,##0.00000_-;\-* #,##0.00000_-;_-* &quot;-&quot;??_-;_-@_-"/>
    <numFmt numFmtId="174" formatCode="_-* #,##0.00000\ _€_-;\-* #,##0.00000\ _€_-;_-* &quot;-&quot;?????\ _€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0" fontId="0" fillId="2" borderId="0" xfId="0" applyFill="1"/>
    <xf numFmtId="166" fontId="0" fillId="0" borderId="0" xfId="0" applyNumberFormat="1"/>
    <xf numFmtId="2" fontId="0" fillId="0" borderId="0" xfId="0" applyNumberFormat="1"/>
    <xf numFmtId="173" fontId="0" fillId="0" borderId="0" xfId="1" applyNumberFormat="1" applyFont="1" applyAlignment="1"/>
    <xf numFmtId="17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_xlchart.v1.3</cx:f>
      </cx:numDim>
    </cx:data>
  </cx:chartData>
  <cx:chart>
    <cx:title pos="t" align="ctr" overlay="0"/>
    <cx:plotArea>
      <cx:plotAreaRegion>
        <cx:series layoutId="boxWhisker" uniqueId="{57AE99AA-5001-4237-9B22-410C79E24815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513C6431-91D0-4FB3-A827-35E9279DF116}"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 min="10"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12</xdr:col>
      <xdr:colOff>169333</xdr:colOff>
      <xdr:row>22</xdr:row>
      <xdr:rowOff>148167</xdr:rowOff>
    </xdr:to>
    <xdr:sp macro="" textlink="">
      <xdr:nvSpPr>
        <xdr:cNvPr id="1025" name="yui_3_17_2_1_1585845813029_93">
          <a:extLst>
            <a:ext uri="{FF2B5EF4-FFF2-40B4-BE49-F238E27FC236}">
              <a16:creationId xmlns:a16="http://schemas.microsoft.com/office/drawing/2014/main" id="{494AE6C5-0EA3-44CD-8CBE-D4A2CBF75B01}"/>
            </a:ext>
          </a:extLst>
        </xdr:cNvPr>
        <xdr:cNvSpPr>
          <a:spLocks noChangeAspect="1" noChangeArrowheads="1"/>
        </xdr:cNvSpPr>
      </xdr:nvSpPr>
      <xdr:spPr bwMode="auto">
        <a:xfrm>
          <a:off x="3860800" y="1274233"/>
          <a:ext cx="4030133" cy="287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12</xdr:col>
      <xdr:colOff>169333</xdr:colOff>
      <xdr:row>24</xdr:row>
      <xdr:rowOff>148167</xdr:rowOff>
    </xdr:to>
    <xdr:sp macro="" textlink="">
      <xdr:nvSpPr>
        <xdr:cNvPr id="1026" name="yui_3_17_2_1_1585845813029_93">
          <a:extLst>
            <a:ext uri="{FF2B5EF4-FFF2-40B4-BE49-F238E27FC236}">
              <a16:creationId xmlns:a16="http://schemas.microsoft.com/office/drawing/2014/main" id="{255D26BA-3D15-4A8F-BD5A-517FE2C8815E}"/>
            </a:ext>
          </a:extLst>
        </xdr:cNvPr>
        <xdr:cNvSpPr>
          <a:spLocks noChangeAspect="1" noChangeArrowheads="1"/>
        </xdr:cNvSpPr>
      </xdr:nvSpPr>
      <xdr:spPr bwMode="auto">
        <a:xfrm>
          <a:off x="3860800" y="1638300"/>
          <a:ext cx="4030133" cy="2878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122767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C70DF055-01D3-4FDC-B260-21F7D200977C}"/>
            </a:ext>
          </a:extLst>
        </xdr:cNvPr>
        <xdr:cNvSpPr>
          <a:spLocks noChangeAspect="1" noChangeArrowheads="1"/>
        </xdr:cNvSpPr>
      </xdr:nvSpPr>
      <xdr:spPr bwMode="auto">
        <a:xfrm>
          <a:off x="3860800" y="54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122767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6144CBC9-066B-4C24-808C-2D21687069A6}"/>
            </a:ext>
          </a:extLst>
        </xdr:cNvPr>
        <xdr:cNvSpPr>
          <a:spLocks noChangeAspect="1" noChangeArrowheads="1"/>
        </xdr:cNvSpPr>
      </xdr:nvSpPr>
      <xdr:spPr bwMode="auto">
        <a:xfrm>
          <a:off x="5147733" y="7281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292101</xdr:colOff>
      <xdr:row>2</xdr:row>
      <xdr:rowOff>135468</xdr:rowOff>
    </xdr:from>
    <xdr:to>
      <xdr:col>9</xdr:col>
      <xdr:colOff>326113</xdr:colOff>
      <xdr:row>5</xdr:row>
      <xdr:rowOff>59320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6A03EBAE-B850-4D7F-8F39-928F5DF2B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8334" y="499535"/>
          <a:ext cx="1320946" cy="469952"/>
        </a:xfrm>
        <a:prstGeom prst="rect">
          <a:avLst/>
        </a:prstGeom>
      </xdr:spPr>
    </xdr:pic>
    <xdr:clientData/>
  </xdr:twoCellAnchor>
  <xdr:twoCellAnchor editAs="oneCell">
    <xdr:from>
      <xdr:col>9</xdr:col>
      <xdr:colOff>198966</xdr:colOff>
      <xdr:row>2</xdr:row>
      <xdr:rowOff>143932</xdr:rowOff>
    </xdr:from>
    <xdr:to>
      <xdr:col>11</xdr:col>
      <xdr:colOff>262467</xdr:colOff>
      <xdr:row>5</xdr:row>
      <xdr:rowOff>63499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C885D000-0485-4B53-9AEB-14C43FE3D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2133" y="507999"/>
          <a:ext cx="1350434" cy="465667"/>
        </a:xfrm>
        <a:prstGeom prst="rect">
          <a:avLst/>
        </a:prstGeom>
      </xdr:spPr>
    </xdr:pic>
    <xdr:clientData/>
  </xdr:twoCellAnchor>
  <xdr:twoCellAnchor>
    <xdr:from>
      <xdr:col>20</xdr:col>
      <xdr:colOff>353482</xdr:colOff>
      <xdr:row>1</xdr:row>
      <xdr:rowOff>25401</xdr:rowOff>
    </xdr:from>
    <xdr:to>
      <xdr:col>23</xdr:col>
      <xdr:colOff>266701</xdr:colOff>
      <xdr:row>10</xdr:row>
      <xdr:rowOff>25401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f 6">
              <a:extLst>
                <a:ext uri="{FF2B5EF4-FFF2-40B4-BE49-F238E27FC236}">
                  <a16:creationId xmlns:a16="http://schemas.microsoft.com/office/drawing/2014/main" id="{D9D9C407-5949-4CBB-995F-F066A1DC95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413315" y="207434"/>
              <a:ext cx="1843619" cy="1638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7BEB-B784-45F2-A3CE-4129B38C3639}">
  <dimension ref="A1:R26"/>
  <sheetViews>
    <sheetView tabSelected="1" workbookViewId="0">
      <selection activeCell="W27" sqref="W27"/>
    </sheetView>
  </sheetViews>
  <sheetFormatPr defaultRowHeight="14.35" x14ac:dyDescent="0.5"/>
  <cols>
    <col min="4" max="4" width="9.9375" customWidth="1"/>
    <col min="15" max="15" width="9.703125" customWidth="1"/>
    <col min="18" max="18" width="9.8203125" bestFit="1" customWidth="1"/>
  </cols>
  <sheetData>
    <row r="1" spans="1:18" x14ac:dyDescent="0.5">
      <c r="A1" t="s">
        <v>0</v>
      </c>
    </row>
    <row r="3" spans="1:18" x14ac:dyDescent="0.5">
      <c r="A3" t="s">
        <v>1</v>
      </c>
      <c r="B3" t="s">
        <v>2</v>
      </c>
    </row>
    <row r="4" spans="1:18" x14ac:dyDescent="0.5">
      <c r="A4">
        <v>16.38</v>
      </c>
      <c r="B4">
        <v>16.84</v>
      </c>
      <c r="D4" s="7" t="s">
        <v>3</v>
      </c>
    </row>
    <row r="5" spans="1:18" x14ac:dyDescent="0.5">
      <c r="A5">
        <v>19.149999999999999</v>
      </c>
      <c r="B5">
        <v>15.46</v>
      </c>
      <c r="D5" t="s">
        <v>4</v>
      </c>
      <c r="M5" t="s">
        <v>15</v>
      </c>
    </row>
    <row r="6" spans="1:18" x14ac:dyDescent="0.5">
      <c r="A6">
        <v>19.100000000000001</v>
      </c>
      <c r="B6">
        <v>14.41</v>
      </c>
      <c r="D6" t="s">
        <v>5</v>
      </c>
      <c r="M6" t="s">
        <v>16</v>
      </c>
    </row>
    <row r="7" spans="1:18" x14ac:dyDescent="0.5">
      <c r="A7" s="1">
        <v>19.28</v>
      </c>
      <c r="B7">
        <v>18.100000000000001</v>
      </c>
    </row>
    <row r="8" spans="1:18" x14ac:dyDescent="0.5">
      <c r="A8">
        <v>19.12</v>
      </c>
      <c r="B8">
        <v>16.989999999999998</v>
      </c>
      <c r="D8" t="s">
        <v>6</v>
      </c>
      <c r="E8">
        <f>MAX(A4:A13)</f>
        <v>19.28</v>
      </c>
      <c r="G8" t="s">
        <v>10</v>
      </c>
      <c r="H8">
        <f>(E8-E10)/E11</f>
        <v>0.64052840146367052</v>
      </c>
      <c r="N8" t="s">
        <v>6</v>
      </c>
      <c r="O8">
        <f>MAX(B4:B10)</f>
        <v>18.100000000000001</v>
      </c>
      <c r="Q8" t="s">
        <v>10</v>
      </c>
      <c r="R8" s="6">
        <f>(O8-O10)/O11</f>
        <v>1.585051639054911</v>
      </c>
    </row>
    <row r="9" spans="1:18" x14ac:dyDescent="0.5">
      <c r="A9">
        <v>18.850000000000001</v>
      </c>
      <c r="B9">
        <v>15.11</v>
      </c>
      <c r="D9" t="s">
        <v>7</v>
      </c>
      <c r="E9">
        <f>MIN(A4:A13)</f>
        <v>12.45</v>
      </c>
      <c r="G9" t="s">
        <v>11</v>
      </c>
      <c r="H9">
        <f>(E10-E9)/E11</f>
        <v>2.5762429088281391</v>
      </c>
      <c r="N9" t="s">
        <v>7</v>
      </c>
      <c r="O9">
        <f>MIN(B4:B10)</f>
        <v>14.41</v>
      </c>
      <c r="Q9" t="s">
        <v>11</v>
      </c>
      <c r="R9" s="6">
        <f>(O10-O9)/O11</f>
        <v>1.2020064846202621</v>
      </c>
    </row>
    <row r="10" spans="1:18" x14ac:dyDescent="0.5">
      <c r="A10">
        <v>18.100000000000001</v>
      </c>
      <c r="B10">
        <v>15.1</v>
      </c>
      <c r="D10" t="s">
        <v>8</v>
      </c>
      <c r="E10">
        <f>AVERAGE(A4:A13)</f>
        <v>17.919999999999998</v>
      </c>
      <c r="G10" t="s">
        <v>12</v>
      </c>
      <c r="H10">
        <v>2.29</v>
      </c>
      <c r="N10" t="s">
        <v>8</v>
      </c>
      <c r="O10" s="4">
        <f>AVERAGE(B4:B10)</f>
        <v>16.001428571428569</v>
      </c>
      <c r="Q10" t="s">
        <v>12</v>
      </c>
      <c r="R10">
        <v>2.02</v>
      </c>
    </row>
    <row r="11" spans="1:18" x14ac:dyDescent="0.5">
      <c r="A11">
        <v>19</v>
      </c>
      <c r="D11" t="s">
        <v>9</v>
      </c>
      <c r="E11">
        <f>_xlfn.STDEV.S(A4:A13)</f>
        <v>2.1232469893485892</v>
      </c>
      <c r="N11" t="s">
        <v>9</v>
      </c>
      <c r="O11" s="5">
        <f>_xlfn.STDEV.S(B4:B10)</f>
        <v>1.3239766937957353</v>
      </c>
    </row>
    <row r="12" spans="1:18" x14ac:dyDescent="0.5">
      <c r="A12">
        <v>17.77</v>
      </c>
      <c r="G12" t="s">
        <v>14</v>
      </c>
      <c r="Q12" t="s">
        <v>17</v>
      </c>
    </row>
    <row r="13" spans="1:18" x14ac:dyDescent="0.5">
      <c r="A13" s="2">
        <v>12.45</v>
      </c>
      <c r="G13" s="2" t="s">
        <v>13</v>
      </c>
      <c r="H13" s="2"/>
      <c r="I13" s="2"/>
      <c r="J13" s="2"/>
      <c r="Q13" t="s">
        <v>18</v>
      </c>
    </row>
    <row r="16" spans="1:18" x14ac:dyDescent="0.5">
      <c r="A16" s="7" t="s">
        <v>19</v>
      </c>
      <c r="H16" s="7" t="s">
        <v>28</v>
      </c>
      <c r="I16" t="s">
        <v>33</v>
      </c>
    </row>
    <row r="17" spans="1:12" x14ac:dyDescent="0.5">
      <c r="H17" t="s">
        <v>29</v>
      </c>
      <c r="I17">
        <v>14</v>
      </c>
      <c r="K17" t="s">
        <v>31</v>
      </c>
      <c r="L17">
        <f>(8*A19+6*B19)/I17</f>
        <v>1.2746886621315203</v>
      </c>
    </row>
    <row r="18" spans="1:12" x14ac:dyDescent="0.5">
      <c r="A18">
        <f>COUNT(A4:A12)</f>
        <v>9</v>
      </c>
      <c r="B18">
        <f>COUNT(B4:B10)</f>
        <v>7</v>
      </c>
      <c r="C18" t="s">
        <v>20</v>
      </c>
      <c r="H18" t="s">
        <v>30</v>
      </c>
      <c r="I18">
        <f>(A20-B20)/SQRT(L17)/SQRT(1/9+1/7)</f>
        <v>4.440190496446526</v>
      </c>
    </row>
    <row r="19" spans="1:12" x14ac:dyDescent="0.5">
      <c r="A19" s="3">
        <f>_xlfn.VAR.S(A4:A12)</f>
        <v>0.9160194444444455</v>
      </c>
      <c r="B19" s="3">
        <f>_xlfn.VAR.S(B4:B10)</f>
        <v>1.7529142857142865</v>
      </c>
      <c r="C19" t="s">
        <v>21</v>
      </c>
      <c r="H19" t="s">
        <v>32</v>
      </c>
      <c r="I19">
        <f>_xlfn.T.INV.2T(0.05,I17)</f>
        <v>2.1447866879178044</v>
      </c>
    </row>
    <row r="20" spans="1:12" x14ac:dyDescent="0.5">
      <c r="A20" s="4">
        <f>AVERAGE(A4:A12)</f>
        <v>18.527777777777779</v>
      </c>
      <c r="B20" s="4">
        <f>AVERAGE(B4:B10)</f>
        <v>16.001428571428569</v>
      </c>
      <c r="C20" t="s">
        <v>22</v>
      </c>
    </row>
    <row r="21" spans="1:12" x14ac:dyDescent="0.5">
      <c r="H21" t="s">
        <v>34</v>
      </c>
    </row>
    <row r="22" spans="1:12" x14ac:dyDescent="0.5">
      <c r="A22" t="s">
        <v>23</v>
      </c>
      <c r="H22" t="s">
        <v>35</v>
      </c>
    </row>
    <row r="23" spans="1:12" x14ac:dyDescent="0.5">
      <c r="A23" s="8" t="s">
        <v>24</v>
      </c>
      <c r="B23">
        <f>B19/A19</f>
        <v>1.9136212624584705</v>
      </c>
    </row>
    <row r="24" spans="1:12" x14ac:dyDescent="0.5">
      <c r="A24" s="8" t="s">
        <v>25</v>
      </c>
      <c r="B24">
        <f>_xlfn.F.INV.RT(0.05/2,A18-1,B18-1)</f>
        <v>5.5996230050430462</v>
      </c>
    </row>
    <row r="25" spans="1:12" x14ac:dyDescent="0.5">
      <c r="A25" t="s">
        <v>26</v>
      </c>
    </row>
    <row r="26" spans="1:12" x14ac:dyDescent="0.5">
      <c r="A26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jkbma</dc:creator>
  <cp:lastModifiedBy>jkbma</cp:lastModifiedBy>
  <dcterms:created xsi:type="dcterms:W3CDTF">2020-04-02T16:43:24Z</dcterms:created>
  <dcterms:modified xsi:type="dcterms:W3CDTF">2020-04-02T17:57:23Z</dcterms:modified>
</cp:coreProperties>
</file>