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24226"/>
  <xr:revisionPtr revIDLastSave="0" documentId="13_ncr:1_{6D2BEE28-A457-4B4E-9A4B-B8E6EE4B80E9}" xr6:coauthVersionLast="45" xr6:coauthVersionMax="45" xr10:uidLastSave="{00000000-0000-0000-0000-000000000000}"/>
  <bookViews>
    <workbookView xWindow="-109" yWindow="-109" windowWidth="26301" windowHeight="14889" tabRatio="681" activeTab="4" xr2:uid="{00000000-000D-0000-FFFF-FFFF00000000}"/>
  </bookViews>
  <sheets>
    <sheet name="Excel-dopl" sheetId="8" r:id="rId1"/>
    <sheet name="chi2_N_t" sheetId="31" r:id="rId2"/>
    <sheet name="genNČ" sheetId="32" r:id="rId3"/>
    <sheet name="teploty" sheetId="25" r:id="rId4"/>
    <sheet name="hmotnost" sheetId="26" r:id="rId5"/>
    <sheet name="kvantily" sheetId="22" r:id="rId6"/>
    <sheet name="boxplot" sheetId="7" r:id="rId7"/>
  </sheets>
  <externalReferences>
    <externalReference r:id="rId8"/>
  </externalReferences>
  <definedNames>
    <definedName name="_xlchart.v1.0" hidden="1">hmotnost!$B$9:$B$38</definedName>
    <definedName name="_xlchart.v1.1" hidden="1">hmotnost!$B$9:$B$38</definedName>
    <definedName name="_xlchart.v1.2" hidden="1">hmotnost!$B$9:$B$38</definedName>
    <definedName name="_xlchart.v1.3" hidden="1">hmotnost!$B$9:$B$38</definedName>
    <definedName name="_xlchart.v1.4" hidden="1">hmotnost!$B$9:$B$38</definedName>
  </definedNames>
  <calcPr calcId="191029"/>
</workbook>
</file>

<file path=xl/calcChain.xml><?xml version="1.0" encoding="utf-8"?>
<calcChain xmlns="http://schemas.openxmlformats.org/spreadsheetml/2006/main">
  <c r="M11" i="25" l="1"/>
  <c r="M10" i="25"/>
  <c r="E16" i="25"/>
  <c r="E15" i="25"/>
  <c r="E14" i="25"/>
  <c r="E13" i="25"/>
  <c r="E12" i="25"/>
  <c r="E11" i="25"/>
  <c r="E10" i="25"/>
  <c r="E9" i="25"/>
  <c r="E8" i="25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53" i="31"/>
  <c r="D54" i="31"/>
  <c r="D55" i="31"/>
  <c r="D56" i="31"/>
  <c r="D57" i="31"/>
  <c r="D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10" i="31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</calcChain>
</file>

<file path=xl/sharedStrings.xml><?xml version="1.0" encoding="utf-8"?>
<sst xmlns="http://schemas.openxmlformats.org/spreadsheetml/2006/main" count="84" uniqueCount="78">
  <si>
    <t>seřadit</t>
  </si>
  <si>
    <t>histogram</t>
  </si>
  <si>
    <t>další možnosti pro statistickou analýzu</t>
  </si>
  <si>
    <t>N</t>
  </si>
  <si>
    <t>příklad</t>
  </si>
  <si>
    <t>Najděte zadané kvantily!</t>
  </si>
  <si>
    <t>data</t>
  </si>
  <si>
    <t>seřazeno</t>
  </si>
  <si>
    <t>kvantil</t>
  </si>
  <si>
    <t>j=</t>
  </si>
  <si>
    <t>g=</t>
  </si>
  <si>
    <t>POPISNÁ STATISTIKA</t>
  </si>
  <si>
    <r>
      <t>den</t>
    </r>
    <r>
      <rPr>
        <b/>
        <sz val="18"/>
        <rFont val="Arial"/>
        <family val="2"/>
        <charset val="238"/>
      </rPr>
      <t xml:space="preserve"> </t>
    </r>
  </si>
  <si>
    <r>
      <t>teplota</t>
    </r>
    <r>
      <rPr>
        <b/>
        <sz val="18"/>
        <rFont val="Arial"/>
        <family val="2"/>
        <charset val="238"/>
      </rPr>
      <t xml:space="preserve"> </t>
    </r>
  </si>
  <si>
    <t>pomocí funkcí EXCEL</t>
  </si>
  <si>
    <t>"ručně" pomocí odkazů v sešitu EXCEL</t>
  </si>
  <si>
    <t>N=</t>
  </si>
  <si>
    <t>´=počet</t>
  </si>
  <si>
    <t>PRŮMĚR</t>
  </si>
  <si>
    <t>průměrná měs. teplota=</t>
  </si>
  <si>
    <t>´=průměr</t>
  </si>
  <si>
    <t>minimum=</t>
  </si>
  <si>
    <t>´=min</t>
  </si>
  <si>
    <t>maximum=</t>
  </si>
  <si>
    <t>´=max</t>
  </si>
  <si>
    <t>´=max - =min</t>
  </si>
  <si>
    <t>modus=</t>
  </si>
  <si>
    <t>medián=</t>
  </si>
  <si>
    <t>´=median</t>
  </si>
  <si>
    <t>rozptyl výběru=</t>
  </si>
  <si>
    <t>´=var.výběr</t>
  </si>
  <si>
    <t>sm. odchylka výběru=</t>
  </si>
  <si>
    <t>´=smodch.výběr</t>
  </si>
  <si>
    <t>ROZPTYL (výběrový)</t>
  </si>
  <si>
    <t>výb. směrodatná odchylka</t>
  </si>
  <si>
    <t>muži</t>
  </si>
  <si>
    <t>ženy</t>
  </si>
  <si>
    <t>počet</t>
  </si>
  <si>
    <t>aritmet. průměr</t>
  </si>
  <si>
    <t>max</t>
  </si>
  <si>
    <t>min</t>
  </si>
  <si>
    <t>modus</t>
  </si>
  <si>
    <t>medián</t>
  </si>
  <si>
    <t>rozptyl</t>
  </si>
  <si>
    <t>rozptyl výběru</t>
  </si>
  <si>
    <t>sm. odchylka</t>
  </si>
  <si>
    <t>výběrová sm. odchylka</t>
  </si>
  <si>
    <t>0.75 percentil</t>
  </si>
  <si>
    <t>0.5 percentil</t>
  </si>
  <si>
    <t>0.25 percentil</t>
  </si>
  <si>
    <t>pak tyto nové funkce fungují jenom na konkrétním PC</t>
  </si>
  <si>
    <t>rozpětí=</t>
  </si>
  <si>
    <t>hmotnost (kg)</t>
  </si>
  <si>
    <t>Normální rozdělení</t>
  </si>
  <si>
    <t>okolo</t>
  </si>
  <si>
    <t>sm.odch.</t>
  </si>
  <si>
    <t>x</t>
  </si>
  <si>
    <t>Generátor náhodných čísel</t>
  </si>
  <si>
    <t xml:space="preserve">Pomocí funkce =NORM.DIST() vytvoř graf normálního rozdělení pravděpodobnosti N(10,1) N(10,4) a N(10,16) podle obrázku. </t>
  </si>
  <si>
    <t>https://cs.wikipedia.org/wiki/Norm%C3%A1ln%C3%AD_rozd%C4%9Blen%C3%AD</t>
  </si>
  <si>
    <t>Pro vygenerování nezávisle proměnné x použij excelovské Řady!</t>
  </si>
  <si>
    <r>
      <t xml:space="preserve">Jeho obrazem je Gaussova funkce, která má dva parametry: střední hodnotu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 xml:space="preserve"> (v maximu) a varianci </t>
    </r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2.</t>
    </r>
  </si>
  <si>
    <t>Vygeneruj náhodná čísla pomocí excelovského Generátoru (doplněk Analýza dat)</t>
  </si>
  <si>
    <t>a ze získaných dat vytvoř graf číselné osy podle obrázku!</t>
  </si>
  <si>
    <t>Zpracuj statistiku měsíčních teplot a ověř některé výsledku výpočtem!</t>
  </si>
  <si>
    <t>poř. číslo</t>
  </si>
  <si>
    <t>horní kvartil=</t>
  </si>
  <si>
    <t>dolní kvartil=</t>
  </si>
  <si>
    <t>Krabicový graf</t>
  </si>
  <si>
    <t>Vytvoř krabicový graf a ověř si hodnoty kvartilů a počet hodnot v krabici!</t>
  </si>
  <si>
    <t>v krabici je ...</t>
  </si>
  <si>
    <t>´=mode.sngl</t>
  </si>
  <si>
    <t>existují i další doplňky např. pro statistiku, které někdo vytvořil jako MAKRA, ale</t>
  </si>
  <si>
    <t>percentil.inc</t>
  </si>
  <si>
    <t>quartil.inc</t>
  </si>
  <si>
    <r>
      <t xml:space="preserve">Zpracuj následující statistická data a pro hmotnost mužů vytvoř </t>
    </r>
    <r>
      <rPr>
        <b/>
        <sz val="10"/>
        <rFont val="Arial"/>
        <family val="2"/>
        <charset val="238"/>
      </rPr>
      <t>histogram</t>
    </r>
    <r>
      <rPr>
        <sz val="10"/>
        <rFont val="Arial"/>
        <family val="2"/>
        <charset val="238"/>
      </rPr>
      <t>.</t>
    </r>
  </si>
  <si>
    <t>nebo Analýza dat/histogram</t>
  </si>
  <si>
    <t>formát osy - 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</si>
</sst>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top"/>
    </xf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/>
    <xf numFmtId="0" fontId="2" fillId="0" borderId="0" xfId="0" applyFont="1"/>
    <xf numFmtId="1" fontId="0" fillId="0" borderId="0" xfId="0" applyNumberFormat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3" borderId="0" xfId="0" applyFont="1" applyFill="1"/>
    <xf numFmtId="0" fontId="0" fillId="0" borderId="0" xfId="0" applyAlignment="1">
      <alignment horizontal="left"/>
    </xf>
    <xf numFmtId="0" fontId="4" fillId="0" borderId="0" xfId="3"/>
    <xf numFmtId="0" fontId="4" fillId="3" borderId="0" xfId="3" applyFill="1"/>
    <xf numFmtId="0" fontId="4" fillId="0" borderId="0" xfId="3" applyFont="1"/>
    <xf numFmtId="0" fontId="4" fillId="0" borderId="0" xfId="3" applyFill="1"/>
    <xf numFmtId="9" fontId="1" fillId="0" borderId="0" xfId="6" applyFont="1"/>
    <xf numFmtId="0" fontId="7" fillId="0" borderId="0" xfId="3" applyFont="1"/>
    <xf numFmtId="0" fontId="9" fillId="0" borderId="0" xfId="3" applyFont="1" applyFill="1" applyBorder="1" applyAlignment="1">
      <alignment horizontal="center" wrapText="1" readingOrder="1"/>
    </xf>
    <xf numFmtId="0" fontId="9" fillId="0" borderId="0" xfId="3" applyFont="1" applyFill="1" applyBorder="1" applyAlignment="1">
      <alignment horizontal="left" wrapText="1" readingOrder="1"/>
    </xf>
    <xf numFmtId="14" fontId="11" fillId="0" borderId="0" xfId="3" applyNumberFormat="1" applyFont="1" applyFill="1" applyBorder="1" applyAlignment="1">
      <alignment horizontal="right" wrapText="1" readingOrder="1"/>
    </xf>
    <xf numFmtId="0" fontId="12" fillId="0" borderId="0" xfId="3" applyFont="1" applyFill="1" applyBorder="1" applyAlignment="1">
      <alignment horizontal="center" wrapText="1" readingOrder="1"/>
    </xf>
    <xf numFmtId="2" fontId="4" fillId="0" borderId="0" xfId="3" applyNumberFormat="1"/>
    <xf numFmtId="0" fontId="4" fillId="0" borderId="1" xfId="3" applyBorder="1"/>
    <xf numFmtId="0" fontId="9" fillId="0" borderId="0" xfId="3" applyFont="1"/>
    <xf numFmtId="0" fontId="4" fillId="0" borderId="0" xfId="3" applyBorder="1"/>
    <xf numFmtId="2" fontId="6" fillId="2" borderId="1" xfId="3" applyNumberFormat="1" applyFont="1" applyFill="1" applyBorder="1"/>
    <xf numFmtId="0" fontId="14" fillId="0" borderId="0" xfId="3" applyFont="1" applyFill="1" applyBorder="1" applyAlignment="1">
      <alignment horizontal="center" vertical="top" wrapText="1" readingOrder="1"/>
    </xf>
    <xf numFmtId="0" fontId="15" fillId="0" borderId="0" xfId="3" applyFont="1" applyBorder="1" applyAlignment="1">
      <alignment horizontal="center" vertical="top" wrapText="1" readingOrder="1"/>
    </xf>
    <xf numFmtId="0" fontId="4" fillId="0" borderId="0" xfId="3" applyFont="1" applyFill="1"/>
    <xf numFmtId="0" fontId="9" fillId="0" borderId="0" xfId="3" applyFont="1" applyFill="1"/>
    <xf numFmtId="0" fontId="4" fillId="4" borderId="0" xfId="3" applyFill="1"/>
    <xf numFmtId="0" fontId="9" fillId="4" borderId="0" xfId="3" applyFont="1" applyFill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4" borderId="0" xfId="0" applyFont="1" applyFill="1"/>
    <xf numFmtId="0" fontId="8" fillId="0" borderId="0" xfId="0" applyFont="1"/>
    <xf numFmtId="0" fontId="16" fillId="3" borderId="0" xfId="0" applyFont="1" applyFill="1"/>
    <xf numFmtId="0" fontId="0" fillId="5" borderId="0" xfId="0" applyFill="1"/>
    <xf numFmtId="0" fontId="1" fillId="5" borderId="0" xfId="0" applyFont="1" applyFill="1"/>
    <xf numFmtId="164" fontId="2" fillId="0" borderId="0" xfId="0" applyNumberFormat="1" applyFont="1"/>
    <xf numFmtId="2" fontId="0" fillId="0" borderId="0" xfId="0" applyNumberFormat="1"/>
    <xf numFmtId="0" fontId="0" fillId="0" borderId="0" xfId="0" applyFill="1" applyAlignment="1">
      <alignment horizontal="right"/>
    </xf>
    <xf numFmtId="0" fontId="1" fillId="0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4" fillId="0" borderId="2" xfId="3" applyFont="1" applyBorder="1"/>
    <xf numFmtId="0" fontId="13" fillId="2" borderId="2" xfId="3" applyFont="1" applyFill="1" applyBorder="1"/>
    <xf numFmtId="0" fontId="9" fillId="0" borderId="2" xfId="3" applyFont="1" applyBorder="1" applyAlignment="1">
      <alignment horizontal="center"/>
    </xf>
    <xf numFmtId="0" fontId="8" fillId="2" borderId="0" xfId="0" applyFont="1" applyFill="1"/>
  </cellXfs>
  <cellStyles count="7">
    <cellStyle name="Hypertextový odkaz" xfId="1" builtinId="8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Procenta" xfId="6" builtinId="5"/>
    <cellStyle name="Procenta 2" xfId="4" xr:uid="{00000000-0005-0000-0000-000006000000}"/>
  </cellStyles>
  <dxfs count="0"/>
  <tableStyles count="0" defaultTableStyle="TableStyleMedium2" defaultPivotStyle="PivotStyleMedium9"/>
  <colors>
    <mruColors>
      <color rgb="FF8EFAF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normální rozdělení</a:t>
            </a:r>
            <a:r>
              <a:rPr lang="cs-CZ" baseline="0"/>
              <a:t> (Gauss)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chi2_N_t!$A$10:$A$57</c:f>
              <c:numCache>
                <c:formatCode>General</c:formatCode>
                <c:ptCount val="48"/>
                <c:pt idx="0">
                  <c:v>0.1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2.1</c:v>
                </c:pt>
                <c:pt idx="5">
                  <c:v>2.6</c:v>
                </c:pt>
                <c:pt idx="6">
                  <c:v>3.1</c:v>
                </c:pt>
                <c:pt idx="7">
                  <c:v>3.6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  <c:pt idx="12">
                  <c:v>6.1</c:v>
                </c:pt>
                <c:pt idx="13">
                  <c:v>6.6</c:v>
                </c:pt>
                <c:pt idx="14">
                  <c:v>7.1</c:v>
                </c:pt>
                <c:pt idx="15">
                  <c:v>7.6</c:v>
                </c:pt>
                <c:pt idx="16">
                  <c:v>8.1</c:v>
                </c:pt>
                <c:pt idx="17">
                  <c:v>8.6</c:v>
                </c:pt>
                <c:pt idx="18">
                  <c:v>9.1</c:v>
                </c:pt>
                <c:pt idx="19">
                  <c:v>9.6</c:v>
                </c:pt>
                <c:pt idx="20">
                  <c:v>10.1</c:v>
                </c:pt>
                <c:pt idx="21">
                  <c:v>10.6</c:v>
                </c:pt>
                <c:pt idx="22">
                  <c:v>11.1</c:v>
                </c:pt>
                <c:pt idx="23">
                  <c:v>11.6</c:v>
                </c:pt>
                <c:pt idx="24">
                  <c:v>12.1</c:v>
                </c:pt>
                <c:pt idx="25">
                  <c:v>12.6</c:v>
                </c:pt>
                <c:pt idx="26">
                  <c:v>13.1</c:v>
                </c:pt>
                <c:pt idx="27">
                  <c:v>13.6</c:v>
                </c:pt>
                <c:pt idx="28">
                  <c:v>14.1</c:v>
                </c:pt>
                <c:pt idx="29">
                  <c:v>14.6</c:v>
                </c:pt>
                <c:pt idx="30">
                  <c:v>15.1</c:v>
                </c:pt>
                <c:pt idx="31">
                  <c:v>15.6</c:v>
                </c:pt>
                <c:pt idx="32">
                  <c:v>16.100000000000001</c:v>
                </c:pt>
                <c:pt idx="33">
                  <c:v>16.600000000000001</c:v>
                </c:pt>
                <c:pt idx="34">
                  <c:v>17.100000000000001</c:v>
                </c:pt>
                <c:pt idx="35">
                  <c:v>17.600000000000001</c:v>
                </c:pt>
                <c:pt idx="36">
                  <c:v>18.100000000000001</c:v>
                </c:pt>
                <c:pt idx="37">
                  <c:v>18.600000000000001</c:v>
                </c:pt>
                <c:pt idx="38">
                  <c:v>19.100000000000001</c:v>
                </c:pt>
                <c:pt idx="39">
                  <c:v>19.600000000000001</c:v>
                </c:pt>
                <c:pt idx="40">
                  <c:v>20.100000000000001</c:v>
                </c:pt>
                <c:pt idx="41">
                  <c:v>20.6</c:v>
                </c:pt>
                <c:pt idx="42">
                  <c:v>21.1</c:v>
                </c:pt>
                <c:pt idx="43">
                  <c:v>21.6</c:v>
                </c:pt>
                <c:pt idx="44">
                  <c:v>22.1</c:v>
                </c:pt>
                <c:pt idx="45">
                  <c:v>22.6</c:v>
                </c:pt>
                <c:pt idx="46">
                  <c:v>23.1</c:v>
                </c:pt>
                <c:pt idx="47">
                  <c:v>23.6</c:v>
                </c:pt>
              </c:numCache>
            </c:numRef>
          </c:xVal>
          <c:yVal>
            <c:numRef>
              <c:f>chi2_N_t!$B$10:$B$57</c:f>
              <c:numCache>
                <c:formatCode>General</c:formatCode>
                <c:ptCount val="48"/>
                <c:pt idx="0">
                  <c:v>2.0811768202028245E-22</c:v>
                </c:pt>
                <c:pt idx="1">
                  <c:v>2.5928647011003708E-20</c:v>
                </c:pt>
                <c:pt idx="2">
                  <c:v>2.5158057769514047E-18</c:v>
                </c:pt>
                <c:pt idx="3">
                  <c:v>1.9010815379079637E-16</c:v>
                </c:pt>
                <c:pt idx="4">
                  <c:v>1.1187956214351817E-14</c:v>
                </c:pt>
                <c:pt idx="5">
                  <c:v>5.1277536367966629E-13</c:v>
                </c:pt>
                <c:pt idx="6">
                  <c:v>1.8303322170155714E-11</c:v>
                </c:pt>
                <c:pt idx="7">
                  <c:v>5.0881402816450389E-10</c:v>
                </c:pt>
                <c:pt idx="8">
                  <c:v>1.1015763624682308E-8</c:v>
                </c:pt>
                <c:pt idx="9">
                  <c:v>1.8573618445552897E-7</c:v>
                </c:pt>
                <c:pt idx="10">
                  <c:v>2.4389607458933522E-6</c:v>
                </c:pt>
                <c:pt idx="11">
                  <c:v>2.4942471290053535E-5</c:v>
                </c:pt>
                <c:pt idx="12">
                  <c:v>1.9865547139277237E-4</c:v>
                </c:pt>
                <c:pt idx="13">
                  <c:v>1.2322191684730175E-3</c:v>
                </c:pt>
                <c:pt idx="14">
                  <c:v>5.9525324197758486E-3</c:v>
                </c:pt>
                <c:pt idx="15">
                  <c:v>2.2394530294842882E-2</c:v>
                </c:pt>
                <c:pt idx="16">
                  <c:v>6.5615814774676554E-2</c:v>
                </c:pt>
                <c:pt idx="17">
                  <c:v>0.14972746563574479</c:v>
                </c:pt>
                <c:pt idx="18">
                  <c:v>0.26608524989875476</c:v>
                </c:pt>
                <c:pt idx="19">
                  <c:v>0.36827014030332328</c:v>
                </c:pt>
                <c:pt idx="20">
                  <c:v>0.39695254747701181</c:v>
                </c:pt>
                <c:pt idx="21">
                  <c:v>0.33322460289179973</c:v>
                </c:pt>
                <c:pt idx="22">
                  <c:v>0.21785217703255064</c:v>
                </c:pt>
                <c:pt idx="23">
                  <c:v>0.11092083467945563</c:v>
                </c:pt>
                <c:pt idx="24">
                  <c:v>4.3983595980427233E-2</c:v>
                </c:pt>
                <c:pt idx="25">
                  <c:v>1.3582969233685634E-2</c:v>
                </c:pt>
                <c:pt idx="26">
                  <c:v>3.2668190561999247E-3</c:v>
                </c:pt>
                <c:pt idx="27">
                  <c:v>6.1190193011377298E-4</c:v>
                </c:pt>
                <c:pt idx="28">
                  <c:v>8.9261657177132928E-5</c:v>
                </c:pt>
                <c:pt idx="29">
                  <c:v>1.0140852065486758E-5</c:v>
                </c:pt>
                <c:pt idx="30">
                  <c:v>8.9724351623833374E-7</c:v>
                </c:pt>
                <c:pt idx="31">
                  <c:v>6.1826205001658573E-8</c:v>
                </c:pt>
                <c:pt idx="32">
                  <c:v>3.3178842435472697E-9</c:v>
                </c:pt>
                <c:pt idx="33">
                  <c:v>1.3866799941653025E-10</c:v>
                </c:pt>
                <c:pt idx="34">
                  <c:v>4.513543677205469E-12</c:v>
                </c:pt>
                <c:pt idx="35">
                  <c:v>1.1441564901801248E-13</c:v>
                </c:pt>
                <c:pt idx="36">
                  <c:v>2.2588094031542708E-15</c:v>
                </c:pt>
                <c:pt idx="37">
                  <c:v>3.4729627485661583E-17</c:v>
                </c:pt>
                <c:pt idx="38">
                  <c:v>4.1585989791150716E-19</c:v>
                </c:pt>
                <c:pt idx="39">
                  <c:v>3.8781119317469065E-21</c:v>
                </c:pt>
                <c:pt idx="40">
                  <c:v>2.8165665442761825E-23</c:v>
                </c:pt>
                <c:pt idx="41">
                  <c:v>1.5931111327009441E-25</c:v>
                </c:pt>
                <c:pt idx="42">
                  <c:v>7.0177599426611589E-28</c:v>
                </c:pt>
                <c:pt idx="43">
                  <c:v>2.4075611318392666E-30</c:v>
                </c:pt>
                <c:pt idx="44">
                  <c:v>6.4325403346356578E-33</c:v>
                </c:pt>
                <c:pt idx="45">
                  <c:v>1.3384867992542497E-35</c:v>
                </c:pt>
                <c:pt idx="46">
                  <c:v>2.169062400260601E-38</c:v>
                </c:pt>
                <c:pt idx="47">
                  <c:v>2.7375141923552304E-41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2E-4A42-9D7A-F0C955EFAE22}"/>
            </c:ext>
          </c:extLst>
        </c:ser>
        <c:ser>
          <c:idx val="1"/>
          <c:order val="1"/>
          <c:tx>
            <c:v>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chi2_N_t!$A$10:$A$57</c:f>
              <c:numCache>
                <c:formatCode>General</c:formatCode>
                <c:ptCount val="48"/>
                <c:pt idx="0">
                  <c:v>0.1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2.1</c:v>
                </c:pt>
                <c:pt idx="5">
                  <c:v>2.6</c:v>
                </c:pt>
                <c:pt idx="6">
                  <c:v>3.1</c:v>
                </c:pt>
                <c:pt idx="7">
                  <c:v>3.6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  <c:pt idx="12">
                  <c:v>6.1</c:v>
                </c:pt>
                <c:pt idx="13">
                  <c:v>6.6</c:v>
                </c:pt>
                <c:pt idx="14">
                  <c:v>7.1</c:v>
                </c:pt>
                <c:pt idx="15">
                  <c:v>7.6</c:v>
                </c:pt>
                <c:pt idx="16">
                  <c:v>8.1</c:v>
                </c:pt>
                <c:pt idx="17">
                  <c:v>8.6</c:v>
                </c:pt>
                <c:pt idx="18">
                  <c:v>9.1</c:v>
                </c:pt>
                <c:pt idx="19">
                  <c:v>9.6</c:v>
                </c:pt>
                <c:pt idx="20">
                  <c:v>10.1</c:v>
                </c:pt>
                <c:pt idx="21">
                  <c:v>10.6</c:v>
                </c:pt>
                <c:pt idx="22">
                  <c:v>11.1</c:v>
                </c:pt>
                <c:pt idx="23">
                  <c:v>11.6</c:v>
                </c:pt>
                <c:pt idx="24">
                  <c:v>12.1</c:v>
                </c:pt>
                <c:pt idx="25">
                  <c:v>12.6</c:v>
                </c:pt>
                <c:pt idx="26">
                  <c:v>13.1</c:v>
                </c:pt>
                <c:pt idx="27">
                  <c:v>13.6</c:v>
                </c:pt>
                <c:pt idx="28">
                  <c:v>14.1</c:v>
                </c:pt>
                <c:pt idx="29">
                  <c:v>14.6</c:v>
                </c:pt>
                <c:pt idx="30">
                  <c:v>15.1</c:v>
                </c:pt>
                <c:pt idx="31">
                  <c:v>15.6</c:v>
                </c:pt>
                <c:pt idx="32">
                  <c:v>16.100000000000001</c:v>
                </c:pt>
                <c:pt idx="33">
                  <c:v>16.600000000000001</c:v>
                </c:pt>
                <c:pt idx="34">
                  <c:v>17.100000000000001</c:v>
                </c:pt>
                <c:pt idx="35">
                  <c:v>17.600000000000001</c:v>
                </c:pt>
                <c:pt idx="36">
                  <c:v>18.100000000000001</c:v>
                </c:pt>
                <c:pt idx="37">
                  <c:v>18.600000000000001</c:v>
                </c:pt>
                <c:pt idx="38">
                  <c:v>19.100000000000001</c:v>
                </c:pt>
                <c:pt idx="39">
                  <c:v>19.600000000000001</c:v>
                </c:pt>
                <c:pt idx="40">
                  <c:v>20.100000000000001</c:v>
                </c:pt>
                <c:pt idx="41">
                  <c:v>20.6</c:v>
                </c:pt>
                <c:pt idx="42">
                  <c:v>21.1</c:v>
                </c:pt>
                <c:pt idx="43">
                  <c:v>21.6</c:v>
                </c:pt>
                <c:pt idx="44">
                  <c:v>22.1</c:v>
                </c:pt>
                <c:pt idx="45">
                  <c:v>22.6</c:v>
                </c:pt>
                <c:pt idx="46">
                  <c:v>23.1</c:v>
                </c:pt>
                <c:pt idx="47">
                  <c:v>23.6</c:v>
                </c:pt>
              </c:numCache>
            </c:numRef>
          </c:xVal>
          <c:yVal>
            <c:numRef>
              <c:f>chi2_N_t!$C$10:$C$57</c:f>
              <c:numCache>
                <c:formatCode>General</c:formatCode>
                <c:ptCount val="48"/>
                <c:pt idx="0">
                  <c:v>9.5330045156140538E-7</c:v>
                </c:pt>
                <c:pt idx="1">
                  <c:v>3.1849125894335449E-6</c:v>
                </c:pt>
                <c:pt idx="2">
                  <c:v>9.9958983534613955E-6</c:v>
                </c:pt>
                <c:pt idx="3">
                  <c:v>2.9471533878269927E-5</c:v>
                </c:pt>
                <c:pt idx="4">
                  <c:v>8.1628204383120994E-5</c:v>
                </c:pt>
                <c:pt idx="5">
                  <c:v>2.1239013527537572E-4</c:v>
                </c:pt>
                <c:pt idx="6">
                  <c:v>5.1914064783070517E-4</c:v>
                </c:pt>
                <c:pt idx="7">
                  <c:v>1.1920441007324202E-3</c:v>
                </c:pt>
                <c:pt idx="8">
                  <c:v>2.5713204615269696E-3</c:v>
                </c:pt>
                <c:pt idx="9">
                  <c:v>5.2104674072112958E-3</c:v>
                </c:pt>
                <c:pt idx="10">
                  <c:v>9.9186771958976565E-3</c:v>
                </c:pt>
                <c:pt idx="11">
                  <c:v>1.7737296423115712E-2</c:v>
                </c:pt>
                <c:pt idx="12">
                  <c:v>2.9797353034408027E-2</c:v>
                </c:pt>
                <c:pt idx="13">
                  <c:v>4.7024538688443453E-2</c:v>
                </c:pt>
                <c:pt idx="14">
                  <c:v>6.9715283222680113E-2</c:v>
                </c:pt>
                <c:pt idx="15">
                  <c:v>9.7093027491606462E-2</c:v>
                </c:pt>
                <c:pt idx="16">
                  <c:v>0.12702952823459449</c:v>
                </c:pt>
                <c:pt idx="17">
                  <c:v>0.15612696668338061</c:v>
                </c:pt>
                <c:pt idx="18">
                  <c:v>0.18026348123082397</c:v>
                </c:pt>
                <c:pt idx="19">
                  <c:v>0.19552134698772794</c:v>
                </c:pt>
                <c:pt idx="20">
                  <c:v>0.19922195704738202</c:v>
                </c:pt>
                <c:pt idx="21">
                  <c:v>0.19069390773026207</c:v>
                </c:pt>
                <c:pt idx="22">
                  <c:v>0.17147192750969195</c:v>
                </c:pt>
                <c:pt idx="23">
                  <c:v>0.14484577638074139</c:v>
                </c:pt>
                <c:pt idx="24">
                  <c:v>0.11494107034211655</c:v>
                </c:pt>
                <c:pt idx="25">
                  <c:v>8.5684296023903705E-2</c:v>
                </c:pt>
                <c:pt idx="26">
                  <c:v>6.0004500348492827E-2</c:v>
                </c:pt>
                <c:pt idx="27">
                  <c:v>3.9475079150447089E-2</c:v>
                </c:pt>
                <c:pt idx="28">
                  <c:v>2.4396009289591382E-2</c:v>
                </c:pt>
                <c:pt idx="29">
                  <c:v>1.4163518870800593E-2</c:v>
                </c:pt>
                <c:pt idx="30">
                  <c:v>7.7246735671975871E-3</c:v>
                </c:pt>
                <c:pt idx="31">
                  <c:v>3.9577257914899843E-3</c:v>
                </c:pt>
                <c:pt idx="32">
                  <c:v>1.9048810491109E-3</c:v>
                </c:pt>
                <c:pt idx="33">
                  <c:v>8.6128446952683834E-4</c:v>
                </c:pt>
                <c:pt idx="34">
                  <c:v>3.6583223141515447E-4</c:v>
                </c:pt>
                <c:pt idx="35">
                  <c:v>1.4597346289572976E-4</c:v>
                </c:pt>
                <c:pt idx="36">
                  <c:v>5.471702171990008E-5</c:v>
                </c:pt>
                <c:pt idx="37">
                  <c:v>1.9267598371043497E-5</c:v>
                </c:pt>
                <c:pt idx="38">
                  <c:v>6.373666190916698E-6</c:v>
                </c:pt>
                <c:pt idx="39">
                  <c:v>1.9806495455160305E-6</c:v>
                </c:pt>
                <c:pt idx="40">
                  <c:v>5.7820595178988852E-7</c:v>
                </c:pt>
                <c:pt idx="41">
                  <c:v>1.5856746083579821E-7</c:v>
                </c:pt>
                <c:pt idx="42">
                  <c:v>4.0850951892715877E-8</c:v>
                </c:pt>
                <c:pt idx="43">
                  <c:v>9.8865982031223012E-9</c:v>
                </c:pt>
                <c:pt idx="44">
                  <c:v>2.2477509155066145E-9</c:v>
                </c:pt>
                <c:pt idx="45">
                  <c:v>4.800716685156133E-10</c:v>
                </c:pt>
                <c:pt idx="46">
                  <c:v>9.6320907396794957E-11</c:v>
                </c:pt>
                <c:pt idx="47">
                  <c:v>1.8154807508958876E-11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92E-4A42-9D7A-F0C955EFAE22}"/>
            </c:ext>
          </c:extLst>
        </c:ser>
        <c:ser>
          <c:idx val="2"/>
          <c:order val="2"/>
          <c:tx>
            <c:v>16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chi2_N_t!$A$10:$A$57</c:f>
              <c:numCache>
                <c:formatCode>General</c:formatCode>
                <c:ptCount val="48"/>
                <c:pt idx="0">
                  <c:v>0.1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2.1</c:v>
                </c:pt>
                <c:pt idx="5">
                  <c:v>2.6</c:v>
                </c:pt>
                <c:pt idx="6">
                  <c:v>3.1</c:v>
                </c:pt>
                <c:pt idx="7">
                  <c:v>3.6</c:v>
                </c:pt>
                <c:pt idx="8">
                  <c:v>4.0999999999999996</c:v>
                </c:pt>
                <c:pt idx="9">
                  <c:v>4.5999999999999996</c:v>
                </c:pt>
                <c:pt idx="10">
                  <c:v>5.0999999999999996</c:v>
                </c:pt>
                <c:pt idx="11">
                  <c:v>5.6</c:v>
                </c:pt>
                <c:pt idx="12">
                  <c:v>6.1</c:v>
                </c:pt>
                <c:pt idx="13">
                  <c:v>6.6</c:v>
                </c:pt>
                <c:pt idx="14">
                  <c:v>7.1</c:v>
                </c:pt>
                <c:pt idx="15">
                  <c:v>7.6</c:v>
                </c:pt>
                <c:pt idx="16">
                  <c:v>8.1</c:v>
                </c:pt>
                <c:pt idx="17">
                  <c:v>8.6</c:v>
                </c:pt>
                <c:pt idx="18">
                  <c:v>9.1</c:v>
                </c:pt>
                <c:pt idx="19">
                  <c:v>9.6</c:v>
                </c:pt>
                <c:pt idx="20">
                  <c:v>10.1</c:v>
                </c:pt>
                <c:pt idx="21">
                  <c:v>10.6</c:v>
                </c:pt>
                <c:pt idx="22">
                  <c:v>11.1</c:v>
                </c:pt>
                <c:pt idx="23">
                  <c:v>11.6</c:v>
                </c:pt>
                <c:pt idx="24">
                  <c:v>12.1</c:v>
                </c:pt>
                <c:pt idx="25">
                  <c:v>12.6</c:v>
                </c:pt>
                <c:pt idx="26">
                  <c:v>13.1</c:v>
                </c:pt>
                <c:pt idx="27">
                  <c:v>13.6</c:v>
                </c:pt>
                <c:pt idx="28">
                  <c:v>14.1</c:v>
                </c:pt>
                <c:pt idx="29">
                  <c:v>14.6</c:v>
                </c:pt>
                <c:pt idx="30">
                  <c:v>15.1</c:v>
                </c:pt>
                <c:pt idx="31">
                  <c:v>15.6</c:v>
                </c:pt>
                <c:pt idx="32">
                  <c:v>16.100000000000001</c:v>
                </c:pt>
                <c:pt idx="33">
                  <c:v>16.600000000000001</c:v>
                </c:pt>
                <c:pt idx="34">
                  <c:v>17.100000000000001</c:v>
                </c:pt>
                <c:pt idx="35">
                  <c:v>17.600000000000001</c:v>
                </c:pt>
                <c:pt idx="36">
                  <c:v>18.100000000000001</c:v>
                </c:pt>
                <c:pt idx="37">
                  <c:v>18.600000000000001</c:v>
                </c:pt>
                <c:pt idx="38">
                  <c:v>19.100000000000001</c:v>
                </c:pt>
                <c:pt idx="39">
                  <c:v>19.600000000000001</c:v>
                </c:pt>
                <c:pt idx="40">
                  <c:v>20.100000000000001</c:v>
                </c:pt>
                <c:pt idx="41">
                  <c:v>20.6</c:v>
                </c:pt>
                <c:pt idx="42">
                  <c:v>21.1</c:v>
                </c:pt>
                <c:pt idx="43">
                  <c:v>21.6</c:v>
                </c:pt>
                <c:pt idx="44">
                  <c:v>22.1</c:v>
                </c:pt>
                <c:pt idx="45">
                  <c:v>22.6</c:v>
                </c:pt>
                <c:pt idx="46">
                  <c:v>23.1</c:v>
                </c:pt>
                <c:pt idx="47">
                  <c:v>23.6</c:v>
                </c:pt>
              </c:numCache>
            </c:numRef>
          </c:xVal>
          <c:yVal>
            <c:numRef>
              <c:f>chi2_N_t!$D$10:$D$57</c:f>
              <c:numCache>
                <c:formatCode>General</c:formatCode>
                <c:ptCount val="48"/>
                <c:pt idx="0">
                  <c:v>4.6632371980674762E-3</c:v>
                </c:pt>
                <c:pt idx="1">
                  <c:v>6.3045549787985955E-3</c:v>
                </c:pt>
                <c:pt idx="2">
                  <c:v>8.3914210857943851E-3</c:v>
                </c:pt>
                <c:pt idx="3">
                  <c:v>1.0995898995106798E-2</c:v>
                </c:pt>
                <c:pt idx="4">
                  <c:v>1.4185352024956004E-2</c:v>
                </c:pt>
                <c:pt idx="5">
                  <c:v>1.8016218584054496E-2</c:v>
                </c:pt>
                <c:pt idx="6">
                  <c:v>2.2526894007824524E-2</c:v>
                </c:pt>
                <c:pt idx="7">
                  <c:v>2.7730208669863886E-2</c:v>
                </c:pt>
                <c:pt idx="8">
                  <c:v>3.3606176842019768E-2</c:v>
                </c:pt>
                <c:pt idx="9">
                  <c:v>4.0095831835479899E-2</c:v>
                </c:pt>
                <c:pt idx="10">
                  <c:v>4.7097027313031579E-2</c:v>
                </c:pt>
                <c:pt idx="11">
                  <c:v>5.4463044258137631E-2</c:v>
                </c:pt>
                <c:pt idx="12">
                  <c:v>6.2004681152684274E-2</c:v>
                </c:pt>
                <c:pt idx="13">
                  <c:v>6.9496221532749106E-2</c:v>
                </c:pt>
                <c:pt idx="14">
                  <c:v>7.6685288532059998E-2</c:v>
                </c:pt>
                <c:pt idx="15">
                  <c:v>8.3306150722949918E-2</c:v>
                </c:pt>
                <c:pt idx="16">
                  <c:v>8.9095594130045808E-2</c:v>
                </c:pt>
                <c:pt idx="17">
                  <c:v>9.3810086729234479E-2</c:v>
                </c:pt>
                <c:pt idx="18">
                  <c:v>9.7242697009187362E-2</c:v>
                </c:pt>
                <c:pt idx="19">
                  <c:v>9.9238136869252952E-2</c:v>
                </c:pt>
                <c:pt idx="20">
                  <c:v>9.9704407604095449E-2</c:v>
                </c:pt>
                <c:pt idx="21">
                  <c:v>9.8619832726972237E-2</c:v>
                </c:pt>
                <c:pt idx="22">
                  <c:v>9.6034728826426191E-2</c:v>
                </c:pt>
                <c:pt idx="23">
                  <c:v>9.2067535075830848E-2</c:v>
                </c:pt>
                <c:pt idx="24">
                  <c:v>8.6895816073087023E-2</c:v>
                </c:pt>
                <c:pt idx="25">
                  <c:v>8.074308991697858E-2</c:v>
                </c:pt>
                <c:pt idx="26">
                  <c:v>7.3862841835390741E-2</c:v>
                </c:pt>
                <c:pt idx="27">
                  <c:v>6.6521312474688718E-2</c:v>
                </c:pt>
                <c:pt idx="28">
                  <c:v>5.8980677169218142E-2</c:v>
                </c:pt>
                <c:pt idx="29">
                  <c:v>5.1484067179993695E-2</c:v>
                </c:pt>
                <c:pt idx="30">
                  <c:v>4.424356267754493E-2</c:v>
                </c:pt>
                <c:pt idx="31">
                  <c:v>3.7431866408936219E-2</c:v>
                </c:pt>
                <c:pt idx="32">
                  <c:v>3.1177911665589284E-2</c:v>
                </c:pt>
                <c:pt idx="33">
                  <c:v>2.5566231140994492E-2</c:v>
                </c:pt>
                <c:pt idx="34">
                  <c:v>2.0639565409647894E-2</c:v>
                </c:pt>
                <c:pt idx="35">
                  <c:v>1.6403953693669138E-2</c:v>
                </c:pt>
                <c:pt idx="36">
                  <c:v>1.2835437300192352E-2</c:v>
                </c:pt>
                <c:pt idx="37">
                  <c:v>9.8875103973425464E-3</c:v>
                </c:pt>
                <c:pt idx="38">
                  <c:v>7.4985516207363183E-3</c:v>
                </c:pt>
                <c:pt idx="39">
                  <c:v>5.5986325737107205E-3</c:v>
                </c:pt>
                <c:pt idx="40">
                  <c:v>4.1152923833118115E-3</c:v>
                </c:pt>
                <c:pt idx="41">
                  <c:v>2.9780609019012922E-3</c:v>
                </c:pt>
                <c:pt idx="42">
                  <c:v>2.1216835155596775E-3</c:v>
                </c:pt>
                <c:pt idx="43">
                  <c:v>1.4881331049439621E-3</c:v>
                </c:pt>
                <c:pt idx="44">
                  <c:v>1.0275834541331392E-3</c:v>
                </c:pt>
                <c:pt idx="45">
                  <c:v>6.985646037198605E-4</c:v>
                </c:pt>
                <c:pt idx="46">
                  <c:v>4.6753076948341174E-4</c:v>
                </c:pt>
                <c:pt idx="47">
                  <c:v>3.0805479211825439E-4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92E-4A42-9D7A-F0C955EFA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610256"/>
        <c:axId val="240432416"/>
      </c:scatterChart>
      <c:valAx>
        <c:axId val="31161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432416"/>
        <c:crosses val="autoZero"/>
        <c:crossBetween val="midCat"/>
      </c:valAx>
      <c:valAx>
        <c:axId val="2404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610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522222222222211"/>
          <c:y val="0.35061242344706911"/>
          <c:w val="0.10866666666666666"/>
          <c:h val="0.23437664041994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genNČ!$A$6:$A$30</c:f>
              <c:numCache>
                <c:formatCode>General</c:formatCode>
                <c:ptCount val="25"/>
                <c:pt idx="0">
                  <c:v>40.861232337412638</c:v>
                </c:pt>
                <c:pt idx="1">
                  <c:v>27.945799127170627</c:v>
                </c:pt>
                <c:pt idx="2">
                  <c:v>48.496963408307138</c:v>
                </c:pt>
                <c:pt idx="3">
                  <c:v>85.711233863338109</c:v>
                </c:pt>
                <c:pt idx="4">
                  <c:v>94.613483077486492</c:v>
                </c:pt>
                <c:pt idx="5">
                  <c:v>4.8738059633167516</c:v>
                </c:pt>
                <c:pt idx="6">
                  <c:v>17.419965208899196</c:v>
                </c:pt>
                <c:pt idx="7">
                  <c:v>37.037263100070192</c:v>
                </c:pt>
                <c:pt idx="8">
                  <c:v>94.668416394543286</c:v>
                </c:pt>
                <c:pt idx="9">
                  <c:v>57.631153294473101</c:v>
                </c:pt>
                <c:pt idx="10">
                  <c:v>55.28733176671652</c:v>
                </c:pt>
                <c:pt idx="11">
                  <c:v>70.415356913968324</c:v>
                </c:pt>
                <c:pt idx="12">
                  <c:v>47.553941465498824</c:v>
                </c:pt>
                <c:pt idx="13">
                  <c:v>58.085879085665461</c:v>
                </c:pt>
                <c:pt idx="14">
                  <c:v>22.086245307779169</c:v>
                </c:pt>
                <c:pt idx="15">
                  <c:v>28.962065492721333</c:v>
                </c:pt>
                <c:pt idx="16">
                  <c:v>4.6174504837183754</c:v>
                </c:pt>
                <c:pt idx="17">
                  <c:v>60.051271095919681</c:v>
                </c:pt>
                <c:pt idx="18">
                  <c:v>82.833338419751584</c:v>
                </c:pt>
                <c:pt idx="19">
                  <c:v>88.412121951963869</c:v>
                </c:pt>
                <c:pt idx="20">
                  <c:v>76.418347727896972</c:v>
                </c:pt>
                <c:pt idx="21">
                  <c:v>68.645283364360495</c:v>
                </c:pt>
                <c:pt idx="22">
                  <c:v>61.851863155003507</c:v>
                </c:pt>
                <c:pt idx="23">
                  <c:v>6.677449873348186</c:v>
                </c:pt>
                <c:pt idx="24">
                  <c:v>46.470534379100926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C-4EFF-B75C-1B627CE95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602528"/>
        <c:axId val="240447392"/>
      </c:barChart>
      <c:catAx>
        <c:axId val="31160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0447392"/>
        <c:crosses val="autoZero"/>
        <c:auto val="1"/>
        <c:lblAlgn val="ctr"/>
        <c:lblOffset val="100"/>
        <c:noMultiLvlLbl val="0"/>
      </c:catAx>
      <c:valAx>
        <c:axId val="24044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1160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477618</xdr:colOff>
      <xdr:row>1</xdr:row>
      <xdr:rowOff>76200</xdr:rowOff>
    </xdr:from>
    <xdr:to>
      <xdr:col>9</xdr:col>
      <xdr:colOff>272544</xdr:colOff>
      <xdr:row>11</xdr:row>
      <xdr:rowOff>66367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5285" y="256571"/>
          <a:ext cx="2273060" cy="1793871"/>
        </a:xfrm>
        <a:prstGeom prst="rect">
          <a:avLst/>
        </a:prstGeom>
      </xdr:spPr>
    </xdr:pic>
    <xdr:clientData/>
  </xdr:twoCellAnchor>
  <xdr:twoCellAnchor editAs="oneCell">
    <xdr:from>
      <xdr:col>10</xdr:col>
      <xdr:colOff>67602</xdr:colOff>
      <xdr:row>3</xdr:row>
      <xdr:rowOff>165342</xdr:rowOff>
    </xdr:from>
    <xdr:to>
      <xdr:col>15</xdr:col>
      <xdr:colOff>293271</xdr:colOff>
      <xdr:row>25</xdr:row>
      <xdr:rowOff>35659</xdr:rowOff>
    </xdr:to>
    <xdr:pic>
      <xdr:nvPicPr>
        <xdr:cNvPr id="5" name="Obrázek 4" descr="C:\Users\PC\AppData\Local\Temp\SNAGHTML134007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2937" y="706454"/>
          <a:ext cx="3323336" cy="3838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39942</xdr:colOff>
      <xdr:row>10</xdr:row>
      <xdr:rowOff>149002</xdr:rowOff>
    </xdr:from>
    <xdr:to>
      <xdr:col>13</xdr:col>
      <xdr:colOff>52505</xdr:colOff>
      <xdr:row>25</xdr:row>
      <xdr:rowOff>161433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5565" y="1976234"/>
          <a:ext cx="4349298" cy="2717988"/>
        </a:xfrm>
        <a:prstGeom prst="rect">
          <a:avLst/>
        </a:prstGeom>
      </xdr:spPr>
    </xdr:pic>
    <xdr:clientData/>
  </xdr:twoCellAnchor>
  <xdr:twoCellAnchor editAs="oneCell">
    <xdr:from>
      <xdr:col>13</xdr:col>
      <xdr:colOff>292959</xdr:colOff>
      <xdr:row>11</xdr:row>
      <xdr:rowOff>4065</xdr:rowOff>
    </xdr:from>
    <xdr:to>
      <xdr:col>16</xdr:col>
      <xdr:colOff>517762</xdr:colOff>
      <xdr:row>23</xdr:row>
      <xdr:rowOff>139110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5315" y="2011667"/>
          <a:ext cx="2083403" cy="2299491"/>
        </a:xfrm>
        <a:prstGeom prst="rect">
          <a:avLst/>
        </a:prstGeom>
      </xdr:spPr>
    </xdr:pic>
    <xdr:clientData/>
  </xdr:twoCellAnchor>
  <xdr:twoCellAnchor editAs="oneCell">
    <xdr:from>
      <xdr:col>5</xdr:col>
      <xdr:colOff>264033</xdr:colOff>
      <xdr:row>5</xdr:row>
      <xdr:rowOff>114967</xdr:rowOff>
    </xdr:from>
    <xdr:to>
      <xdr:col>10</xdr:col>
      <xdr:colOff>130320</xdr:colOff>
      <xdr:row>9</xdr:row>
      <xdr:rowOff>154876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122" y="1040346"/>
          <a:ext cx="2963954" cy="761391"/>
        </a:xfrm>
        <a:prstGeom prst="rect">
          <a:avLst/>
        </a:prstGeom>
      </xdr:spPr>
    </xdr:pic>
    <xdr:clientData/>
  </xdr:twoCellAnchor>
  <xdr:twoCellAnchor>
    <xdr:from>
      <xdr:col>5</xdr:col>
      <xdr:colOff>552875</xdr:colOff>
      <xdr:row>24</xdr:row>
      <xdr:rowOff>32152</xdr:rowOff>
    </xdr:from>
    <xdr:to>
      <xdr:col>13</xdr:col>
      <xdr:colOff>168608</xdr:colOff>
      <xdr:row>39</xdr:row>
      <xdr:rowOff>69794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63CACF8-3A69-4516-87D5-8C3BB67F6F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69091</xdr:colOff>
      <xdr:row>12</xdr:row>
      <xdr:rowOff>3176</xdr:rowOff>
    </xdr:from>
    <xdr:to>
      <xdr:col>15</xdr:col>
      <xdr:colOff>396412</xdr:colOff>
      <xdr:row>17</xdr:row>
      <xdr:rowOff>67808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5358" y="2167622"/>
          <a:ext cx="4664056" cy="966484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1</xdr:row>
      <xdr:rowOff>175260</xdr:rowOff>
    </xdr:from>
    <xdr:to>
      <xdr:col>14</xdr:col>
      <xdr:colOff>243840</xdr:colOff>
      <xdr:row>11</xdr:row>
      <xdr:rowOff>6277</xdr:rowOff>
    </xdr:to>
    <xdr:pic>
      <xdr:nvPicPr>
        <xdr:cNvPr id="8" name="Obrázek 7" descr="C:\Users\PC\AppData\Local\Temp\SNAGHTML968e5c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58140"/>
          <a:ext cx="3825240" cy="165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497978</xdr:colOff>
      <xdr:row>8</xdr:row>
      <xdr:rowOff>24310</xdr:rowOff>
    </xdr:from>
    <xdr:to>
      <xdr:col>6</xdr:col>
      <xdr:colOff>360741</xdr:colOff>
      <xdr:row>15</xdr:row>
      <xdr:rowOff>172529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C0E486F-BFC5-4322-9192-36D225844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220980</xdr:colOff>
      <xdr:row>8</xdr:row>
      <xdr:rowOff>46058</xdr:rowOff>
    </xdr:from>
    <xdr:to>
      <xdr:col>10</xdr:col>
      <xdr:colOff>495300</xdr:colOff>
      <xdr:row>13</xdr:row>
      <xdr:rowOff>99059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1387178"/>
          <a:ext cx="1493520" cy="929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213360</xdr:colOff>
      <xdr:row>15</xdr:row>
      <xdr:rowOff>161798</xdr:rowOff>
    </xdr:from>
    <xdr:to>
      <xdr:col>11</xdr:col>
      <xdr:colOff>91440</xdr:colOff>
      <xdr:row>21</xdr:row>
      <xdr:rowOff>99059</xdr:rowOff>
    </xdr:to>
    <xdr:pic>
      <xdr:nvPicPr>
        <xdr:cNvPr id="3" name="Obrázek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9820" y="2714498"/>
          <a:ext cx="1706880" cy="94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342900</xdr:colOff>
      <xdr:row>26</xdr:row>
      <xdr:rowOff>22860</xdr:rowOff>
    </xdr:from>
    <xdr:to>
      <xdr:col>10</xdr:col>
      <xdr:colOff>60960</xdr:colOff>
      <xdr:row>28</xdr:row>
      <xdr:rowOff>137160</xdr:rowOff>
    </xdr:to>
    <xdr:pic>
      <xdr:nvPicPr>
        <xdr:cNvPr id="4" name="Obrázek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9360" y="4419600"/>
          <a:ext cx="9372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784220</xdr:colOff>
      <xdr:row>22</xdr:row>
      <xdr:rowOff>117633</xdr:rowOff>
    </xdr:from>
    <xdr:to>
      <xdr:col>12</xdr:col>
      <xdr:colOff>471133</xdr:colOff>
      <xdr:row>35</xdr:row>
      <xdr:rowOff>128788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8549C7D0-3EC3-41AD-B48E-1B57DBF7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4127" y="3772096"/>
          <a:ext cx="2353260" cy="2152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12</xdr:row>
      <xdr:rowOff>49996</xdr:rowOff>
    </xdr:from>
    <xdr:to>
      <xdr:col>8</xdr:col>
      <xdr:colOff>129540</xdr:colOff>
      <xdr:row>16</xdr:row>
      <xdr:rowOff>63557</xdr:rowOff>
    </xdr:to>
    <xdr:pic>
      <xdr:nvPicPr>
        <xdr:cNvPr id="4" name="Picture 150" descr="C:\DOCUME~1\Jirka\LOCALS~1\Temp\SNAGHTML187c0f0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244556"/>
          <a:ext cx="3025140" cy="74508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280945</xdr:colOff>
      <xdr:row>4</xdr:row>
      <xdr:rowOff>98069</xdr:rowOff>
    </xdr:from>
    <xdr:to>
      <xdr:col>9</xdr:col>
      <xdr:colOff>107672</xdr:colOff>
      <xdr:row>29</xdr:row>
      <xdr:rowOff>136169</xdr:rowOff>
    </xdr:to>
    <xdr:pic>
      <xdr:nvPicPr>
        <xdr:cNvPr id="3" name="Obrázek 2" descr="SouvisejÃ­cÃ­ obrÃ¡ze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628899" y="2306875"/>
          <a:ext cx="4610100" cy="1655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185559</xdr:colOff>
      <xdr:row>4</xdr:row>
      <xdr:rowOff>172586</xdr:rowOff>
    </xdr:from>
    <xdr:to>
      <xdr:col>13</xdr:col>
      <xdr:colOff>591682</xdr:colOff>
      <xdr:row>29</xdr:row>
      <xdr:rowOff>65906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5334001" y="2019304"/>
          <a:ext cx="4465320" cy="22349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vi&#269;en&#237;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ná st."/>
      <sheetName val="Excel-dopl"/>
      <sheetName val="chi2_N_t"/>
      <sheetName val="chi2_N_t (2)"/>
      <sheetName val="genNČ"/>
      <sheetName val="genNČ (2)"/>
      <sheetName val="teploty"/>
      <sheetName val="teploty (2)"/>
      <sheetName val="hmotnost"/>
      <sheetName val="hmotnost (2)"/>
      <sheetName val="kvantily"/>
      <sheetName val="kvantily (2)"/>
      <sheetName val="boxplot"/>
      <sheetName val="boxplot (2)"/>
      <sheetName val="délka"/>
      <sheetName val="percentily"/>
      <sheetName val="histogram"/>
      <sheetName val="dú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Q25" t="str">
            <v>počet</v>
          </cell>
        </row>
        <row r="26">
          <cell r="P26" t="str">
            <v>50-59</v>
          </cell>
          <cell r="Q26">
            <v>1</v>
          </cell>
        </row>
        <row r="27">
          <cell r="P27" t="str">
            <v>60-69</v>
          </cell>
          <cell r="Q27">
            <v>6</v>
          </cell>
        </row>
        <row r="28">
          <cell r="P28" t="str">
            <v>70-79</v>
          </cell>
          <cell r="Q28">
            <v>7</v>
          </cell>
        </row>
        <row r="29">
          <cell r="P29" t="str">
            <v>80-89</v>
          </cell>
          <cell r="Q29">
            <v>11</v>
          </cell>
        </row>
        <row r="30">
          <cell r="P30" t="str">
            <v>90-99</v>
          </cell>
          <cell r="Q30">
            <v>3</v>
          </cell>
        </row>
        <row r="31">
          <cell r="P31" t="str">
            <v>100-109</v>
          </cell>
          <cell r="Q31">
            <v>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s.wikipedia.org/wiki/Norm%C3%A1ln%C3%AD_rozd%C4%9Blen%C3%A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6"/>
  <sheetViews>
    <sheetView zoomScale="110" zoomScaleNormal="110" workbookViewId="0">
      <selection activeCell="A25" sqref="A25"/>
    </sheetView>
  </sheetViews>
  <sheetFormatPr defaultRowHeight="14.3" x14ac:dyDescent="0.25"/>
  <sheetData>
    <row r="1" spans="1:7" x14ac:dyDescent="0.25">
      <c r="A1" s="4"/>
      <c r="G1" s="5"/>
    </row>
    <row r="3" spans="1:7" x14ac:dyDescent="0.25">
      <c r="A3" t="s">
        <v>2</v>
      </c>
    </row>
    <row r="25" spans="1:1" x14ac:dyDescent="0.25">
      <c r="A25" t="s">
        <v>72</v>
      </c>
    </row>
    <row r="26" spans="1:1" x14ac:dyDescent="0.25">
      <c r="A26" t="s">
        <v>50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opLeftCell="A9" zoomScale="110" zoomScaleNormal="110" workbookViewId="0">
      <selection activeCell="O32" sqref="O32"/>
    </sheetView>
  </sheetViews>
  <sheetFormatPr defaultRowHeight="14.3" x14ac:dyDescent="0.25"/>
  <cols>
    <col min="2" max="2" width="10.125" customWidth="1"/>
    <col min="3" max="3" width="10.25" bestFit="1" customWidth="1"/>
  </cols>
  <sheetData>
    <row r="1" spans="1:11" ht="16.3" x14ac:dyDescent="0.3">
      <c r="A1" s="37" t="s">
        <v>53</v>
      </c>
      <c r="B1" s="8"/>
    </row>
    <row r="3" spans="1:11" x14ac:dyDescent="0.25">
      <c r="A3" t="s">
        <v>58</v>
      </c>
    </row>
    <row r="4" spans="1:11" x14ac:dyDescent="0.25">
      <c r="A4" t="s">
        <v>61</v>
      </c>
      <c r="K4" s="4" t="s">
        <v>59</v>
      </c>
    </row>
    <row r="5" spans="1:11" x14ac:dyDescent="0.25">
      <c r="A5" t="s">
        <v>60</v>
      </c>
    </row>
    <row r="7" spans="1:11" x14ac:dyDescent="0.25">
      <c r="B7" s="7"/>
      <c r="C7" s="42" t="s">
        <v>54</v>
      </c>
      <c r="D7" s="43">
        <v>10</v>
      </c>
    </row>
    <row r="8" spans="1:11" x14ac:dyDescent="0.25">
      <c r="B8" s="38" t="s">
        <v>55</v>
      </c>
      <c r="C8" s="38"/>
      <c r="D8" s="38"/>
    </row>
    <row r="9" spans="1:11" x14ac:dyDescent="0.25">
      <c r="A9" s="44" t="s">
        <v>56</v>
      </c>
      <c r="B9" s="39">
        <v>1</v>
      </c>
      <c r="C9" s="39">
        <v>2</v>
      </c>
      <c r="D9" s="39">
        <v>4</v>
      </c>
    </row>
    <row r="10" spans="1:11" x14ac:dyDescent="0.25">
      <c r="A10">
        <v>0.1</v>
      </c>
      <c r="B10">
        <f>_xlfn.NORM.DIST(A10,$D$7,1,FALSE)</f>
        <v>2.0811768202028245E-22</v>
      </c>
      <c r="C10">
        <f>_xlfn.NORM.DIST(A10,$D$7,2,FALSE)</f>
        <v>9.5330045156140538E-7</v>
      </c>
      <c r="D10">
        <f>_xlfn.NORM.DIST(A10,$D$7,4,0)</f>
        <v>4.6632371980674762E-3</v>
      </c>
    </row>
    <row r="11" spans="1:11" x14ac:dyDescent="0.25">
      <c r="A11">
        <v>0.6</v>
      </c>
      <c r="B11">
        <f t="shared" ref="B11:B57" si="0">_xlfn.NORM.DIST(A11,$D$7,1,FALSE)</f>
        <v>2.5928647011003708E-20</v>
      </c>
      <c r="C11">
        <f t="shared" ref="C11:C57" si="1">_xlfn.NORM.DIST(A11,$D$7,2,FALSE)</f>
        <v>3.1849125894335449E-6</v>
      </c>
      <c r="D11">
        <f t="shared" ref="D11:D57" si="2">_xlfn.NORM.DIST(A11,$D$7,4,0)</f>
        <v>6.3045549787985955E-3</v>
      </c>
    </row>
    <row r="12" spans="1:11" x14ac:dyDescent="0.25">
      <c r="A12">
        <v>1.1000000000000001</v>
      </c>
      <c r="B12">
        <f t="shared" si="0"/>
        <v>2.5158057769514047E-18</v>
      </c>
      <c r="C12">
        <f t="shared" si="1"/>
        <v>9.9958983534613955E-6</v>
      </c>
      <c r="D12">
        <f t="shared" si="2"/>
        <v>8.3914210857943851E-3</v>
      </c>
    </row>
    <row r="13" spans="1:11" x14ac:dyDescent="0.25">
      <c r="A13">
        <v>1.6</v>
      </c>
      <c r="B13">
        <f t="shared" si="0"/>
        <v>1.9010815379079637E-16</v>
      </c>
      <c r="C13">
        <f t="shared" si="1"/>
        <v>2.9471533878269927E-5</v>
      </c>
      <c r="D13">
        <f t="shared" si="2"/>
        <v>1.0995898995106798E-2</v>
      </c>
    </row>
    <row r="14" spans="1:11" x14ac:dyDescent="0.25">
      <c r="A14">
        <v>2.1</v>
      </c>
      <c r="B14">
        <f t="shared" si="0"/>
        <v>1.1187956214351817E-14</v>
      </c>
      <c r="C14">
        <f t="shared" si="1"/>
        <v>8.1628204383120994E-5</v>
      </c>
      <c r="D14">
        <f t="shared" si="2"/>
        <v>1.4185352024956004E-2</v>
      </c>
    </row>
    <row r="15" spans="1:11" x14ac:dyDescent="0.25">
      <c r="A15">
        <v>2.6</v>
      </c>
      <c r="B15">
        <f t="shared" si="0"/>
        <v>5.1277536367966629E-13</v>
      </c>
      <c r="C15">
        <f t="shared" si="1"/>
        <v>2.1239013527537572E-4</v>
      </c>
      <c r="D15">
        <f t="shared" si="2"/>
        <v>1.8016218584054496E-2</v>
      </c>
    </row>
    <row r="16" spans="1:11" x14ac:dyDescent="0.25">
      <c r="A16">
        <v>3.1</v>
      </c>
      <c r="B16">
        <f t="shared" si="0"/>
        <v>1.8303322170155714E-11</v>
      </c>
      <c r="C16">
        <f t="shared" si="1"/>
        <v>5.1914064783070517E-4</v>
      </c>
      <c r="D16">
        <f t="shared" si="2"/>
        <v>2.2526894007824524E-2</v>
      </c>
    </row>
    <row r="17" spans="1:4" x14ac:dyDescent="0.25">
      <c r="A17">
        <v>3.6</v>
      </c>
      <c r="B17">
        <f t="shared" si="0"/>
        <v>5.0881402816450389E-10</v>
      </c>
      <c r="C17">
        <f t="shared" si="1"/>
        <v>1.1920441007324202E-3</v>
      </c>
      <c r="D17">
        <f t="shared" si="2"/>
        <v>2.7730208669863886E-2</v>
      </c>
    </row>
    <row r="18" spans="1:4" x14ac:dyDescent="0.25">
      <c r="A18">
        <v>4.0999999999999996</v>
      </c>
      <c r="B18">
        <f t="shared" si="0"/>
        <v>1.1015763624682308E-8</v>
      </c>
      <c r="C18">
        <f t="shared" si="1"/>
        <v>2.5713204615269696E-3</v>
      </c>
      <c r="D18">
        <f t="shared" si="2"/>
        <v>3.3606176842019768E-2</v>
      </c>
    </row>
    <row r="19" spans="1:4" x14ac:dyDescent="0.25">
      <c r="A19">
        <v>4.5999999999999996</v>
      </c>
      <c r="B19">
        <f t="shared" si="0"/>
        <v>1.8573618445552897E-7</v>
      </c>
      <c r="C19">
        <f t="shared" si="1"/>
        <v>5.2104674072112958E-3</v>
      </c>
      <c r="D19">
        <f t="shared" si="2"/>
        <v>4.0095831835479899E-2</v>
      </c>
    </row>
    <row r="20" spans="1:4" x14ac:dyDescent="0.25">
      <c r="A20">
        <v>5.0999999999999996</v>
      </c>
      <c r="B20">
        <f t="shared" si="0"/>
        <v>2.4389607458933522E-6</v>
      </c>
      <c r="C20">
        <f t="shared" si="1"/>
        <v>9.9186771958976565E-3</v>
      </c>
      <c r="D20">
        <f t="shared" si="2"/>
        <v>4.7097027313031579E-2</v>
      </c>
    </row>
    <row r="21" spans="1:4" x14ac:dyDescent="0.25">
      <c r="A21">
        <v>5.6</v>
      </c>
      <c r="B21">
        <f t="shared" si="0"/>
        <v>2.4942471290053535E-5</v>
      </c>
      <c r="C21">
        <f t="shared" si="1"/>
        <v>1.7737296423115712E-2</v>
      </c>
      <c r="D21">
        <f t="shared" si="2"/>
        <v>5.4463044258137631E-2</v>
      </c>
    </row>
    <row r="22" spans="1:4" x14ac:dyDescent="0.25">
      <c r="A22">
        <v>6.1</v>
      </c>
      <c r="B22">
        <f t="shared" si="0"/>
        <v>1.9865547139277237E-4</v>
      </c>
      <c r="C22">
        <f t="shared" si="1"/>
        <v>2.9797353034408027E-2</v>
      </c>
      <c r="D22">
        <f t="shared" si="2"/>
        <v>6.2004681152684274E-2</v>
      </c>
    </row>
    <row r="23" spans="1:4" x14ac:dyDescent="0.25">
      <c r="A23">
        <v>6.6</v>
      </c>
      <c r="B23">
        <f t="shared" si="0"/>
        <v>1.2322191684730175E-3</v>
      </c>
      <c r="C23">
        <f t="shared" si="1"/>
        <v>4.7024538688443453E-2</v>
      </c>
      <c r="D23">
        <f t="shared" si="2"/>
        <v>6.9496221532749106E-2</v>
      </c>
    </row>
    <row r="24" spans="1:4" x14ac:dyDescent="0.25">
      <c r="A24">
        <v>7.1</v>
      </c>
      <c r="B24">
        <f t="shared" si="0"/>
        <v>5.9525324197758486E-3</v>
      </c>
      <c r="C24">
        <f t="shared" si="1"/>
        <v>6.9715283222680113E-2</v>
      </c>
      <c r="D24">
        <f t="shared" si="2"/>
        <v>7.6685288532059998E-2</v>
      </c>
    </row>
    <row r="25" spans="1:4" x14ac:dyDescent="0.25">
      <c r="A25">
        <v>7.6</v>
      </c>
      <c r="B25">
        <f t="shared" si="0"/>
        <v>2.2394530294842882E-2</v>
      </c>
      <c r="C25">
        <f t="shared" si="1"/>
        <v>9.7093027491606462E-2</v>
      </c>
      <c r="D25">
        <f t="shared" si="2"/>
        <v>8.3306150722949918E-2</v>
      </c>
    </row>
    <row r="26" spans="1:4" x14ac:dyDescent="0.25">
      <c r="A26">
        <v>8.1</v>
      </c>
      <c r="B26">
        <f t="shared" si="0"/>
        <v>6.5615814774676554E-2</v>
      </c>
      <c r="C26">
        <f t="shared" si="1"/>
        <v>0.12702952823459449</v>
      </c>
      <c r="D26">
        <f t="shared" si="2"/>
        <v>8.9095594130045808E-2</v>
      </c>
    </row>
    <row r="27" spans="1:4" x14ac:dyDescent="0.25">
      <c r="A27">
        <v>8.6</v>
      </c>
      <c r="B27">
        <f t="shared" si="0"/>
        <v>0.14972746563574479</v>
      </c>
      <c r="C27">
        <f t="shared" si="1"/>
        <v>0.15612696668338061</v>
      </c>
      <c r="D27">
        <f t="shared" si="2"/>
        <v>9.3810086729234479E-2</v>
      </c>
    </row>
    <row r="28" spans="1:4" x14ac:dyDescent="0.25">
      <c r="A28">
        <v>9.1</v>
      </c>
      <c r="B28">
        <f t="shared" si="0"/>
        <v>0.26608524989875476</v>
      </c>
      <c r="C28">
        <f t="shared" si="1"/>
        <v>0.18026348123082397</v>
      </c>
      <c r="D28">
        <f t="shared" si="2"/>
        <v>9.7242697009187362E-2</v>
      </c>
    </row>
    <row r="29" spans="1:4" x14ac:dyDescent="0.25">
      <c r="A29">
        <v>9.6</v>
      </c>
      <c r="B29">
        <f t="shared" si="0"/>
        <v>0.36827014030332328</v>
      </c>
      <c r="C29">
        <f t="shared" si="1"/>
        <v>0.19552134698772794</v>
      </c>
      <c r="D29">
        <f t="shared" si="2"/>
        <v>9.9238136869252952E-2</v>
      </c>
    </row>
    <row r="30" spans="1:4" x14ac:dyDescent="0.25">
      <c r="A30" s="45">
        <v>10.1</v>
      </c>
      <c r="B30" s="45">
        <f t="shared" si="0"/>
        <v>0.39695254747701181</v>
      </c>
      <c r="C30">
        <f t="shared" si="1"/>
        <v>0.19922195704738202</v>
      </c>
      <c r="D30">
        <f t="shared" si="2"/>
        <v>9.9704407604095449E-2</v>
      </c>
    </row>
    <row r="31" spans="1:4" x14ac:dyDescent="0.25">
      <c r="A31" s="45">
        <v>10.6</v>
      </c>
      <c r="B31" s="45">
        <f t="shared" si="0"/>
        <v>0.33322460289179973</v>
      </c>
      <c r="C31">
        <f t="shared" si="1"/>
        <v>0.19069390773026207</v>
      </c>
      <c r="D31">
        <f t="shared" si="2"/>
        <v>9.8619832726972237E-2</v>
      </c>
    </row>
    <row r="32" spans="1:4" x14ac:dyDescent="0.25">
      <c r="A32">
        <v>11.1</v>
      </c>
      <c r="B32">
        <f t="shared" si="0"/>
        <v>0.21785217703255064</v>
      </c>
      <c r="C32">
        <f t="shared" si="1"/>
        <v>0.17147192750969195</v>
      </c>
      <c r="D32">
        <f t="shared" si="2"/>
        <v>9.6034728826426191E-2</v>
      </c>
    </row>
    <row r="33" spans="1:4" x14ac:dyDescent="0.25">
      <c r="A33">
        <v>11.6</v>
      </c>
      <c r="B33">
        <f t="shared" si="0"/>
        <v>0.11092083467945563</v>
      </c>
      <c r="C33">
        <f t="shared" si="1"/>
        <v>0.14484577638074139</v>
      </c>
      <c r="D33">
        <f t="shared" si="2"/>
        <v>9.2067535075830848E-2</v>
      </c>
    </row>
    <row r="34" spans="1:4" x14ac:dyDescent="0.25">
      <c r="A34">
        <v>12.1</v>
      </c>
      <c r="B34">
        <f t="shared" si="0"/>
        <v>4.3983595980427233E-2</v>
      </c>
      <c r="C34">
        <f t="shared" si="1"/>
        <v>0.11494107034211655</v>
      </c>
      <c r="D34">
        <f t="shared" si="2"/>
        <v>8.6895816073087023E-2</v>
      </c>
    </row>
    <row r="35" spans="1:4" x14ac:dyDescent="0.25">
      <c r="A35">
        <v>12.6</v>
      </c>
      <c r="B35">
        <f t="shared" si="0"/>
        <v>1.3582969233685634E-2</v>
      </c>
      <c r="C35">
        <f t="shared" si="1"/>
        <v>8.5684296023903705E-2</v>
      </c>
      <c r="D35">
        <f t="shared" si="2"/>
        <v>8.074308991697858E-2</v>
      </c>
    </row>
    <row r="36" spans="1:4" x14ac:dyDescent="0.25">
      <c r="A36">
        <v>13.1</v>
      </c>
      <c r="B36">
        <f t="shared" si="0"/>
        <v>3.2668190561999247E-3</v>
      </c>
      <c r="C36">
        <f t="shared" si="1"/>
        <v>6.0004500348492827E-2</v>
      </c>
      <c r="D36">
        <f t="shared" si="2"/>
        <v>7.3862841835390741E-2</v>
      </c>
    </row>
    <row r="37" spans="1:4" x14ac:dyDescent="0.25">
      <c r="A37">
        <v>13.6</v>
      </c>
      <c r="B37">
        <f t="shared" si="0"/>
        <v>6.1190193011377298E-4</v>
      </c>
      <c r="C37">
        <f t="shared" si="1"/>
        <v>3.9475079150447089E-2</v>
      </c>
      <c r="D37">
        <f t="shared" si="2"/>
        <v>6.6521312474688718E-2</v>
      </c>
    </row>
    <row r="38" spans="1:4" x14ac:dyDescent="0.25">
      <c r="A38">
        <v>14.1</v>
      </c>
      <c r="B38">
        <f t="shared" si="0"/>
        <v>8.9261657177132928E-5</v>
      </c>
      <c r="C38">
        <f t="shared" si="1"/>
        <v>2.4396009289591382E-2</v>
      </c>
      <c r="D38">
        <f t="shared" si="2"/>
        <v>5.8980677169218142E-2</v>
      </c>
    </row>
    <row r="39" spans="1:4" x14ac:dyDescent="0.25">
      <c r="A39">
        <v>14.6</v>
      </c>
      <c r="B39">
        <f t="shared" si="0"/>
        <v>1.0140852065486758E-5</v>
      </c>
      <c r="C39">
        <f t="shared" si="1"/>
        <v>1.4163518870800593E-2</v>
      </c>
      <c r="D39">
        <f t="shared" si="2"/>
        <v>5.1484067179993695E-2</v>
      </c>
    </row>
    <row r="40" spans="1:4" x14ac:dyDescent="0.25">
      <c r="A40">
        <v>15.1</v>
      </c>
      <c r="B40">
        <f t="shared" si="0"/>
        <v>8.9724351623833374E-7</v>
      </c>
      <c r="C40">
        <f t="shared" si="1"/>
        <v>7.7246735671975871E-3</v>
      </c>
      <c r="D40">
        <f t="shared" si="2"/>
        <v>4.424356267754493E-2</v>
      </c>
    </row>
    <row r="41" spans="1:4" x14ac:dyDescent="0.25">
      <c r="A41">
        <v>15.6</v>
      </c>
      <c r="B41">
        <f t="shared" si="0"/>
        <v>6.1826205001658573E-8</v>
      </c>
      <c r="C41">
        <f t="shared" si="1"/>
        <v>3.9577257914899843E-3</v>
      </c>
      <c r="D41">
        <f t="shared" si="2"/>
        <v>3.7431866408936219E-2</v>
      </c>
    </row>
    <row r="42" spans="1:4" x14ac:dyDescent="0.25">
      <c r="A42">
        <v>16.100000000000001</v>
      </c>
      <c r="B42">
        <f t="shared" si="0"/>
        <v>3.3178842435472697E-9</v>
      </c>
      <c r="C42">
        <f t="shared" si="1"/>
        <v>1.9048810491109E-3</v>
      </c>
      <c r="D42">
        <f t="shared" si="2"/>
        <v>3.1177911665589284E-2</v>
      </c>
    </row>
    <row r="43" spans="1:4" x14ac:dyDescent="0.25">
      <c r="A43">
        <v>16.600000000000001</v>
      </c>
      <c r="B43">
        <f t="shared" si="0"/>
        <v>1.3866799941653025E-10</v>
      </c>
      <c r="C43">
        <f t="shared" si="1"/>
        <v>8.6128446952683834E-4</v>
      </c>
      <c r="D43">
        <f t="shared" si="2"/>
        <v>2.5566231140994492E-2</v>
      </c>
    </row>
    <row r="44" spans="1:4" x14ac:dyDescent="0.25">
      <c r="A44">
        <v>17.100000000000001</v>
      </c>
      <c r="B44">
        <f t="shared" si="0"/>
        <v>4.513543677205469E-12</v>
      </c>
      <c r="C44">
        <f t="shared" si="1"/>
        <v>3.6583223141515447E-4</v>
      </c>
      <c r="D44">
        <f t="shared" si="2"/>
        <v>2.0639565409647894E-2</v>
      </c>
    </row>
    <row r="45" spans="1:4" x14ac:dyDescent="0.25">
      <c r="A45">
        <v>17.600000000000001</v>
      </c>
      <c r="B45">
        <f t="shared" si="0"/>
        <v>1.1441564901801248E-13</v>
      </c>
      <c r="C45">
        <f t="shared" si="1"/>
        <v>1.4597346289572976E-4</v>
      </c>
      <c r="D45">
        <f t="shared" si="2"/>
        <v>1.6403953693669138E-2</v>
      </c>
    </row>
    <row r="46" spans="1:4" x14ac:dyDescent="0.25">
      <c r="A46">
        <v>18.100000000000001</v>
      </c>
      <c r="B46">
        <f t="shared" si="0"/>
        <v>2.2588094031542708E-15</v>
      </c>
      <c r="C46">
        <f t="shared" si="1"/>
        <v>5.471702171990008E-5</v>
      </c>
      <c r="D46">
        <f t="shared" si="2"/>
        <v>1.2835437300192352E-2</v>
      </c>
    </row>
    <row r="47" spans="1:4" x14ac:dyDescent="0.25">
      <c r="A47">
        <v>18.600000000000001</v>
      </c>
      <c r="B47">
        <f t="shared" si="0"/>
        <v>3.4729627485661583E-17</v>
      </c>
      <c r="C47">
        <f t="shared" si="1"/>
        <v>1.9267598371043497E-5</v>
      </c>
      <c r="D47">
        <f t="shared" si="2"/>
        <v>9.8875103973425464E-3</v>
      </c>
    </row>
    <row r="48" spans="1:4" x14ac:dyDescent="0.25">
      <c r="A48">
        <v>19.100000000000001</v>
      </c>
      <c r="B48">
        <f t="shared" si="0"/>
        <v>4.1585989791150716E-19</v>
      </c>
      <c r="C48">
        <f t="shared" si="1"/>
        <v>6.373666190916698E-6</v>
      </c>
      <c r="D48">
        <f t="shared" si="2"/>
        <v>7.4985516207363183E-3</v>
      </c>
    </row>
    <row r="49" spans="1:4" x14ac:dyDescent="0.25">
      <c r="A49">
        <v>19.600000000000001</v>
      </c>
      <c r="B49">
        <f t="shared" si="0"/>
        <v>3.8781119317469065E-21</v>
      </c>
      <c r="C49">
        <f t="shared" si="1"/>
        <v>1.9806495455160305E-6</v>
      </c>
      <c r="D49">
        <f t="shared" si="2"/>
        <v>5.5986325737107205E-3</v>
      </c>
    </row>
    <row r="50" spans="1:4" x14ac:dyDescent="0.25">
      <c r="A50">
        <v>20.100000000000001</v>
      </c>
      <c r="B50">
        <f t="shared" si="0"/>
        <v>2.8165665442761825E-23</v>
      </c>
      <c r="C50">
        <f t="shared" si="1"/>
        <v>5.7820595178988852E-7</v>
      </c>
      <c r="D50">
        <f t="shared" si="2"/>
        <v>4.1152923833118115E-3</v>
      </c>
    </row>
    <row r="51" spans="1:4" x14ac:dyDescent="0.25">
      <c r="A51">
        <v>20.6</v>
      </c>
      <c r="B51">
        <f t="shared" si="0"/>
        <v>1.5931111327009441E-25</v>
      </c>
      <c r="C51">
        <f t="shared" si="1"/>
        <v>1.5856746083579821E-7</v>
      </c>
      <c r="D51">
        <f t="shared" si="2"/>
        <v>2.9780609019012922E-3</v>
      </c>
    </row>
    <row r="52" spans="1:4" x14ac:dyDescent="0.25">
      <c r="A52">
        <v>21.1</v>
      </c>
      <c r="B52">
        <f t="shared" si="0"/>
        <v>7.0177599426611589E-28</v>
      </c>
      <c r="C52">
        <f t="shared" si="1"/>
        <v>4.0850951892715877E-8</v>
      </c>
      <c r="D52">
        <f t="shared" si="2"/>
        <v>2.1216835155596775E-3</v>
      </c>
    </row>
    <row r="53" spans="1:4" x14ac:dyDescent="0.25">
      <c r="A53">
        <v>21.6</v>
      </c>
      <c r="B53">
        <f t="shared" si="0"/>
        <v>2.4075611318392666E-30</v>
      </c>
      <c r="C53">
        <f t="shared" si="1"/>
        <v>9.8865982031223012E-9</v>
      </c>
      <c r="D53">
        <f t="shared" si="2"/>
        <v>1.4881331049439621E-3</v>
      </c>
    </row>
    <row r="54" spans="1:4" x14ac:dyDescent="0.25">
      <c r="A54">
        <v>22.1</v>
      </c>
      <c r="B54">
        <f t="shared" si="0"/>
        <v>6.4325403346356578E-33</v>
      </c>
      <c r="C54">
        <f t="shared" si="1"/>
        <v>2.2477509155066145E-9</v>
      </c>
      <c r="D54">
        <f t="shared" si="2"/>
        <v>1.0275834541331392E-3</v>
      </c>
    </row>
    <row r="55" spans="1:4" x14ac:dyDescent="0.25">
      <c r="A55">
        <v>22.6</v>
      </c>
      <c r="B55">
        <f t="shared" si="0"/>
        <v>1.3384867992542497E-35</v>
      </c>
      <c r="C55">
        <f t="shared" si="1"/>
        <v>4.800716685156133E-10</v>
      </c>
      <c r="D55">
        <f t="shared" si="2"/>
        <v>6.985646037198605E-4</v>
      </c>
    </row>
    <row r="56" spans="1:4" x14ac:dyDescent="0.25">
      <c r="A56">
        <v>23.1</v>
      </c>
      <c r="B56">
        <f t="shared" si="0"/>
        <v>2.169062400260601E-38</v>
      </c>
      <c r="C56">
        <f t="shared" si="1"/>
        <v>9.6320907396794957E-11</v>
      </c>
      <c r="D56">
        <f t="shared" si="2"/>
        <v>4.6753076948341174E-4</v>
      </c>
    </row>
    <row r="57" spans="1:4" x14ac:dyDescent="0.25">
      <c r="A57">
        <v>23.6</v>
      </c>
      <c r="B57">
        <f t="shared" si="0"/>
        <v>2.7375141923552304E-41</v>
      </c>
      <c r="C57">
        <f t="shared" si="1"/>
        <v>1.8154807508958876E-11</v>
      </c>
      <c r="D57">
        <f t="shared" si="2"/>
        <v>3.0805479211825439E-4</v>
      </c>
    </row>
  </sheetData>
  <hyperlinks>
    <hyperlink ref="K4" r:id="rId1" xr:uid="{00000000-0004-0000-0100-000000000000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2" zoomScale="110" zoomScaleNormal="110" workbookViewId="0">
      <selection activeCell="A6" sqref="A6:A30"/>
    </sheetView>
  </sheetViews>
  <sheetFormatPr defaultRowHeight="14.3" x14ac:dyDescent="0.25"/>
  <sheetData>
    <row r="1" spans="1:8" x14ac:dyDescent="0.25">
      <c r="A1" s="10" t="s">
        <v>57</v>
      </c>
      <c r="B1" s="10"/>
      <c r="C1" s="10"/>
    </row>
    <row r="3" spans="1:8" x14ac:dyDescent="0.25">
      <c r="A3" t="s">
        <v>62</v>
      </c>
      <c r="H3" s="40"/>
    </row>
    <row r="4" spans="1:8" x14ac:dyDescent="0.25">
      <c r="A4" t="s">
        <v>63</v>
      </c>
      <c r="H4" s="40"/>
    </row>
    <row r="5" spans="1:8" x14ac:dyDescent="0.25">
      <c r="H5" s="40"/>
    </row>
    <row r="6" spans="1:8" x14ac:dyDescent="0.25">
      <c r="A6">
        <v>40.861232337412638</v>
      </c>
      <c r="H6" s="40"/>
    </row>
    <row r="7" spans="1:8" x14ac:dyDescent="0.25">
      <c r="A7">
        <v>27.945799127170627</v>
      </c>
      <c r="H7" s="40"/>
    </row>
    <row r="8" spans="1:8" x14ac:dyDescent="0.25">
      <c r="A8">
        <v>48.496963408307138</v>
      </c>
      <c r="H8" s="40"/>
    </row>
    <row r="9" spans="1:8" x14ac:dyDescent="0.25">
      <c r="A9">
        <v>85.711233863338109</v>
      </c>
      <c r="H9" s="40"/>
    </row>
    <row r="10" spans="1:8" x14ac:dyDescent="0.25">
      <c r="A10">
        <v>94.613483077486492</v>
      </c>
      <c r="H10" s="40"/>
    </row>
    <row r="11" spans="1:8" x14ac:dyDescent="0.25">
      <c r="A11">
        <v>4.8738059633167516</v>
      </c>
      <c r="H11" s="40"/>
    </row>
    <row r="12" spans="1:8" x14ac:dyDescent="0.25">
      <c r="A12">
        <v>17.419965208899196</v>
      </c>
      <c r="H12" s="40"/>
    </row>
    <row r="13" spans="1:8" x14ac:dyDescent="0.25">
      <c r="A13">
        <v>37.037263100070192</v>
      </c>
      <c r="H13" s="40"/>
    </row>
    <row r="14" spans="1:8" x14ac:dyDescent="0.25">
      <c r="A14">
        <v>94.668416394543286</v>
      </c>
      <c r="H14" s="40"/>
    </row>
    <row r="15" spans="1:8" x14ac:dyDescent="0.25">
      <c r="A15">
        <v>57.631153294473101</v>
      </c>
      <c r="H15" s="40"/>
    </row>
    <row r="16" spans="1:8" x14ac:dyDescent="0.25">
      <c r="A16">
        <v>55.28733176671652</v>
      </c>
      <c r="H16" s="40"/>
    </row>
    <row r="17" spans="1:8" x14ac:dyDescent="0.25">
      <c r="A17">
        <v>70.415356913968324</v>
      </c>
      <c r="H17" s="40"/>
    </row>
    <row r="18" spans="1:8" x14ac:dyDescent="0.25">
      <c r="A18">
        <v>47.553941465498824</v>
      </c>
      <c r="H18" s="40"/>
    </row>
    <row r="19" spans="1:8" x14ac:dyDescent="0.25">
      <c r="A19">
        <v>58.085879085665461</v>
      </c>
      <c r="H19" s="40"/>
    </row>
    <row r="20" spans="1:8" x14ac:dyDescent="0.25">
      <c r="A20">
        <v>22.086245307779169</v>
      </c>
      <c r="H20" s="40"/>
    </row>
    <row r="21" spans="1:8" x14ac:dyDescent="0.25">
      <c r="A21">
        <v>28.962065492721333</v>
      </c>
      <c r="H21" s="40"/>
    </row>
    <row r="22" spans="1:8" x14ac:dyDescent="0.25">
      <c r="A22">
        <v>4.6174504837183754</v>
      </c>
      <c r="H22" s="40"/>
    </row>
    <row r="23" spans="1:8" x14ac:dyDescent="0.25">
      <c r="A23">
        <v>60.051271095919681</v>
      </c>
    </row>
    <row r="24" spans="1:8" x14ac:dyDescent="0.25">
      <c r="A24">
        <v>82.833338419751584</v>
      </c>
      <c r="C24" s="41"/>
    </row>
    <row r="25" spans="1:8" x14ac:dyDescent="0.25">
      <c r="A25">
        <v>88.412121951963869</v>
      </c>
    </row>
    <row r="26" spans="1:8" x14ac:dyDescent="0.25">
      <c r="A26">
        <v>76.418347727896972</v>
      </c>
    </row>
    <row r="27" spans="1:8" x14ac:dyDescent="0.25">
      <c r="A27">
        <v>68.645283364360495</v>
      </c>
    </row>
    <row r="28" spans="1:8" x14ac:dyDescent="0.25">
      <c r="A28">
        <v>61.851863155003507</v>
      </c>
    </row>
    <row r="29" spans="1:8" x14ac:dyDescent="0.25">
      <c r="A29">
        <v>6.677449873348186</v>
      </c>
    </row>
    <row r="30" spans="1:8" x14ac:dyDescent="0.25">
      <c r="A30">
        <v>46.470534379100926</v>
      </c>
    </row>
    <row r="41" spans="2:3" x14ac:dyDescent="0.25">
      <c r="B41">
        <v>0.5</v>
      </c>
      <c r="C41">
        <v>0.2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workbookViewId="0">
      <selection activeCell="M11" sqref="M11"/>
    </sheetView>
  </sheetViews>
  <sheetFormatPr defaultRowHeight="12.9" x14ac:dyDescent="0.2"/>
  <cols>
    <col min="1" max="3" width="8.875" style="12"/>
    <col min="4" max="4" width="21.5" style="12" customWidth="1"/>
    <col min="5" max="5" width="8.5" style="12" customWidth="1"/>
    <col min="6" max="6" width="8.875" style="12"/>
    <col min="7" max="7" width="12.5" style="12" customWidth="1"/>
    <col min="8" max="249" width="8.875" style="12"/>
    <col min="250" max="250" width="21.5" style="12" customWidth="1"/>
    <col min="251" max="251" width="8.5" style="12" customWidth="1"/>
    <col min="252" max="252" width="8.875" style="12"/>
    <col min="253" max="253" width="12.5" style="12" customWidth="1"/>
    <col min="254" max="258" width="8.875" style="12"/>
    <col min="259" max="259" width="1.625" style="12" customWidth="1"/>
    <col min="260" max="262" width="7.5" style="12" customWidth="1"/>
    <col min="263" max="505" width="8.875" style="12"/>
    <col min="506" max="506" width="21.5" style="12" customWidth="1"/>
    <col min="507" max="507" width="8.5" style="12" customWidth="1"/>
    <col min="508" max="508" width="8.875" style="12"/>
    <col min="509" max="509" width="12.5" style="12" customWidth="1"/>
    <col min="510" max="514" width="8.875" style="12"/>
    <col min="515" max="515" width="1.625" style="12" customWidth="1"/>
    <col min="516" max="518" width="7.5" style="12" customWidth="1"/>
    <col min="519" max="761" width="8.875" style="12"/>
    <col min="762" max="762" width="21.5" style="12" customWidth="1"/>
    <col min="763" max="763" width="8.5" style="12" customWidth="1"/>
    <col min="764" max="764" width="8.875" style="12"/>
    <col min="765" max="765" width="12.5" style="12" customWidth="1"/>
    <col min="766" max="770" width="8.875" style="12"/>
    <col min="771" max="771" width="1.625" style="12" customWidth="1"/>
    <col min="772" max="774" width="7.5" style="12" customWidth="1"/>
    <col min="775" max="1017" width="8.875" style="12"/>
    <col min="1018" max="1018" width="21.5" style="12" customWidth="1"/>
    <col min="1019" max="1019" width="8.5" style="12" customWidth="1"/>
    <col min="1020" max="1020" width="8.875" style="12"/>
    <col min="1021" max="1021" width="12.5" style="12" customWidth="1"/>
    <col min="1022" max="1026" width="8.875" style="12"/>
    <col min="1027" max="1027" width="1.625" style="12" customWidth="1"/>
    <col min="1028" max="1030" width="7.5" style="12" customWidth="1"/>
    <col min="1031" max="1273" width="8.875" style="12"/>
    <col min="1274" max="1274" width="21.5" style="12" customWidth="1"/>
    <col min="1275" max="1275" width="8.5" style="12" customWidth="1"/>
    <col min="1276" max="1276" width="8.875" style="12"/>
    <col min="1277" max="1277" width="12.5" style="12" customWidth="1"/>
    <col min="1278" max="1282" width="8.875" style="12"/>
    <col min="1283" max="1283" width="1.625" style="12" customWidth="1"/>
    <col min="1284" max="1286" width="7.5" style="12" customWidth="1"/>
    <col min="1287" max="1529" width="8.875" style="12"/>
    <col min="1530" max="1530" width="21.5" style="12" customWidth="1"/>
    <col min="1531" max="1531" width="8.5" style="12" customWidth="1"/>
    <col min="1532" max="1532" width="8.875" style="12"/>
    <col min="1533" max="1533" width="12.5" style="12" customWidth="1"/>
    <col min="1534" max="1538" width="8.875" style="12"/>
    <col min="1539" max="1539" width="1.625" style="12" customWidth="1"/>
    <col min="1540" max="1542" width="7.5" style="12" customWidth="1"/>
    <col min="1543" max="1785" width="8.875" style="12"/>
    <col min="1786" max="1786" width="21.5" style="12" customWidth="1"/>
    <col min="1787" max="1787" width="8.5" style="12" customWidth="1"/>
    <col min="1788" max="1788" width="8.875" style="12"/>
    <col min="1789" max="1789" width="12.5" style="12" customWidth="1"/>
    <col min="1790" max="1794" width="8.875" style="12"/>
    <col min="1795" max="1795" width="1.625" style="12" customWidth="1"/>
    <col min="1796" max="1798" width="7.5" style="12" customWidth="1"/>
    <col min="1799" max="2041" width="8.875" style="12"/>
    <col min="2042" max="2042" width="21.5" style="12" customWidth="1"/>
    <col min="2043" max="2043" width="8.5" style="12" customWidth="1"/>
    <col min="2044" max="2044" width="8.875" style="12"/>
    <col min="2045" max="2045" width="12.5" style="12" customWidth="1"/>
    <col min="2046" max="2050" width="8.875" style="12"/>
    <col min="2051" max="2051" width="1.625" style="12" customWidth="1"/>
    <col min="2052" max="2054" width="7.5" style="12" customWidth="1"/>
    <col min="2055" max="2297" width="8.875" style="12"/>
    <col min="2298" max="2298" width="21.5" style="12" customWidth="1"/>
    <col min="2299" max="2299" width="8.5" style="12" customWidth="1"/>
    <col min="2300" max="2300" width="8.875" style="12"/>
    <col min="2301" max="2301" width="12.5" style="12" customWidth="1"/>
    <col min="2302" max="2306" width="8.875" style="12"/>
    <col min="2307" max="2307" width="1.625" style="12" customWidth="1"/>
    <col min="2308" max="2310" width="7.5" style="12" customWidth="1"/>
    <col min="2311" max="2553" width="8.875" style="12"/>
    <col min="2554" max="2554" width="21.5" style="12" customWidth="1"/>
    <col min="2555" max="2555" width="8.5" style="12" customWidth="1"/>
    <col min="2556" max="2556" width="8.875" style="12"/>
    <col min="2557" max="2557" width="12.5" style="12" customWidth="1"/>
    <col min="2558" max="2562" width="8.875" style="12"/>
    <col min="2563" max="2563" width="1.625" style="12" customWidth="1"/>
    <col min="2564" max="2566" width="7.5" style="12" customWidth="1"/>
    <col min="2567" max="2809" width="8.875" style="12"/>
    <col min="2810" max="2810" width="21.5" style="12" customWidth="1"/>
    <col min="2811" max="2811" width="8.5" style="12" customWidth="1"/>
    <col min="2812" max="2812" width="8.875" style="12"/>
    <col min="2813" max="2813" width="12.5" style="12" customWidth="1"/>
    <col min="2814" max="2818" width="8.875" style="12"/>
    <col min="2819" max="2819" width="1.625" style="12" customWidth="1"/>
    <col min="2820" max="2822" width="7.5" style="12" customWidth="1"/>
    <col min="2823" max="3065" width="8.875" style="12"/>
    <col min="3066" max="3066" width="21.5" style="12" customWidth="1"/>
    <col min="3067" max="3067" width="8.5" style="12" customWidth="1"/>
    <col min="3068" max="3068" width="8.875" style="12"/>
    <col min="3069" max="3069" width="12.5" style="12" customWidth="1"/>
    <col min="3070" max="3074" width="8.875" style="12"/>
    <col min="3075" max="3075" width="1.625" style="12" customWidth="1"/>
    <col min="3076" max="3078" width="7.5" style="12" customWidth="1"/>
    <col min="3079" max="3321" width="8.875" style="12"/>
    <col min="3322" max="3322" width="21.5" style="12" customWidth="1"/>
    <col min="3323" max="3323" width="8.5" style="12" customWidth="1"/>
    <col min="3324" max="3324" width="8.875" style="12"/>
    <col min="3325" max="3325" width="12.5" style="12" customWidth="1"/>
    <col min="3326" max="3330" width="8.875" style="12"/>
    <col min="3331" max="3331" width="1.625" style="12" customWidth="1"/>
    <col min="3332" max="3334" width="7.5" style="12" customWidth="1"/>
    <col min="3335" max="3577" width="8.875" style="12"/>
    <col min="3578" max="3578" width="21.5" style="12" customWidth="1"/>
    <col min="3579" max="3579" width="8.5" style="12" customWidth="1"/>
    <col min="3580" max="3580" width="8.875" style="12"/>
    <col min="3581" max="3581" width="12.5" style="12" customWidth="1"/>
    <col min="3582" max="3586" width="8.875" style="12"/>
    <col min="3587" max="3587" width="1.625" style="12" customWidth="1"/>
    <col min="3588" max="3590" width="7.5" style="12" customWidth="1"/>
    <col min="3591" max="3833" width="8.875" style="12"/>
    <col min="3834" max="3834" width="21.5" style="12" customWidth="1"/>
    <col min="3835" max="3835" width="8.5" style="12" customWidth="1"/>
    <col min="3836" max="3836" width="8.875" style="12"/>
    <col min="3837" max="3837" width="12.5" style="12" customWidth="1"/>
    <col min="3838" max="3842" width="8.875" style="12"/>
    <col min="3843" max="3843" width="1.625" style="12" customWidth="1"/>
    <col min="3844" max="3846" width="7.5" style="12" customWidth="1"/>
    <col min="3847" max="4089" width="8.875" style="12"/>
    <col min="4090" max="4090" width="21.5" style="12" customWidth="1"/>
    <col min="4091" max="4091" width="8.5" style="12" customWidth="1"/>
    <col min="4092" max="4092" width="8.875" style="12"/>
    <col min="4093" max="4093" width="12.5" style="12" customWidth="1"/>
    <col min="4094" max="4098" width="8.875" style="12"/>
    <col min="4099" max="4099" width="1.625" style="12" customWidth="1"/>
    <col min="4100" max="4102" width="7.5" style="12" customWidth="1"/>
    <col min="4103" max="4345" width="8.875" style="12"/>
    <col min="4346" max="4346" width="21.5" style="12" customWidth="1"/>
    <col min="4347" max="4347" width="8.5" style="12" customWidth="1"/>
    <col min="4348" max="4348" width="8.875" style="12"/>
    <col min="4349" max="4349" width="12.5" style="12" customWidth="1"/>
    <col min="4350" max="4354" width="8.875" style="12"/>
    <col min="4355" max="4355" width="1.625" style="12" customWidth="1"/>
    <col min="4356" max="4358" width="7.5" style="12" customWidth="1"/>
    <col min="4359" max="4601" width="8.875" style="12"/>
    <col min="4602" max="4602" width="21.5" style="12" customWidth="1"/>
    <col min="4603" max="4603" width="8.5" style="12" customWidth="1"/>
    <col min="4604" max="4604" width="8.875" style="12"/>
    <col min="4605" max="4605" width="12.5" style="12" customWidth="1"/>
    <col min="4606" max="4610" width="8.875" style="12"/>
    <col min="4611" max="4611" width="1.625" style="12" customWidth="1"/>
    <col min="4612" max="4614" width="7.5" style="12" customWidth="1"/>
    <col min="4615" max="4857" width="8.875" style="12"/>
    <col min="4858" max="4858" width="21.5" style="12" customWidth="1"/>
    <col min="4859" max="4859" width="8.5" style="12" customWidth="1"/>
    <col min="4860" max="4860" width="8.875" style="12"/>
    <col min="4861" max="4861" width="12.5" style="12" customWidth="1"/>
    <col min="4862" max="4866" width="8.875" style="12"/>
    <col min="4867" max="4867" width="1.625" style="12" customWidth="1"/>
    <col min="4868" max="4870" width="7.5" style="12" customWidth="1"/>
    <col min="4871" max="5113" width="8.875" style="12"/>
    <col min="5114" max="5114" width="21.5" style="12" customWidth="1"/>
    <col min="5115" max="5115" width="8.5" style="12" customWidth="1"/>
    <col min="5116" max="5116" width="8.875" style="12"/>
    <col min="5117" max="5117" width="12.5" style="12" customWidth="1"/>
    <col min="5118" max="5122" width="8.875" style="12"/>
    <col min="5123" max="5123" width="1.625" style="12" customWidth="1"/>
    <col min="5124" max="5126" width="7.5" style="12" customWidth="1"/>
    <col min="5127" max="5369" width="8.875" style="12"/>
    <col min="5370" max="5370" width="21.5" style="12" customWidth="1"/>
    <col min="5371" max="5371" width="8.5" style="12" customWidth="1"/>
    <col min="5372" max="5372" width="8.875" style="12"/>
    <col min="5373" max="5373" width="12.5" style="12" customWidth="1"/>
    <col min="5374" max="5378" width="8.875" style="12"/>
    <col min="5379" max="5379" width="1.625" style="12" customWidth="1"/>
    <col min="5380" max="5382" width="7.5" style="12" customWidth="1"/>
    <col min="5383" max="5625" width="8.875" style="12"/>
    <col min="5626" max="5626" width="21.5" style="12" customWidth="1"/>
    <col min="5627" max="5627" width="8.5" style="12" customWidth="1"/>
    <col min="5628" max="5628" width="8.875" style="12"/>
    <col min="5629" max="5629" width="12.5" style="12" customWidth="1"/>
    <col min="5630" max="5634" width="8.875" style="12"/>
    <col min="5635" max="5635" width="1.625" style="12" customWidth="1"/>
    <col min="5636" max="5638" width="7.5" style="12" customWidth="1"/>
    <col min="5639" max="5881" width="8.875" style="12"/>
    <col min="5882" max="5882" width="21.5" style="12" customWidth="1"/>
    <col min="5883" max="5883" width="8.5" style="12" customWidth="1"/>
    <col min="5884" max="5884" width="8.875" style="12"/>
    <col min="5885" max="5885" width="12.5" style="12" customWidth="1"/>
    <col min="5886" max="5890" width="8.875" style="12"/>
    <col min="5891" max="5891" width="1.625" style="12" customWidth="1"/>
    <col min="5892" max="5894" width="7.5" style="12" customWidth="1"/>
    <col min="5895" max="6137" width="8.875" style="12"/>
    <col min="6138" max="6138" width="21.5" style="12" customWidth="1"/>
    <col min="6139" max="6139" width="8.5" style="12" customWidth="1"/>
    <col min="6140" max="6140" width="8.875" style="12"/>
    <col min="6141" max="6141" width="12.5" style="12" customWidth="1"/>
    <col min="6142" max="6146" width="8.875" style="12"/>
    <col min="6147" max="6147" width="1.625" style="12" customWidth="1"/>
    <col min="6148" max="6150" width="7.5" style="12" customWidth="1"/>
    <col min="6151" max="6393" width="8.875" style="12"/>
    <col min="6394" max="6394" width="21.5" style="12" customWidth="1"/>
    <col min="6395" max="6395" width="8.5" style="12" customWidth="1"/>
    <col min="6396" max="6396" width="8.875" style="12"/>
    <col min="6397" max="6397" width="12.5" style="12" customWidth="1"/>
    <col min="6398" max="6402" width="8.875" style="12"/>
    <col min="6403" max="6403" width="1.625" style="12" customWidth="1"/>
    <col min="6404" max="6406" width="7.5" style="12" customWidth="1"/>
    <col min="6407" max="6649" width="8.875" style="12"/>
    <col min="6650" max="6650" width="21.5" style="12" customWidth="1"/>
    <col min="6651" max="6651" width="8.5" style="12" customWidth="1"/>
    <col min="6652" max="6652" width="8.875" style="12"/>
    <col min="6653" max="6653" width="12.5" style="12" customWidth="1"/>
    <col min="6654" max="6658" width="8.875" style="12"/>
    <col min="6659" max="6659" width="1.625" style="12" customWidth="1"/>
    <col min="6660" max="6662" width="7.5" style="12" customWidth="1"/>
    <col min="6663" max="6905" width="8.875" style="12"/>
    <col min="6906" max="6906" width="21.5" style="12" customWidth="1"/>
    <col min="6907" max="6907" width="8.5" style="12" customWidth="1"/>
    <col min="6908" max="6908" width="8.875" style="12"/>
    <col min="6909" max="6909" width="12.5" style="12" customWidth="1"/>
    <col min="6910" max="6914" width="8.875" style="12"/>
    <col min="6915" max="6915" width="1.625" style="12" customWidth="1"/>
    <col min="6916" max="6918" width="7.5" style="12" customWidth="1"/>
    <col min="6919" max="7161" width="8.875" style="12"/>
    <col min="7162" max="7162" width="21.5" style="12" customWidth="1"/>
    <col min="7163" max="7163" width="8.5" style="12" customWidth="1"/>
    <col min="7164" max="7164" width="8.875" style="12"/>
    <col min="7165" max="7165" width="12.5" style="12" customWidth="1"/>
    <col min="7166" max="7170" width="8.875" style="12"/>
    <col min="7171" max="7171" width="1.625" style="12" customWidth="1"/>
    <col min="7172" max="7174" width="7.5" style="12" customWidth="1"/>
    <col min="7175" max="7417" width="8.875" style="12"/>
    <col min="7418" max="7418" width="21.5" style="12" customWidth="1"/>
    <col min="7419" max="7419" width="8.5" style="12" customWidth="1"/>
    <col min="7420" max="7420" width="8.875" style="12"/>
    <col min="7421" max="7421" width="12.5" style="12" customWidth="1"/>
    <col min="7422" max="7426" width="8.875" style="12"/>
    <col min="7427" max="7427" width="1.625" style="12" customWidth="1"/>
    <col min="7428" max="7430" width="7.5" style="12" customWidth="1"/>
    <col min="7431" max="7673" width="8.875" style="12"/>
    <col min="7674" max="7674" width="21.5" style="12" customWidth="1"/>
    <col min="7675" max="7675" width="8.5" style="12" customWidth="1"/>
    <col min="7676" max="7676" width="8.875" style="12"/>
    <col min="7677" max="7677" width="12.5" style="12" customWidth="1"/>
    <col min="7678" max="7682" width="8.875" style="12"/>
    <col min="7683" max="7683" width="1.625" style="12" customWidth="1"/>
    <col min="7684" max="7686" width="7.5" style="12" customWidth="1"/>
    <col min="7687" max="7929" width="8.875" style="12"/>
    <col min="7930" max="7930" width="21.5" style="12" customWidth="1"/>
    <col min="7931" max="7931" width="8.5" style="12" customWidth="1"/>
    <col min="7932" max="7932" width="8.875" style="12"/>
    <col min="7933" max="7933" width="12.5" style="12" customWidth="1"/>
    <col min="7934" max="7938" width="8.875" style="12"/>
    <col min="7939" max="7939" width="1.625" style="12" customWidth="1"/>
    <col min="7940" max="7942" width="7.5" style="12" customWidth="1"/>
    <col min="7943" max="8185" width="8.875" style="12"/>
    <col min="8186" max="8186" width="21.5" style="12" customWidth="1"/>
    <col min="8187" max="8187" width="8.5" style="12" customWidth="1"/>
    <col min="8188" max="8188" width="8.875" style="12"/>
    <col min="8189" max="8189" width="12.5" style="12" customWidth="1"/>
    <col min="8190" max="8194" width="8.875" style="12"/>
    <col min="8195" max="8195" width="1.625" style="12" customWidth="1"/>
    <col min="8196" max="8198" width="7.5" style="12" customWidth="1"/>
    <col min="8199" max="8441" width="8.875" style="12"/>
    <col min="8442" max="8442" width="21.5" style="12" customWidth="1"/>
    <col min="8443" max="8443" width="8.5" style="12" customWidth="1"/>
    <col min="8444" max="8444" width="8.875" style="12"/>
    <col min="8445" max="8445" width="12.5" style="12" customWidth="1"/>
    <col min="8446" max="8450" width="8.875" style="12"/>
    <col min="8451" max="8451" width="1.625" style="12" customWidth="1"/>
    <col min="8452" max="8454" width="7.5" style="12" customWidth="1"/>
    <col min="8455" max="8697" width="8.875" style="12"/>
    <col min="8698" max="8698" width="21.5" style="12" customWidth="1"/>
    <col min="8699" max="8699" width="8.5" style="12" customWidth="1"/>
    <col min="8700" max="8700" width="8.875" style="12"/>
    <col min="8701" max="8701" width="12.5" style="12" customWidth="1"/>
    <col min="8702" max="8706" width="8.875" style="12"/>
    <col min="8707" max="8707" width="1.625" style="12" customWidth="1"/>
    <col min="8708" max="8710" width="7.5" style="12" customWidth="1"/>
    <col min="8711" max="8953" width="8.875" style="12"/>
    <col min="8954" max="8954" width="21.5" style="12" customWidth="1"/>
    <col min="8955" max="8955" width="8.5" style="12" customWidth="1"/>
    <col min="8956" max="8956" width="8.875" style="12"/>
    <col min="8957" max="8957" width="12.5" style="12" customWidth="1"/>
    <col min="8958" max="8962" width="8.875" style="12"/>
    <col min="8963" max="8963" width="1.625" style="12" customWidth="1"/>
    <col min="8964" max="8966" width="7.5" style="12" customWidth="1"/>
    <col min="8967" max="9209" width="8.875" style="12"/>
    <col min="9210" max="9210" width="21.5" style="12" customWidth="1"/>
    <col min="9211" max="9211" width="8.5" style="12" customWidth="1"/>
    <col min="9212" max="9212" width="8.875" style="12"/>
    <col min="9213" max="9213" width="12.5" style="12" customWidth="1"/>
    <col min="9214" max="9218" width="8.875" style="12"/>
    <col min="9219" max="9219" width="1.625" style="12" customWidth="1"/>
    <col min="9220" max="9222" width="7.5" style="12" customWidth="1"/>
    <col min="9223" max="9465" width="8.875" style="12"/>
    <col min="9466" max="9466" width="21.5" style="12" customWidth="1"/>
    <col min="9467" max="9467" width="8.5" style="12" customWidth="1"/>
    <col min="9468" max="9468" width="8.875" style="12"/>
    <col min="9469" max="9469" width="12.5" style="12" customWidth="1"/>
    <col min="9470" max="9474" width="8.875" style="12"/>
    <col min="9475" max="9475" width="1.625" style="12" customWidth="1"/>
    <col min="9476" max="9478" width="7.5" style="12" customWidth="1"/>
    <col min="9479" max="9721" width="8.875" style="12"/>
    <col min="9722" max="9722" width="21.5" style="12" customWidth="1"/>
    <col min="9723" max="9723" width="8.5" style="12" customWidth="1"/>
    <col min="9724" max="9724" width="8.875" style="12"/>
    <col min="9725" max="9725" width="12.5" style="12" customWidth="1"/>
    <col min="9726" max="9730" width="8.875" style="12"/>
    <col min="9731" max="9731" width="1.625" style="12" customWidth="1"/>
    <col min="9732" max="9734" width="7.5" style="12" customWidth="1"/>
    <col min="9735" max="9977" width="8.875" style="12"/>
    <col min="9978" max="9978" width="21.5" style="12" customWidth="1"/>
    <col min="9979" max="9979" width="8.5" style="12" customWidth="1"/>
    <col min="9980" max="9980" width="8.875" style="12"/>
    <col min="9981" max="9981" width="12.5" style="12" customWidth="1"/>
    <col min="9982" max="9986" width="8.875" style="12"/>
    <col min="9987" max="9987" width="1.625" style="12" customWidth="1"/>
    <col min="9988" max="9990" width="7.5" style="12" customWidth="1"/>
    <col min="9991" max="10233" width="8.875" style="12"/>
    <col min="10234" max="10234" width="21.5" style="12" customWidth="1"/>
    <col min="10235" max="10235" width="8.5" style="12" customWidth="1"/>
    <col min="10236" max="10236" width="8.875" style="12"/>
    <col min="10237" max="10237" width="12.5" style="12" customWidth="1"/>
    <col min="10238" max="10242" width="8.875" style="12"/>
    <col min="10243" max="10243" width="1.625" style="12" customWidth="1"/>
    <col min="10244" max="10246" width="7.5" style="12" customWidth="1"/>
    <col min="10247" max="10489" width="8.875" style="12"/>
    <col min="10490" max="10490" width="21.5" style="12" customWidth="1"/>
    <col min="10491" max="10491" width="8.5" style="12" customWidth="1"/>
    <col min="10492" max="10492" width="8.875" style="12"/>
    <col min="10493" max="10493" width="12.5" style="12" customWidth="1"/>
    <col min="10494" max="10498" width="8.875" style="12"/>
    <col min="10499" max="10499" width="1.625" style="12" customWidth="1"/>
    <col min="10500" max="10502" width="7.5" style="12" customWidth="1"/>
    <col min="10503" max="10745" width="8.875" style="12"/>
    <col min="10746" max="10746" width="21.5" style="12" customWidth="1"/>
    <col min="10747" max="10747" width="8.5" style="12" customWidth="1"/>
    <col min="10748" max="10748" width="8.875" style="12"/>
    <col min="10749" max="10749" width="12.5" style="12" customWidth="1"/>
    <col min="10750" max="10754" width="8.875" style="12"/>
    <col min="10755" max="10755" width="1.625" style="12" customWidth="1"/>
    <col min="10756" max="10758" width="7.5" style="12" customWidth="1"/>
    <col min="10759" max="11001" width="8.875" style="12"/>
    <col min="11002" max="11002" width="21.5" style="12" customWidth="1"/>
    <col min="11003" max="11003" width="8.5" style="12" customWidth="1"/>
    <col min="11004" max="11004" width="8.875" style="12"/>
    <col min="11005" max="11005" width="12.5" style="12" customWidth="1"/>
    <col min="11006" max="11010" width="8.875" style="12"/>
    <col min="11011" max="11011" width="1.625" style="12" customWidth="1"/>
    <col min="11012" max="11014" width="7.5" style="12" customWidth="1"/>
    <col min="11015" max="11257" width="8.875" style="12"/>
    <col min="11258" max="11258" width="21.5" style="12" customWidth="1"/>
    <col min="11259" max="11259" width="8.5" style="12" customWidth="1"/>
    <col min="11260" max="11260" width="8.875" style="12"/>
    <col min="11261" max="11261" width="12.5" style="12" customWidth="1"/>
    <col min="11262" max="11266" width="8.875" style="12"/>
    <col min="11267" max="11267" width="1.625" style="12" customWidth="1"/>
    <col min="11268" max="11270" width="7.5" style="12" customWidth="1"/>
    <col min="11271" max="11513" width="8.875" style="12"/>
    <col min="11514" max="11514" width="21.5" style="12" customWidth="1"/>
    <col min="11515" max="11515" width="8.5" style="12" customWidth="1"/>
    <col min="11516" max="11516" width="8.875" style="12"/>
    <col min="11517" max="11517" width="12.5" style="12" customWidth="1"/>
    <col min="11518" max="11522" width="8.875" style="12"/>
    <col min="11523" max="11523" width="1.625" style="12" customWidth="1"/>
    <col min="11524" max="11526" width="7.5" style="12" customWidth="1"/>
    <col min="11527" max="11769" width="8.875" style="12"/>
    <col min="11770" max="11770" width="21.5" style="12" customWidth="1"/>
    <col min="11771" max="11771" width="8.5" style="12" customWidth="1"/>
    <col min="11772" max="11772" width="8.875" style="12"/>
    <col min="11773" max="11773" width="12.5" style="12" customWidth="1"/>
    <col min="11774" max="11778" width="8.875" style="12"/>
    <col min="11779" max="11779" width="1.625" style="12" customWidth="1"/>
    <col min="11780" max="11782" width="7.5" style="12" customWidth="1"/>
    <col min="11783" max="12025" width="8.875" style="12"/>
    <col min="12026" max="12026" width="21.5" style="12" customWidth="1"/>
    <col min="12027" max="12027" width="8.5" style="12" customWidth="1"/>
    <col min="12028" max="12028" width="8.875" style="12"/>
    <col min="12029" max="12029" width="12.5" style="12" customWidth="1"/>
    <col min="12030" max="12034" width="8.875" style="12"/>
    <col min="12035" max="12035" width="1.625" style="12" customWidth="1"/>
    <col min="12036" max="12038" width="7.5" style="12" customWidth="1"/>
    <col min="12039" max="12281" width="8.875" style="12"/>
    <col min="12282" max="12282" width="21.5" style="12" customWidth="1"/>
    <col min="12283" max="12283" width="8.5" style="12" customWidth="1"/>
    <col min="12284" max="12284" width="8.875" style="12"/>
    <col min="12285" max="12285" width="12.5" style="12" customWidth="1"/>
    <col min="12286" max="12290" width="8.875" style="12"/>
    <col min="12291" max="12291" width="1.625" style="12" customWidth="1"/>
    <col min="12292" max="12294" width="7.5" style="12" customWidth="1"/>
    <col min="12295" max="12537" width="8.875" style="12"/>
    <col min="12538" max="12538" width="21.5" style="12" customWidth="1"/>
    <col min="12539" max="12539" width="8.5" style="12" customWidth="1"/>
    <col min="12540" max="12540" width="8.875" style="12"/>
    <col min="12541" max="12541" width="12.5" style="12" customWidth="1"/>
    <col min="12542" max="12546" width="8.875" style="12"/>
    <col min="12547" max="12547" width="1.625" style="12" customWidth="1"/>
    <col min="12548" max="12550" width="7.5" style="12" customWidth="1"/>
    <col min="12551" max="12793" width="8.875" style="12"/>
    <col min="12794" max="12794" width="21.5" style="12" customWidth="1"/>
    <col min="12795" max="12795" width="8.5" style="12" customWidth="1"/>
    <col min="12796" max="12796" width="8.875" style="12"/>
    <col min="12797" max="12797" width="12.5" style="12" customWidth="1"/>
    <col min="12798" max="12802" width="8.875" style="12"/>
    <col min="12803" max="12803" width="1.625" style="12" customWidth="1"/>
    <col min="12804" max="12806" width="7.5" style="12" customWidth="1"/>
    <col min="12807" max="13049" width="8.875" style="12"/>
    <col min="13050" max="13050" width="21.5" style="12" customWidth="1"/>
    <col min="13051" max="13051" width="8.5" style="12" customWidth="1"/>
    <col min="13052" max="13052" width="8.875" style="12"/>
    <col min="13053" max="13053" width="12.5" style="12" customWidth="1"/>
    <col min="13054" max="13058" width="8.875" style="12"/>
    <col min="13059" max="13059" width="1.625" style="12" customWidth="1"/>
    <col min="13060" max="13062" width="7.5" style="12" customWidth="1"/>
    <col min="13063" max="13305" width="8.875" style="12"/>
    <col min="13306" max="13306" width="21.5" style="12" customWidth="1"/>
    <col min="13307" max="13307" width="8.5" style="12" customWidth="1"/>
    <col min="13308" max="13308" width="8.875" style="12"/>
    <col min="13309" max="13309" width="12.5" style="12" customWidth="1"/>
    <col min="13310" max="13314" width="8.875" style="12"/>
    <col min="13315" max="13315" width="1.625" style="12" customWidth="1"/>
    <col min="13316" max="13318" width="7.5" style="12" customWidth="1"/>
    <col min="13319" max="13561" width="8.875" style="12"/>
    <col min="13562" max="13562" width="21.5" style="12" customWidth="1"/>
    <col min="13563" max="13563" width="8.5" style="12" customWidth="1"/>
    <col min="13564" max="13564" width="8.875" style="12"/>
    <col min="13565" max="13565" width="12.5" style="12" customWidth="1"/>
    <col min="13566" max="13570" width="8.875" style="12"/>
    <col min="13571" max="13571" width="1.625" style="12" customWidth="1"/>
    <col min="13572" max="13574" width="7.5" style="12" customWidth="1"/>
    <col min="13575" max="13817" width="8.875" style="12"/>
    <col min="13818" max="13818" width="21.5" style="12" customWidth="1"/>
    <col min="13819" max="13819" width="8.5" style="12" customWidth="1"/>
    <col min="13820" max="13820" width="8.875" style="12"/>
    <col min="13821" max="13821" width="12.5" style="12" customWidth="1"/>
    <col min="13822" max="13826" width="8.875" style="12"/>
    <col min="13827" max="13827" width="1.625" style="12" customWidth="1"/>
    <col min="13828" max="13830" width="7.5" style="12" customWidth="1"/>
    <col min="13831" max="14073" width="8.875" style="12"/>
    <col min="14074" max="14074" width="21.5" style="12" customWidth="1"/>
    <col min="14075" max="14075" width="8.5" style="12" customWidth="1"/>
    <col min="14076" max="14076" width="8.875" style="12"/>
    <col min="14077" max="14077" width="12.5" style="12" customWidth="1"/>
    <col min="14078" max="14082" width="8.875" style="12"/>
    <col min="14083" max="14083" width="1.625" style="12" customWidth="1"/>
    <col min="14084" max="14086" width="7.5" style="12" customWidth="1"/>
    <col min="14087" max="14329" width="8.875" style="12"/>
    <col min="14330" max="14330" width="21.5" style="12" customWidth="1"/>
    <col min="14331" max="14331" width="8.5" style="12" customWidth="1"/>
    <col min="14332" max="14332" width="8.875" style="12"/>
    <col min="14333" max="14333" width="12.5" style="12" customWidth="1"/>
    <col min="14334" max="14338" width="8.875" style="12"/>
    <col min="14339" max="14339" width="1.625" style="12" customWidth="1"/>
    <col min="14340" max="14342" width="7.5" style="12" customWidth="1"/>
    <col min="14343" max="14585" width="8.875" style="12"/>
    <col min="14586" max="14586" width="21.5" style="12" customWidth="1"/>
    <col min="14587" max="14587" width="8.5" style="12" customWidth="1"/>
    <col min="14588" max="14588" width="8.875" style="12"/>
    <col min="14589" max="14589" width="12.5" style="12" customWidth="1"/>
    <col min="14590" max="14594" width="8.875" style="12"/>
    <col min="14595" max="14595" width="1.625" style="12" customWidth="1"/>
    <col min="14596" max="14598" width="7.5" style="12" customWidth="1"/>
    <col min="14599" max="14841" width="8.875" style="12"/>
    <col min="14842" max="14842" width="21.5" style="12" customWidth="1"/>
    <col min="14843" max="14843" width="8.5" style="12" customWidth="1"/>
    <col min="14844" max="14844" width="8.875" style="12"/>
    <col min="14845" max="14845" width="12.5" style="12" customWidth="1"/>
    <col min="14846" max="14850" width="8.875" style="12"/>
    <col min="14851" max="14851" width="1.625" style="12" customWidth="1"/>
    <col min="14852" max="14854" width="7.5" style="12" customWidth="1"/>
    <col min="14855" max="15097" width="8.875" style="12"/>
    <col min="15098" max="15098" width="21.5" style="12" customWidth="1"/>
    <col min="15099" max="15099" width="8.5" style="12" customWidth="1"/>
    <col min="15100" max="15100" width="8.875" style="12"/>
    <col min="15101" max="15101" width="12.5" style="12" customWidth="1"/>
    <col min="15102" max="15106" width="8.875" style="12"/>
    <col min="15107" max="15107" width="1.625" style="12" customWidth="1"/>
    <col min="15108" max="15110" width="7.5" style="12" customWidth="1"/>
    <col min="15111" max="15353" width="8.875" style="12"/>
    <col min="15354" max="15354" width="21.5" style="12" customWidth="1"/>
    <col min="15355" max="15355" width="8.5" style="12" customWidth="1"/>
    <col min="15356" max="15356" width="8.875" style="12"/>
    <col min="15357" max="15357" width="12.5" style="12" customWidth="1"/>
    <col min="15358" max="15362" width="8.875" style="12"/>
    <col min="15363" max="15363" width="1.625" style="12" customWidth="1"/>
    <col min="15364" max="15366" width="7.5" style="12" customWidth="1"/>
    <col min="15367" max="15609" width="8.875" style="12"/>
    <col min="15610" max="15610" width="21.5" style="12" customWidth="1"/>
    <col min="15611" max="15611" width="8.5" style="12" customWidth="1"/>
    <col min="15612" max="15612" width="8.875" style="12"/>
    <col min="15613" max="15613" width="12.5" style="12" customWidth="1"/>
    <col min="15614" max="15618" width="8.875" style="12"/>
    <col min="15619" max="15619" width="1.625" style="12" customWidth="1"/>
    <col min="15620" max="15622" width="7.5" style="12" customWidth="1"/>
    <col min="15623" max="15865" width="8.875" style="12"/>
    <col min="15866" max="15866" width="21.5" style="12" customWidth="1"/>
    <col min="15867" max="15867" width="8.5" style="12" customWidth="1"/>
    <col min="15868" max="15868" width="8.875" style="12"/>
    <col min="15869" max="15869" width="12.5" style="12" customWidth="1"/>
    <col min="15870" max="15874" width="8.875" style="12"/>
    <col min="15875" max="15875" width="1.625" style="12" customWidth="1"/>
    <col min="15876" max="15878" width="7.5" style="12" customWidth="1"/>
    <col min="15879" max="16121" width="8.875" style="12"/>
    <col min="16122" max="16122" width="21.5" style="12" customWidth="1"/>
    <col min="16123" max="16123" width="8.5" style="12" customWidth="1"/>
    <col min="16124" max="16124" width="8.875" style="12"/>
    <col min="16125" max="16125" width="12.5" style="12" customWidth="1"/>
    <col min="16126" max="16130" width="8.875" style="12"/>
    <col min="16131" max="16131" width="1.625" style="12" customWidth="1"/>
    <col min="16132" max="16134" width="7.5" style="12" customWidth="1"/>
    <col min="16135" max="16384" width="8.875" style="12"/>
  </cols>
  <sheetData>
    <row r="1" spans="1:13" s="15" customFormat="1" x14ac:dyDescent="0.2">
      <c r="A1" s="13" t="s">
        <v>11</v>
      </c>
      <c r="B1" s="13"/>
      <c r="C1" s="13"/>
    </row>
    <row r="2" spans="1:13" s="15" customFormat="1" x14ac:dyDescent="0.2">
      <c r="A2" s="29"/>
    </row>
    <row r="3" spans="1:13" x14ac:dyDescent="0.2">
      <c r="A3" s="12" t="s">
        <v>64</v>
      </c>
    </row>
    <row r="6" spans="1:13" ht="13.6" x14ac:dyDescent="0.25">
      <c r="A6" s="18" t="s">
        <v>12</v>
      </c>
      <c r="B6" s="19" t="s">
        <v>13</v>
      </c>
      <c r="D6" s="17" t="s">
        <v>14</v>
      </c>
      <c r="H6" s="17" t="s">
        <v>15</v>
      </c>
    </row>
    <row r="7" spans="1:13" x14ac:dyDescent="0.2">
      <c r="A7" s="20">
        <f>DATE(2008,4,1)</f>
        <v>39539</v>
      </c>
      <c r="B7" s="21">
        <v>11</v>
      </c>
      <c r="C7" s="22"/>
    </row>
    <row r="8" spans="1:13" ht="13.6" x14ac:dyDescent="0.25">
      <c r="A8" s="20">
        <f>A7+1</f>
        <v>39540</v>
      </c>
      <c r="B8" s="21">
        <v>10</v>
      </c>
      <c r="C8" s="22"/>
      <c r="D8" s="46" t="s">
        <v>16</v>
      </c>
      <c r="E8" s="23">
        <f>COUNT(B7:B36)</f>
        <v>30</v>
      </c>
      <c r="F8" s="14" t="s">
        <v>17</v>
      </c>
      <c r="H8" s="24" t="s">
        <v>18</v>
      </c>
      <c r="J8" s="25"/>
      <c r="K8" s="25"/>
    </row>
    <row r="9" spans="1:13" ht="13.6" x14ac:dyDescent="0.25">
      <c r="A9" s="20">
        <f t="shared" ref="A9:A36" si="0">A8+1</f>
        <v>39541</v>
      </c>
      <c r="B9" s="21">
        <v>10</v>
      </c>
      <c r="C9" s="22"/>
      <c r="D9" s="47" t="s">
        <v>19</v>
      </c>
      <c r="E9" s="26">
        <f>AVERAGE(B7:B36)</f>
        <v>9.2333333333333325</v>
      </c>
      <c r="F9" s="14" t="s">
        <v>20</v>
      </c>
      <c r="J9" s="27"/>
      <c r="K9" s="27"/>
    </row>
    <row r="10" spans="1:13" ht="13.6" x14ac:dyDescent="0.2">
      <c r="A10" s="20">
        <f t="shared" si="0"/>
        <v>39542</v>
      </c>
      <c r="B10" s="21">
        <v>9</v>
      </c>
      <c r="C10" s="22"/>
      <c r="D10" s="46" t="s">
        <v>21</v>
      </c>
      <c r="E10" s="23">
        <f>MIN(B7:B36)</f>
        <v>4</v>
      </c>
      <c r="F10" s="14" t="s">
        <v>22</v>
      </c>
      <c r="J10" s="28"/>
      <c r="K10" s="28"/>
      <c r="M10" s="12">
        <f>SUM(B7:B36)</f>
        <v>277</v>
      </c>
    </row>
    <row r="11" spans="1:13" ht="13.6" x14ac:dyDescent="0.2">
      <c r="A11" s="20">
        <f t="shared" si="0"/>
        <v>39543</v>
      </c>
      <c r="B11" s="21">
        <v>8</v>
      </c>
      <c r="C11" s="22"/>
      <c r="D11" s="46" t="s">
        <v>23</v>
      </c>
      <c r="E11" s="23">
        <f>MAX(B7:B36)</f>
        <v>15</v>
      </c>
      <c r="F11" s="14" t="s">
        <v>24</v>
      </c>
      <c r="J11" s="28"/>
      <c r="K11" s="28"/>
      <c r="M11" s="12">
        <f>M10/30</f>
        <v>9.2333333333333325</v>
      </c>
    </row>
    <row r="12" spans="1:13" ht="13.6" x14ac:dyDescent="0.25">
      <c r="A12" s="20">
        <f t="shared" si="0"/>
        <v>39544</v>
      </c>
      <c r="B12" s="21">
        <v>7</v>
      </c>
      <c r="C12" s="22"/>
      <c r="D12" s="48" t="s">
        <v>51</v>
      </c>
      <c r="E12" s="23">
        <f>E11-E10</f>
        <v>11</v>
      </c>
      <c r="F12" s="14" t="s">
        <v>25</v>
      </c>
      <c r="J12" s="28"/>
      <c r="K12" s="28"/>
    </row>
    <row r="13" spans="1:13" ht="13.6" x14ac:dyDescent="0.2">
      <c r="A13" s="20">
        <f t="shared" si="0"/>
        <v>39545</v>
      </c>
      <c r="B13" s="21">
        <v>8</v>
      </c>
      <c r="C13" s="22"/>
      <c r="D13" s="46" t="s">
        <v>26</v>
      </c>
      <c r="E13" s="23">
        <f>_xlfn.MODE.SNGL(B7:B36)</f>
        <v>9</v>
      </c>
      <c r="F13" s="14" t="s">
        <v>71</v>
      </c>
      <c r="J13" s="28"/>
      <c r="K13" s="28"/>
    </row>
    <row r="14" spans="1:13" x14ac:dyDescent="0.2">
      <c r="A14" s="20">
        <f t="shared" si="0"/>
        <v>39546</v>
      </c>
      <c r="B14" s="21">
        <v>9</v>
      </c>
      <c r="C14" s="22"/>
      <c r="D14" s="46" t="s">
        <v>27</v>
      </c>
      <c r="E14" s="23">
        <f>MEDIAN(B7:B36)</f>
        <v>9</v>
      </c>
      <c r="F14" s="14" t="s">
        <v>28</v>
      </c>
    </row>
    <row r="15" spans="1:13" ht="13.6" x14ac:dyDescent="0.25">
      <c r="A15" s="20">
        <f t="shared" si="0"/>
        <v>39547</v>
      </c>
      <c r="B15" s="21">
        <v>4</v>
      </c>
      <c r="C15" s="22"/>
      <c r="D15" s="47" t="s">
        <v>29</v>
      </c>
      <c r="E15" s="26">
        <f>_xlfn.VAR.S(B7:B36)</f>
        <v>5.2885057471264414</v>
      </c>
      <c r="F15" s="14" t="s">
        <v>30</v>
      </c>
    </row>
    <row r="16" spans="1:13" ht="13.6" x14ac:dyDescent="0.25">
      <c r="A16" s="20">
        <f t="shared" si="0"/>
        <v>39548</v>
      </c>
      <c r="B16" s="21">
        <v>9</v>
      </c>
      <c r="C16" s="22"/>
      <c r="D16" s="46" t="s">
        <v>31</v>
      </c>
      <c r="E16" s="23">
        <f>_xlfn.STDEV.S(B7:B36)</f>
        <v>2.2996751394765393</v>
      </c>
      <c r="F16" s="14" t="s">
        <v>32</v>
      </c>
      <c r="H16" s="24" t="s">
        <v>33</v>
      </c>
    </row>
    <row r="17" spans="1:8" x14ac:dyDescent="0.2">
      <c r="A17" s="20">
        <f t="shared" si="0"/>
        <v>39549</v>
      </c>
      <c r="B17" s="21">
        <v>8</v>
      </c>
      <c r="C17" s="22"/>
    </row>
    <row r="18" spans="1:8" x14ac:dyDescent="0.2">
      <c r="A18" s="20">
        <f t="shared" si="0"/>
        <v>39550</v>
      </c>
      <c r="B18" s="21">
        <v>7</v>
      </c>
      <c r="C18" s="22"/>
    </row>
    <row r="19" spans="1:8" x14ac:dyDescent="0.2">
      <c r="A19" s="20">
        <f t="shared" si="0"/>
        <v>39551</v>
      </c>
      <c r="B19" s="21">
        <v>8</v>
      </c>
      <c r="C19" s="22"/>
    </row>
    <row r="20" spans="1:8" x14ac:dyDescent="0.2">
      <c r="A20" s="20">
        <f t="shared" si="0"/>
        <v>39552</v>
      </c>
      <c r="B20" s="21">
        <v>9</v>
      </c>
      <c r="C20" s="22"/>
    </row>
    <row r="21" spans="1:8" x14ac:dyDescent="0.2">
      <c r="A21" s="20">
        <f t="shared" si="0"/>
        <v>39553</v>
      </c>
      <c r="B21" s="21">
        <v>12</v>
      </c>
      <c r="C21" s="22"/>
    </row>
    <row r="22" spans="1:8" x14ac:dyDescent="0.2">
      <c r="A22" s="20">
        <f t="shared" si="0"/>
        <v>39554</v>
      </c>
      <c r="B22" s="21">
        <v>13</v>
      </c>
      <c r="C22" s="22"/>
    </row>
    <row r="23" spans="1:8" x14ac:dyDescent="0.2">
      <c r="A23" s="20">
        <f t="shared" si="0"/>
        <v>39555</v>
      </c>
      <c r="B23" s="21">
        <v>15</v>
      </c>
      <c r="C23" s="22"/>
    </row>
    <row r="24" spans="1:8" x14ac:dyDescent="0.2">
      <c r="A24" s="20">
        <f t="shared" si="0"/>
        <v>39556</v>
      </c>
      <c r="B24" s="21">
        <v>11</v>
      </c>
      <c r="C24" s="22"/>
    </row>
    <row r="25" spans="1:8" ht="13.6" x14ac:dyDescent="0.25">
      <c r="A25" s="20">
        <f t="shared" si="0"/>
        <v>39557</v>
      </c>
      <c r="B25" s="21">
        <v>12</v>
      </c>
      <c r="C25" s="22"/>
      <c r="H25" s="24" t="s">
        <v>34</v>
      </c>
    </row>
    <row r="26" spans="1:8" x14ac:dyDescent="0.2">
      <c r="A26" s="20">
        <f t="shared" si="0"/>
        <v>39558</v>
      </c>
      <c r="B26" s="21">
        <v>10</v>
      </c>
      <c r="C26" s="22"/>
    </row>
    <row r="27" spans="1:8" x14ac:dyDescent="0.2">
      <c r="A27" s="20">
        <f t="shared" si="0"/>
        <v>39559</v>
      </c>
      <c r="B27" s="21">
        <v>9</v>
      </c>
      <c r="C27" s="22"/>
    </row>
    <row r="28" spans="1:8" x14ac:dyDescent="0.2">
      <c r="A28" s="20">
        <f t="shared" si="0"/>
        <v>39560</v>
      </c>
      <c r="B28" s="21">
        <v>8</v>
      </c>
      <c r="C28" s="22"/>
    </row>
    <row r="29" spans="1:8" x14ac:dyDescent="0.2">
      <c r="A29" s="20">
        <f t="shared" si="0"/>
        <v>39561</v>
      </c>
      <c r="B29" s="21">
        <v>9</v>
      </c>
      <c r="C29" s="22"/>
    </row>
    <row r="30" spans="1:8" x14ac:dyDescent="0.2">
      <c r="A30" s="20">
        <f t="shared" si="0"/>
        <v>39562</v>
      </c>
      <c r="B30" s="21">
        <v>11</v>
      </c>
      <c r="C30" s="22"/>
    </row>
    <row r="31" spans="1:8" x14ac:dyDescent="0.2">
      <c r="A31" s="20">
        <f t="shared" si="0"/>
        <v>39563</v>
      </c>
      <c r="B31" s="21">
        <v>10</v>
      </c>
      <c r="C31" s="22"/>
    </row>
    <row r="32" spans="1:8" x14ac:dyDescent="0.2">
      <c r="A32" s="20">
        <f t="shared" si="0"/>
        <v>39564</v>
      </c>
      <c r="B32" s="21">
        <v>9</v>
      </c>
      <c r="C32" s="22"/>
    </row>
    <row r="33" spans="1:3" x14ac:dyDescent="0.2">
      <c r="A33" s="20">
        <f t="shared" si="0"/>
        <v>39565</v>
      </c>
      <c r="B33" s="21">
        <v>6</v>
      </c>
      <c r="C33" s="22"/>
    </row>
    <row r="34" spans="1:3" x14ac:dyDescent="0.2">
      <c r="A34" s="20">
        <f t="shared" si="0"/>
        <v>39566</v>
      </c>
      <c r="B34" s="21">
        <v>6</v>
      </c>
      <c r="C34" s="22"/>
    </row>
    <row r="35" spans="1:3" x14ac:dyDescent="0.2">
      <c r="A35" s="20">
        <f t="shared" si="0"/>
        <v>39567</v>
      </c>
      <c r="B35" s="21">
        <v>7</v>
      </c>
      <c r="C35" s="22"/>
    </row>
    <row r="36" spans="1:3" x14ac:dyDescent="0.2">
      <c r="A36" s="20">
        <f t="shared" si="0"/>
        <v>39568</v>
      </c>
      <c r="B36" s="21">
        <v>12</v>
      </c>
      <c r="C36" s="22"/>
    </row>
    <row r="37" spans="1:3" x14ac:dyDescent="0.2">
      <c r="A37" s="20"/>
      <c r="B37" s="15"/>
    </row>
    <row r="38" spans="1:3" x14ac:dyDescent="0.2">
      <c r="C38" s="22"/>
    </row>
  </sheetData>
  <pageMargins left="0.7" right="0.7" top="0.78740157499999996" bottom="0.78740157499999996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8"/>
  <sheetViews>
    <sheetView tabSelected="1" zoomScale="110" zoomScaleNormal="110" workbookViewId="0">
      <selection activeCell="H27" sqref="H27"/>
    </sheetView>
  </sheetViews>
  <sheetFormatPr defaultRowHeight="12.9" x14ac:dyDescent="0.2"/>
  <cols>
    <col min="1" max="5" width="8.875" style="12"/>
    <col min="6" max="6" width="20.125" style="12" customWidth="1"/>
    <col min="7" max="8" width="8.875" style="12"/>
    <col min="9" max="9" width="12" style="12" customWidth="1"/>
    <col min="10" max="252" width="8.875" style="12"/>
    <col min="253" max="253" width="20.125" style="12" customWidth="1"/>
    <col min="254" max="255" width="8.875" style="12"/>
    <col min="256" max="256" width="12" style="12" customWidth="1"/>
    <col min="257" max="257" width="3.125" style="12" customWidth="1"/>
    <col min="258" max="508" width="8.875" style="12"/>
    <col min="509" max="509" width="20.125" style="12" customWidth="1"/>
    <col min="510" max="511" width="8.875" style="12"/>
    <col min="512" max="512" width="12" style="12" customWidth="1"/>
    <col min="513" max="513" width="3.125" style="12" customWidth="1"/>
    <col min="514" max="764" width="8.875" style="12"/>
    <col min="765" max="765" width="20.125" style="12" customWidth="1"/>
    <col min="766" max="767" width="8.875" style="12"/>
    <col min="768" max="768" width="12" style="12" customWidth="1"/>
    <col min="769" max="769" width="3.125" style="12" customWidth="1"/>
    <col min="770" max="1020" width="8.875" style="12"/>
    <col min="1021" max="1021" width="20.125" style="12" customWidth="1"/>
    <col min="1022" max="1023" width="8.875" style="12"/>
    <col min="1024" max="1024" width="12" style="12" customWidth="1"/>
    <col min="1025" max="1025" width="3.125" style="12" customWidth="1"/>
    <col min="1026" max="1276" width="8.875" style="12"/>
    <col min="1277" max="1277" width="20.125" style="12" customWidth="1"/>
    <col min="1278" max="1279" width="8.875" style="12"/>
    <col min="1280" max="1280" width="12" style="12" customWidth="1"/>
    <col min="1281" max="1281" width="3.125" style="12" customWidth="1"/>
    <col min="1282" max="1532" width="8.875" style="12"/>
    <col min="1533" max="1533" width="20.125" style="12" customWidth="1"/>
    <col min="1534" max="1535" width="8.875" style="12"/>
    <col min="1536" max="1536" width="12" style="12" customWidth="1"/>
    <col min="1537" max="1537" width="3.125" style="12" customWidth="1"/>
    <col min="1538" max="1788" width="8.875" style="12"/>
    <col min="1789" max="1789" width="20.125" style="12" customWidth="1"/>
    <col min="1790" max="1791" width="8.875" style="12"/>
    <col min="1792" max="1792" width="12" style="12" customWidth="1"/>
    <col min="1793" max="1793" width="3.125" style="12" customWidth="1"/>
    <col min="1794" max="2044" width="8.875" style="12"/>
    <col min="2045" max="2045" width="20.125" style="12" customWidth="1"/>
    <col min="2046" max="2047" width="8.875" style="12"/>
    <col min="2048" max="2048" width="12" style="12" customWidth="1"/>
    <col min="2049" max="2049" width="3.125" style="12" customWidth="1"/>
    <col min="2050" max="2300" width="8.875" style="12"/>
    <col min="2301" max="2301" width="20.125" style="12" customWidth="1"/>
    <col min="2302" max="2303" width="8.875" style="12"/>
    <col min="2304" max="2304" width="12" style="12" customWidth="1"/>
    <col min="2305" max="2305" width="3.125" style="12" customWidth="1"/>
    <col min="2306" max="2556" width="8.875" style="12"/>
    <col min="2557" max="2557" width="20.125" style="12" customWidth="1"/>
    <col min="2558" max="2559" width="8.875" style="12"/>
    <col min="2560" max="2560" width="12" style="12" customWidth="1"/>
    <col min="2561" max="2561" width="3.125" style="12" customWidth="1"/>
    <col min="2562" max="2812" width="8.875" style="12"/>
    <col min="2813" max="2813" width="20.125" style="12" customWidth="1"/>
    <col min="2814" max="2815" width="8.875" style="12"/>
    <col min="2816" max="2816" width="12" style="12" customWidth="1"/>
    <col min="2817" max="2817" width="3.125" style="12" customWidth="1"/>
    <col min="2818" max="3068" width="8.875" style="12"/>
    <col min="3069" max="3069" width="20.125" style="12" customWidth="1"/>
    <col min="3070" max="3071" width="8.875" style="12"/>
    <col min="3072" max="3072" width="12" style="12" customWidth="1"/>
    <col min="3073" max="3073" width="3.125" style="12" customWidth="1"/>
    <col min="3074" max="3324" width="8.875" style="12"/>
    <col min="3325" max="3325" width="20.125" style="12" customWidth="1"/>
    <col min="3326" max="3327" width="8.875" style="12"/>
    <col min="3328" max="3328" width="12" style="12" customWidth="1"/>
    <col min="3329" max="3329" width="3.125" style="12" customWidth="1"/>
    <col min="3330" max="3580" width="8.875" style="12"/>
    <col min="3581" max="3581" width="20.125" style="12" customWidth="1"/>
    <col min="3582" max="3583" width="8.875" style="12"/>
    <col min="3584" max="3584" width="12" style="12" customWidth="1"/>
    <col min="3585" max="3585" width="3.125" style="12" customWidth="1"/>
    <col min="3586" max="3836" width="8.875" style="12"/>
    <col min="3837" max="3837" width="20.125" style="12" customWidth="1"/>
    <col min="3838" max="3839" width="8.875" style="12"/>
    <col min="3840" max="3840" width="12" style="12" customWidth="1"/>
    <col min="3841" max="3841" width="3.125" style="12" customWidth="1"/>
    <col min="3842" max="4092" width="8.875" style="12"/>
    <col min="4093" max="4093" width="20.125" style="12" customWidth="1"/>
    <col min="4094" max="4095" width="8.875" style="12"/>
    <col min="4096" max="4096" width="12" style="12" customWidth="1"/>
    <col min="4097" max="4097" width="3.125" style="12" customWidth="1"/>
    <col min="4098" max="4348" width="8.875" style="12"/>
    <col min="4349" max="4349" width="20.125" style="12" customWidth="1"/>
    <col min="4350" max="4351" width="8.875" style="12"/>
    <col min="4352" max="4352" width="12" style="12" customWidth="1"/>
    <col min="4353" max="4353" width="3.125" style="12" customWidth="1"/>
    <col min="4354" max="4604" width="8.875" style="12"/>
    <col min="4605" max="4605" width="20.125" style="12" customWidth="1"/>
    <col min="4606" max="4607" width="8.875" style="12"/>
    <col min="4608" max="4608" width="12" style="12" customWidth="1"/>
    <col min="4609" max="4609" width="3.125" style="12" customWidth="1"/>
    <col min="4610" max="4860" width="8.875" style="12"/>
    <col min="4861" max="4861" width="20.125" style="12" customWidth="1"/>
    <col min="4862" max="4863" width="8.875" style="12"/>
    <col min="4864" max="4864" width="12" style="12" customWidth="1"/>
    <col min="4865" max="4865" width="3.125" style="12" customWidth="1"/>
    <col min="4866" max="5116" width="8.875" style="12"/>
    <col min="5117" max="5117" width="20.125" style="12" customWidth="1"/>
    <col min="5118" max="5119" width="8.875" style="12"/>
    <col min="5120" max="5120" width="12" style="12" customWidth="1"/>
    <col min="5121" max="5121" width="3.125" style="12" customWidth="1"/>
    <col min="5122" max="5372" width="8.875" style="12"/>
    <col min="5373" max="5373" width="20.125" style="12" customWidth="1"/>
    <col min="5374" max="5375" width="8.875" style="12"/>
    <col min="5376" max="5376" width="12" style="12" customWidth="1"/>
    <col min="5377" max="5377" width="3.125" style="12" customWidth="1"/>
    <col min="5378" max="5628" width="8.875" style="12"/>
    <col min="5629" max="5629" width="20.125" style="12" customWidth="1"/>
    <col min="5630" max="5631" width="8.875" style="12"/>
    <col min="5632" max="5632" width="12" style="12" customWidth="1"/>
    <col min="5633" max="5633" width="3.125" style="12" customWidth="1"/>
    <col min="5634" max="5884" width="8.875" style="12"/>
    <col min="5885" max="5885" width="20.125" style="12" customWidth="1"/>
    <col min="5886" max="5887" width="8.875" style="12"/>
    <col min="5888" max="5888" width="12" style="12" customWidth="1"/>
    <col min="5889" max="5889" width="3.125" style="12" customWidth="1"/>
    <col min="5890" max="6140" width="8.875" style="12"/>
    <col min="6141" max="6141" width="20.125" style="12" customWidth="1"/>
    <col min="6142" max="6143" width="8.875" style="12"/>
    <col min="6144" max="6144" width="12" style="12" customWidth="1"/>
    <col min="6145" max="6145" width="3.125" style="12" customWidth="1"/>
    <col min="6146" max="6396" width="8.875" style="12"/>
    <col min="6397" max="6397" width="20.125" style="12" customWidth="1"/>
    <col min="6398" max="6399" width="8.875" style="12"/>
    <col min="6400" max="6400" width="12" style="12" customWidth="1"/>
    <col min="6401" max="6401" width="3.125" style="12" customWidth="1"/>
    <col min="6402" max="6652" width="8.875" style="12"/>
    <col min="6653" max="6653" width="20.125" style="12" customWidth="1"/>
    <col min="6654" max="6655" width="8.875" style="12"/>
    <col min="6656" max="6656" width="12" style="12" customWidth="1"/>
    <col min="6657" max="6657" width="3.125" style="12" customWidth="1"/>
    <col min="6658" max="6908" width="8.875" style="12"/>
    <col min="6909" max="6909" width="20.125" style="12" customWidth="1"/>
    <col min="6910" max="6911" width="8.875" style="12"/>
    <col min="6912" max="6912" width="12" style="12" customWidth="1"/>
    <col min="6913" max="6913" width="3.125" style="12" customWidth="1"/>
    <col min="6914" max="7164" width="8.875" style="12"/>
    <col min="7165" max="7165" width="20.125" style="12" customWidth="1"/>
    <col min="7166" max="7167" width="8.875" style="12"/>
    <col min="7168" max="7168" width="12" style="12" customWidth="1"/>
    <col min="7169" max="7169" width="3.125" style="12" customWidth="1"/>
    <col min="7170" max="7420" width="8.875" style="12"/>
    <col min="7421" max="7421" width="20.125" style="12" customWidth="1"/>
    <col min="7422" max="7423" width="8.875" style="12"/>
    <col min="7424" max="7424" width="12" style="12" customWidth="1"/>
    <col min="7425" max="7425" width="3.125" style="12" customWidth="1"/>
    <col min="7426" max="7676" width="8.875" style="12"/>
    <col min="7677" max="7677" width="20.125" style="12" customWidth="1"/>
    <col min="7678" max="7679" width="8.875" style="12"/>
    <col min="7680" max="7680" width="12" style="12" customWidth="1"/>
    <col min="7681" max="7681" width="3.125" style="12" customWidth="1"/>
    <col min="7682" max="7932" width="8.875" style="12"/>
    <col min="7933" max="7933" width="20.125" style="12" customWidth="1"/>
    <col min="7934" max="7935" width="8.875" style="12"/>
    <col min="7936" max="7936" width="12" style="12" customWidth="1"/>
    <col min="7937" max="7937" width="3.125" style="12" customWidth="1"/>
    <col min="7938" max="8188" width="8.875" style="12"/>
    <col min="8189" max="8189" width="20.125" style="12" customWidth="1"/>
    <col min="8190" max="8191" width="8.875" style="12"/>
    <col min="8192" max="8192" width="12" style="12" customWidth="1"/>
    <col min="8193" max="8193" width="3.125" style="12" customWidth="1"/>
    <col min="8194" max="8444" width="8.875" style="12"/>
    <col min="8445" max="8445" width="20.125" style="12" customWidth="1"/>
    <col min="8446" max="8447" width="8.875" style="12"/>
    <col min="8448" max="8448" width="12" style="12" customWidth="1"/>
    <col min="8449" max="8449" width="3.125" style="12" customWidth="1"/>
    <col min="8450" max="8700" width="8.875" style="12"/>
    <col min="8701" max="8701" width="20.125" style="12" customWidth="1"/>
    <col min="8702" max="8703" width="8.875" style="12"/>
    <col min="8704" max="8704" width="12" style="12" customWidth="1"/>
    <col min="8705" max="8705" width="3.125" style="12" customWidth="1"/>
    <col min="8706" max="8956" width="8.875" style="12"/>
    <col min="8957" max="8957" width="20.125" style="12" customWidth="1"/>
    <col min="8958" max="8959" width="8.875" style="12"/>
    <col min="8960" max="8960" width="12" style="12" customWidth="1"/>
    <col min="8961" max="8961" width="3.125" style="12" customWidth="1"/>
    <col min="8962" max="9212" width="8.875" style="12"/>
    <col min="9213" max="9213" width="20.125" style="12" customWidth="1"/>
    <col min="9214" max="9215" width="8.875" style="12"/>
    <col min="9216" max="9216" width="12" style="12" customWidth="1"/>
    <col min="9217" max="9217" width="3.125" style="12" customWidth="1"/>
    <col min="9218" max="9468" width="8.875" style="12"/>
    <col min="9469" max="9469" width="20.125" style="12" customWidth="1"/>
    <col min="9470" max="9471" width="8.875" style="12"/>
    <col min="9472" max="9472" width="12" style="12" customWidth="1"/>
    <col min="9473" max="9473" width="3.125" style="12" customWidth="1"/>
    <col min="9474" max="9724" width="8.875" style="12"/>
    <col min="9725" max="9725" width="20.125" style="12" customWidth="1"/>
    <col min="9726" max="9727" width="8.875" style="12"/>
    <col min="9728" max="9728" width="12" style="12" customWidth="1"/>
    <col min="9729" max="9729" width="3.125" style="12" customWidth="1"/>
    <col min="9730" max="9980" width="8.875" style="12"/>
    <col min="9981" max="9981" width="20.125" style="12" customWidth="1"/>
    <col min="9982" max="9983" width="8.875" style="12"/>
    <col min="9984" max="9984" width="12" style="12" customWidth="1"/>
    <col min="9985" max="9985" width="3.125" style="12" customWidth="1"/>
    <col min="9986" max="10236" width="8.875" style="12"/>
    <col min="10237" max="10237" width="20.125" style="12" customWidth="1"/>
    <col min="10238" max="10239" width="8.875" style="12"/>
    <col min="10240" max="10240" width="12" style="12" customWidth="1"/>
    <col min="10241" max="10241" width="3.125" style="12" customWidth="1"/>
    <col min="10242" max="10492" width="8.875" style="12"/>
    <col min="10493" max="10493" width="20.125" style="12" customWidth="1"/>
    <col min="10494" max="10495" width="8.875" style="12"/>
    <col min="10496" max="10496" width="12" style="12" customWidth="1"/>
    <col min="10497" max="10497" width="3.125" style="12" customWidth="1"/>
    <col min="10498" max="10748" width="8.875" style="12"/>
    <col min="10749" max="10749" width="20.125" style="12" customWidth="1"/>
    <col min="10750" max="10751" width="8.875" style="12"/>
    <col min="10752" max="10752" width="12" style="12" customWidth="1"/>
    <col min="10753" max="10753" width="3.125" style="12" customWidth="1"/>
    <col min="10754" max="11004" width="8.875" style="12"/>
    <col min="11005" max="11005" width="20.125" style="12" customWidth="1"/>
    <col min="11006" max="11007" width="8.875" style="12"/>
    <col min="11008" max="11008" width="12" style="12" customWidth="1"/>
    <col min="11009" max="11009" width="3.125" style="12" customWidth="1"/>
    <col min="11010" max="11260" width="8.875" style="12"/>
    <col min="11261" max="11261" width="20.125" style="12" customWidth="1"/>
    <col min="11262" max="11263" width="8.875" style="12"/>
    <col min="11264" max="11264" width="12" style="12" customWidth="1"/>
    <col min="11265" max="11265" width="3.125" style="12" customWidth="1"/>
    <col min="11266" max="11516" width="8.875" style="12"/>
    <col min="11517" max="11517" width="20.125" style="12" customWidth="1"/>
    <col min="11518" max="11519" width="8.875" style="12"/>
    <col min="11520" max="11520" width="12" style="12" customWidth="1"/>
    <col min="11521" max="11521" width="3.125" style="12" customWidth="1"/>
    <col min="11522" max="11772" width="8.875" style="12"/>
    <col min="11773" max="11773" width="20.125" style="12" customWidth="1"/>
    <col min="11774" max="11775" width="8.875" style="12"/>
    <col min="11776" max="11776" width="12" style="12" customWidth="1"/>
    <col min="11777" max="11777" width="3.125" style="12" customWidth="1"/>
    <col min="11778" max="12028" width="8.875" style="12"/>
    <col min="12029" max="12029" width="20.125" style="12" customWidth="1"/>
    <col min="12030" max="12031" width="8.875" style="12"/>
    <col min="12032" max="12032" width="12" style="12" customWidth="1"/>
    <col min="12033" max="12033" width="3.125" style="12" customWidth="1"/>
    <col min="12034" max="12284" width="8.875" style="12"/>
    <col min="12285" max="12285" width="20.125" style="12" customWidth="1"/>
    <col min="12286" max="12287" width="8.875" style="12"/>
    <col min="12288" max="12288" width="12" style="12" customWidth="1"/>
    <col min="12289" max="12289" width="3.125" style="12" customWidth="1"/>
    <col min="12290" max="12540" width="8.875" style="12"/>
    <col min="12541" max="12541" width="20.125" style="12" customWidth="1"/>
    <col min="12542" max="12543" width="8.875" style="12"/>
    <col min="12544" max="12544" width="12" style="12" customWidth="1"/>
    <col min="12545" max="12545" width="3.125" style="12" customWidth="1"/>
    <col min="12546" max="12796" width="8.875" style="12"/>
    <col min="12797" max="12797" width="20.125" style="12" customWidth="1"/>
    <col min="12798" max="12799" width="8.875" style="12"/>
    <col min="12800" max="12800" width="12" style="12" customWidth="1"/>
    <col min="12801" max="12801" width="3.125" style="12" customWidth="1"/>
    <col min="12802" max="13052" width="8.875" style="12"/>
    <col min="13053" max="13053" width="20.125" style="12" customWidth="1"/>
    <col min="13054" max="13055" width="8.875" style="12"/>
    <col min="13056" max="13056" width="12" style="12" customWidth="1"/>
    <col min="13057" max="13057" width="3.125" style="12" customWidth="1"/>
    <col min="13058" max="13308" width="8.875" style="12"/>
    <col min="13309" max="13309" width="20.125" style="12" customWidth="1"/>
    <col min="13310" max="13311" width="8.875" style="12"/>
    <col min="13312" max="13312" width="12" style="12" customWidth="1"/>
    <col min="13313" max="13313" width="3.125" style="12" customWidth="1"/>
    <col min="13314" max="13564" width="8.875" style="12"/>
    <col min="13565" max="13565" width="20.125" style="12" customWidth="1"/>
    <col min="13566" max="13567" width="8.875" style="12"/>
    <col min="13568" max="13568" width="12" style="12" customWidth="1"/>
    <col min="13569" max="13569" width="3.125" style="12" customWidth="1"/>
    <col min="13570" max="13820" width="8.875" style="12"/>
    <col min="13821" max="13821" width="20.125" style="12" customWidth="1"/>
    <col min="13822" max="13823" width="8.875" style="12"/>
    <col min="13824" max="13824" width="12" style="12" customWidth="1"/>
    <col min="13825" max="13825" width="3.125" style="12" customWidth="1"/>
    <col min="13826" max="14076" width="8.875" style="12"/>
    <col min="14077" max="14077" width="20.125" style="12" customWidth="1"/>
    <col min="14078" max="14079" width="8.875" style="12"/>
    <col min="14080" max="14080" width="12" style="12" customWidth="1"/>
    <col min="14081" max="14081" width="3.125" style="12" customWidth="1"/>
    <col min="14082" max="14332" width="8.875" style="12"/>
    <col min="14333" max="14333" width="20.125" style="12" customWidth="1"/>
    <col min="14334" max="14335" width="8.875" style="12"/>
    <col min="14336" max="14336" width="12" style="12" customWidth="1"/>
    <col min="14337" max="14337" width="3.125" style="12" customWidth="1"/>
    <col min="14338" max="14588" width="8.875" style="12"/>
    <col min="14589" max="14589" width="20.125" style="12" customWidth="1"/>
    <col min="14590" max="14591" width="8.875" style="12"/>
    <col min="14592" max="14592" width="12" style="12" customWidth="1"/>
    <col min="14593" max="14593" width="3.125" style="12" customWidth="1"/>
    <col min="14594" max="14844" width="8.875" style="12"/>
    <col min="14845" max="14845" width="20.125" style="12" customWidth="1"/>
    <col min="14846" max="14847" width="8.875" style="12"/>
    <col min="14848" max="14848" width="12" style="12" customWidth="1"/>
    <col min="14849" max="14849" width="3.125" style="12" customWidth="1"/>
    <col min="14850" max="15100" width="8.875" style="12"/>
    <col min="15101" max="15101" width="20.125" style="12" customWidth="1"/>
    <col min="15102" max="15103" width="8.875" style="12"/>
    <col min="15104" max="15104" width="12" style="12" customWidth="1"/>
    <col min="15105" max="15105" width="3.125" style="12" customWidth="1"/>
    <col min="15106" max="15356" width="8.875" style="12"/>
    <col min="15357" max="15357" width="20.125" style="12" customWidth="1"/>
    <col min="15358" max="15359" width="8.875" style="12"/>
    <col min="15360" max="15360" width="12" style="12" customWidth="1"/>
    <col min="15361" max="15361" width="3.125" style="12" customWidth="1"/>
    <col min="15362" max="15612" width="8.875" style="12"/>
    <col min="15613" max="15613" width="20.125" style="12" customWidth="1"/>
    <col min="15614" max="15615" width="8.875" style="12"/>
    <col min="15616" max="15616" width="12" style="12" customWidth="1"/>
    <col min="15617" max="15617" width="3.125" style="12" customWidth="1"/>
    <col min="15618" max="15868" width="8.875" style="12"/>
    <col min="15869" max="15869" width="20.125" style="12" customWidth="1"/>
    <col min="15870" max="15871" width="8.875" style="12"/>
    <col min="15872" max="15872" width="12" style="12" customWidth="1"/>
    <col min="15873" max="15873" width="3.125" style="12" customWidth="1"/>
    <col min="15874" max="16124" width="8.875" style="12"/>
    <col min="16125" max="16125" width="20.125" style="12" customWidth="1"/>
    <col min="16126" max="16127" width="8.875" style="12"/>
    <col min="16128" max="16128" width="12" style="12" customWidth="1"/>
    <col min="16129" max="16129" width="3.125" style="12" customWidth="1"/>
    <col min="16130" max="16384" width="8.875" style="12"/>
  </cols>
  <sheetData>
    <row r="1" spans="1:8" s="15" customFormat="1" x14ac:dyDescent="0.2"/>
    <row r="2" spans="1:8" s="15" customFormat="1" ht="13.6" x14ac:dyDescent="0.25">
      <c r="A2" s="15" t="s">
        <v>75</v>
      </c>
    </row>
    <row r="3" spans="1:8" s="15" customFormat="1" x14ac:dyDescent="0.2"/>
    <row r="4" spans="1:8" s="15" customFormat="1" x14ac:dyDescent="0.2"/>
    <row r="6" spans="1:8" x14ac:dyDescent="0.2">
      <c r="G6" s="12" t="s">
        <v>35</v>
      </c>
      <c r="H6" s="12" t="s">
        <v>36</v>
      </c>
    </row>
    <row r="7" spans="1:8" x14ac:dyDescent="0.2">
      <c r="A7" s="12" t="s">
        <v>52</v>
      </c>
      <c r="F7" s="29" t="s">
        <v>37</v>
      </c>
      <c r="G7" s="31"/>
      <c r="H7" s="31"/>
    </row>
    <row r="8" spans="1:8" x14ac:dyDescent="0.2">
      <c r="B8" s="12" t="s">
        <v>35</v>
      </c>
      <c r="C8" s="12" t="s">
        <v>36</v>
      </c>
      <c r="F8" s="15" t="s">
        <v>38</v>
      </c>
      <c r="G8" s="31"/>
      <c r="H8" s="31"/>
    </row>
    <row r="9" spans="1:8" x14ac:dyDescent="0.2">
      <c r="B9" s="12">
        <v>82</v>
      </c>
      <c r="C9" s="12">
        <v>57</v>
      </c>
      <c r="F9" s="15" t="s">
        <v>39</v>
      </c>
      <c r="G9" s="31"/>
      <c r="H9" s="31"/>
    </row>
    <row r="10" spans="1:8" x14ac:dyDescent="0.2">
      <c r="B10" s="12">
        <v>87</v>
      </c>
      <c r="C10" s="12">
        <v>62</v>
      </c>
      <c r="F10" s="15" t="s">
        <v>40</v>
      </c>
      <c r="G10" s="31"/>
      <c r="H10" s="31"/>
    </row>
    <row r="11" spans="1:8" x14ac:dyDescent="0.2">
      <c r="B11" s="12">
        <v>93</v>
      </c>
      <c r="C11" s="12">
        <v>58</v>
      </c>
      <c r="F11" s="15" t="s">
        <v>41</v>
      </c>
      <c r="G11" s="31"/>
      <c r="H11" s="31"/>
    </row>
    <row r="12" spans="1:8" ht="13.6" x14ac:dyDescent="0.25">
      <c r="B12" s="12">
        <v>74</v>
      </c>
      <c r="C12" s="12">
        <v>71</v>
      </c>
      <c r="F12" s="30" t="s">
        <v>42</v>
      </c>
      <c r="G12" s="32"/>
      <c r="H12" s="31"/>
    </row>
    <row r="13" spans="1:8" x14ac:dyDescent="0.2">
      <c r="B13" s="12">
        <v>68</v>
      </c>
      <c r="C13" s="12">
        <v>49</v>
      </c>
      <c r="F13" s="15" t="s">
        <v>43</v>
      </c>
      <c r="G13" s="31"/>
      <c r="H13" s="31"/>
    </row>
    <row r="14" spans="1:8" x14ac:dyDescent="0.2">
      <c r="B14" s="12">
        <v>81</v>
      </c>
      <c r="C14" s="12">
        <v>56</v>
      </c>
      <c r="F14" s="15" t="s">
        <v>44</v>
      </c>
      <c r="G14" s="31"/>
      <c r="H14" s="31"/>
    </row>
    <row r="15" spans="1:8" x14ac:dyDescent="0.2">
      <c r="B15" s="12">
        <v>80</v>
      </c>
      <c r="C15" s="12">
        <v>60</v>
      </c>
      <c r="F15" s="15" t="s">
        <v>45</v>
      </c>
      <c r="G15" s="31"/>
      <c r="H15" s="31"/>
    </row>
    <row r="16" spans="1:8" x14ac:dyDescent="0.2">
      <c r="B16" s="12">
        <v>67</v>
      </c>
      <c r="C16" s="12">
        <v>53</v>
      </c>
      <c r="F16" s="15" t="s">
        <v>46</v>
      </c>
      <c r="G16" s="31"/>
      <c r="H16" s="31"/>
    </row>
    <row r="17" spans="2:10" x14ac:dyDescent="0.2">
      <c r="B17" s="12">
        <v>104</v>
      </c>
      <c r="C17" s="12">
        <v>71</v>
      </c>
      <c r="F17" s="15"/>
    </row>
    <row r="18" spans="2:10" ht="13.6" x14ac:dyDescent="0.25">
      <c r="B18" s="12">
        <v>69</v>
      </c>
      <c r="C18" s="12">
        <v>64</v>
      </c>
      <c r="F18" s="30" t="s">
        <v>1</v>
      </c>
    </row>
    <row r="19" spans="2:10" x14ac:dyDescent="0.2">
      <c r="B19" s="12">
        <v>75</v>
      </c>
      <c r="C19" s="12">
        <v>58</v>
      </c>
      <c r="F19" s="15" t="s">
        <v>3</v>
      </c>
      <c r="G19" s="31"/>
      <c r="H19" s="31"/>
      <c r="J19" s="12" t="s">
        <v>73</v>
      </c>
    </row>
    <row r="20" spans="2:10" x14ac:dyDescent="0.2">
      <c r="B20" s="12">
        <v>71</v>
      </c>
      <c r="C20" s="12">
        <v>49</v>
      </c>
      <c r="F20" s="15" t="s">
        <v>47</v>
      </c>
      <c r="G20" s="31"/>
      <c r="H20" s="31"/>
      <c r="J20" s="12" t="s">
        <v>74</v>
      </c>
    </row>
    <row r="21" spans="2:10" ht="13.6" x14ac:dyDescent="0.25">
      <c r="B21" s="12">
        <v>81</v>
      </c>
      <c r="C21" s="12">
        <v>68</v>
      </c>
      <c r="F21" s="30" t="s">
        <v>48</v>
      </c>
      <c r="G21" s="31"/>
      <c r="H21" s="31"/>
    </row>
    <row r="22" spans="2:10" x14ac:dyDescent="0.2">
      <c r="B22" s="12">
        <v>96</v>
      </c>
      <c r="C22" s="12">
        <v>61</v>
      </c>
      <c r="F22" s="15" t="s">
        <v>49</v>
      </c>
      <c r="G22" s="31"/>
      <c r="H22" s="31"/>
    </row>
    <row r="23" spans="2:10" x14ac:dyDescent="0.2">
      <c r="B23" s="12">
        <v>89</v>
      </c>
      <c r="C23" s="12">
        <v>54</v>
      </c>
    </row>
    <row r="24" spans="2:10" x14ac:dyDescent="0.2">
      <c r="B24" s="12">
        <v>79</v>
      </c>
      <c r="C24" s="12">
        <v>57</v>
      </c>
    </row>
    <row r="25" spans="2:10" x14ac:dyDescent="0.2">
      <c r="B25" s="12">
        <v>109</v>
      </c>
      <c r="C25" s="12">
        <v>60</v>
      </c>
      <c r="J25" s="12" t="s">
        <v>77</v>
      </c>
    </row>
    <row r="26" spans="2:10" x14ac:dyDescent="0.2">
      <c r="B26" s="12">
        <v>87</v>
      </c>
      <c r="C26" s="12">
        <v>47</v>
      </c>
      <c r="J26" s="12" t="s">
        <v>76</v>
      </c>
    </row>
    <row r="27" spans="2:10" x14ac:dyDescent="0.2">
      <c r="B27" s="12">
        <v>63</v>
      </c>
      <c r="C27" s="12">
        <v>58</v>
      </c>
    </row>
    <row r="28" spans="2:10" x14ac:dyDescent="0.2">
      <c r="B28" s="12">
        <v>75</v>
      </c>
      <c r="C28" s="12">
        <v>61</v>
      </c>
    </row>
    <row r="29" spans="2:10" x14ac:dyDescent="0.2">
      <c r="B29" s="12">
        <v>77</v>
      </c>
      <c r="C29" s="12">
        <v>67</v>
      </c>
    </row>
    <row r="30" spans="2:10" x14ac:dyDescent="0.2">
      <c r="B30" s="12">
        <v>64</v>
      </c>
      <c r="C30" s="12">
        <v>54</v>
      </c>
    </row>
    <row r="31" spans="2:10" x14ac:dyDescent="0.2">
      <c r="B31" s="12">
        <v>59</v>
      </c>
      <c r="C31" s="12">
        <v>47</v>
      </c>
    </row>
    <row r="32" spans="2:10" x14ac:dyDescent="0.2">
      <c r="B32" s="12">
        <v>81</v>
      </c>
      <c r="C32" s="12">
        <v>64</v>
      </c>
    </row>
    <row r="33" spans="2:3" x14ac:dyDescent="0.2">
      <c r="B33" s="12">
        <v>70</v>
      </c>
      <c r="C33" s="12">
        <v>76</v>
      </c>
    </row>
    <row r="34" spans="2:3" x14ac:dyDescent="0.2">
      <c r="B34" s="12">
        <v>69</v>
      </c>
      <c r="C34" s="12">
        <v>63</v>
      </c>
    </row>
    <row r="35" spans="2:3" x14ac:dyDescent="0.2">
      <c r="B35" s="12">
        <v>86</v>
      </c>
      <c r="C35" s="12">
        <v>67</v>
      </c>
    </row>
    <row r="36" spans="2:3" x14ac:dyDescent="0.2">
      <c r="B36" s="12">
        <v>80</v>
      </c>
      <c r="C36" s="12">
        <v>52</v>
      </c>
    </row>
    <row r="37" spans="2:3" x14ac:dyDescent="0.2">
      <c r="B37" s="12">
        <v>81</v>
      </c>
    </row>
    <row r="38" spans="2:3" x14ac:dyDescent="0.2">
      <c r="B38" s="12">
        <v>91</v>
      </c>
    </row>
  </sheetData>
  <sortState xmlns:xlrd2="http://schemas.microsoft.com/office/spreadsheetml/2017/richdata2" ref="E9:E36">
    <sortCondition ref="E9"/>
  </sortState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4"/>
  <sheetViews>
    <sheetView workbookViewId="0">
      <selection activeCell="A34" sqref="A34"/>
    </sheetView>
  </sheetViews>
  <sheetFormatPr defaultRowHeight="14.3" x14ac:dyDescent="0.25"/>
  <sheetData>
    <row r="2" spans="1:5" x14ac:dyDescent="0.25">
      <c r="A2" s="8" t="s">
        <v>4</v>
      </c>
    </row>
    <row r="3" spans="1:5" x14ac:dyDescent="0.25">
      <c r="A3" t="s">
        <v>5</v>
      </c>
    </row>
    <row r="5" spans="1:5" x14ac:dyDescent="0.25">
      <c r="A5" s="3" t="s">
        <v>6</v>
      </c>
      <c r="B5" t="s">
        <v>7</v>
      </c>
      <c r="C5" t="s">
        <v>65</v>
      </c>
      <c r="D5" s="16">
        <v>0.23</v>
      </c>
      <c r="E5" s="2" t="s">
        <v>8</v>
      </c>
    </row>
    <row r="6" spans="1:5" x14ac:dyDescent="0.25">
      <c r="A6" s="3">
        <v>37</v>
      </c>
    </row>
    <row r="7" spans="1:5" x14ac:dyDescent="0.25">
      <c r="A7" s="3">
        <v>47</v>
      </c>
      <c r="D7" s="9"/>
    </row>
    <row r="8" spans="1:5" x14ac:dyDescent="0.25">
      <c r="A8" s="3">
        <v>41</v>
      </c>
      <c r="D8" s="1" t="s">
        <v>9</v>
      </c>
      <c r="E8" s="33"/>
    </row>
    <row r="9" spans="1:5" x14ac:dyDescent="0.25">
      <c r="A9" s="3">
        <v>30</v>
      </c>
      <c r="D9" s="1" t="s">
        <v>10</v>
      </c>
      <c r="E9" s="34"/>
    </row>
    <row r="10" spans="1:5" x14ac:dyDescent="0.25">
      <c r="A10" s="3">
        <v>68</v>
      </c>
      <c r="B10" s="36"/>
      <c r="C10" s="36"/>
      <c r="D10" s="35"/>
    </row>
    <row r="11" spans="1:5" x14ac:dyDescent="0.25">
      <c r="A11" s="3">
        <v>79</v>
      </c>
      <c r="B11" s="36"/>
      <c r="C11" s="36"/>
    </row>
    <row r="12" spans="1:5" x14ac:dyDescent="0.25">
      <c r="A12" s="3">
        <v>98</v>
      </c>
      <c r="B12" s="36"/>
      <c r="C12" s="36"/>
    </row>
    <row r="13" spans="1:5" x14ac:dyDescent="0.25">
      <c r="A13" s="3">
        <v>87</v>
      </c>
      <c r="B13" s="36"/>
      <c r="C13" s="36"/>
    </row>
    <row r="14" spans="1:5" x14ac:dyDescent="0.25">
      <c r="A14" s="3">
        <v>70</v>
      </c>
      <c r="B14" s="36"/>
      <c r="C14" s="36"/>
    </row>
    <row r="15" spans="1:5" x14ac:dyDescent="0.25">
      <c r="A15" s="3">
        <v>17</v>
      </c>
      <c r="B15" s="36"/>
      <c r="C15" s="36"/>
    </row>
    <row r="16" spans="1:5" x14ac:dyDescent="0.25">
      <c r="A16" s="3">
        <v>68</v>
      </c>
      <c r="B16" s="36"/>
      <c r="C16" s="36"/>
    </row>
    <row r="17" spans="1:5" x14ac:dyDescent="0.25">
      <c r="A17" s="3">
        <v>48</v>
      </c>
      <c r="B17" s="36"/>
      <c r="C17" s="36"/>
    </row>
    <row r="18" spans="1:5" x14ac:dyDescent="0.25">
      <c r="A18" s="3">
        <v>65</v>
      </c>
      <c r="B18" s="36"/>
      <c r="C18" s="36"/>
      <c r="D18" s="16">
        <v>0.8</v>
      </c>
      <c r="E18" s="2" t="s">
        <v>8</v>
      </c>
    </row>
    <row r="19" spans="1:5" x14ac:dyDescent="0.25">
      <c r="A19" s="3">
        <v>18</v>
      </c>
      <c r="B19" s="36"/>
      <c r="C19" s="36"/>
    </row>
    <row r="20" spans="1:5" x14ac:dyDescent="0.25">
      <c r="A20" s="3">
        <v>86</v>
      </c>
      <c r="B20" s="36"/>
      <c r="C20" s="36"/>
      <c r="D20" s="9"/>
    </row>
    <row r="21" spans="1:5" x14ac:dyDescent="0.25">
      <c r="A21" s="3">
        <v>83</v>
      </c>
      <c r="B21" s="36"/>
      <c r="C21" s="36"/>
      <c r="D21" s="1" t="s">
        <v>9</v>
      </c>
      <c r="E21" s="33"/>
    </row>
    <row r="22" spans="1:5" x14ac:dyDescent="0.25">
      <c r="A22" s="3">
        <v>82</v>
      </c>
      <c r="B22" s="36"/>
      <c r="C22" s="36"/>
      <c r="D22" s="1" t="s">
        <v>10</v>
      </c>
      <c r="E22" s="34"/>
    </row>
    <row r="23" spans="1:5" x14ac:dyDescent="0.25">
      <c r="A23" s="3">
        <v>10</v>
      </c>
      <c r="B23" s="36"/>
      <c r="C23" s="36"/>
      <c r="D23" s="35"/>
    </row>
    <row r="24" spans="1:5" x14ac:dyDescent="0.25">
      <c r="A24" s="3">
        <v>84</v>
      </c>
      <c r="B24" s="36"/>
      <c r="C24" s="36"/>
    </row>
    <row r="25" spans="1:5" x14ac:dyDescent="0.25">
      <c r="A25" s="3">
        <v>78</v>
      </c>
      <c r="B25" s="36"/>
      <c r="C25" s="36"/>
    </row>
    <row r="26" spans="1:5" x14ac:dyDescent="0.25">
      <c r="A26" s="3">
        <v>29</v>
      </c>
      <c r="B26" s="36"/>
      <c r="C26" s="36"/>
    </row>
    <row r="27" spans="1:5" x14ac:dyDescent="0.25">
      <c r="A27" s="3">
        <v>18</v>
      </c>
    </row>
    <row r="28" spans="1:5" x14ac:dyDescent="0.25">
      <c r="A28" s="3">
        <v>83</v>
      </c>
    </row>
    <row r="29" spans="1:5" x14ac:dyDescent="0.25">
      <c r="A29" s="3">
        <v>60</v>
      </c>
    </row>
    <row r="32" spans="1:5" x14ac:dyDescent="0.25">
      <c r="A32" t="s">
        <v>27</v>
      </c>
    </row>
    <row r="33" spans="1:1" x14ac:dyDescent="0.25">
      <c r="A33" t="s">
        <v>67</v>
      </c>
    </row>
    <row r="34" spans="1:1" x14ac:dyDescent="0.25">
      <c r="A34" t="s">
        <v>66</v>
      </c>
    </row>
  </sheetData>
  <sortState xmlns:xlrd2="http://schemas.microsoft.com/office/spreadsheetml/2017/richdata2" ref="B5:B28">
    <sortCondition ref="B5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/>
  <dimension ref="A1:Q29"/>
  <sheetViews>
    <sheetView zoomScaleNormal="100" workbookViewId="0">
      <selection activeCell="C1" sqref="C1"/>
    </sheetView>
  </sheetViews>
  <sheetFormatPr defaultRowHeight="14.3" x14ac:dyDescent="0.25"/>
  <cols>
    <col min="5" max="5" width="11.375" bestFit="1" customWidth="1"/>
  </cols>
  <sheetData>
    <row r="1" spans="1:17" x14ac:dyDescent="0.25">
      <c r="A1" s="8" t="s">
        <v>68</v>
      </c>
      <c r="B1" s="8"/>
    </row>
    <row r="3" spans="1:17" x14ac:dyDescent="0.25">
      <c r="A3" t="s">
        <v>69</v>
      </c>
    </row>
    <row r="5" spans="1:17" x14ac:dyDescent="0.25">
      <c r="B5" t="s">
        <v>0</v>
      </c>
      <c r="M5" s="2"/>
    </row>
    <row r="6" spans="1:17" x14ac:dyDescent="0.25">
      <c r="A6">
        <v>37</v>
      </c>
      <c r="B6" s="49"/>
      <c r="M6" s="2"/>
      <c r="N6" s="6"/>
      <c r="Q6" s="2"/>
    </row>
    <row r="7" spans="1:17" x14ac:dyDescent="0.25">
      <c r="A7">
        <v>47</v>
      </c>
      <c r="B7" s="49"/>
      <c r="N7" s="6"/>
    </row>
    <row r="8" spans="1:17" x14ac:dyDescent="0.25">
      <c r="A8">
        <v>41</v>
      </c>
      <c r="B8" s="49"/>
      <c r="N8" s="6"/>
    </row>
    <row r="9" spans="1:17" x14ac:dyDescent="0.25">
      <c r="A9">
        <v>30</v>
      </c>
      <c r="B9" s="49"/>
      <c r="N9" s="6"/>
    </row>
    <row r="10" spans="1:17" x14ac:dyDescent="0.25">
      <c r="A10">
        <v>68</v>
      </c>
      <c r="B10" s="49"/>
      <c r="N10" s="6"/>
    </row>
    <row r="11" spans="1:17" x14ac:dyDescent="0.25">
      <c r="A11">
        <v>79</v>
      </c>
      <c r="B11" s="49"/>
      <c r="N11" s="6"/>
    </row>
    <row r="12" spans="1:17" x14ac:dyDescent="0.25">
      <c r="A12">
        <v>98</v>
      </c>
      <c r="B12" s="49"/>
    </row>
    <row r="13" spans="1:17" x14ac:dyDescent="0.25">
      <c r="A13">
        <v>87</v>
      </c>
      <c r="B13" s="49"/>
    </row>
    <row r="14" spans="1:17" x14ac:dyDescent="0.25">
      <c r="A14">
        <v>70</v>
      </c>
      <c r="B14" s="49"/>
    </row>
    <row r="15" spans="1:17" x14ac:dyDescent="0.25">
      <c r="A15">
        <v>17</v>
      </c>
      <c r="B15" s="49"/>
    </row>
    <row r="16" spans="1:17" x14ac:dyDescent="0.25">
      <c r="A16">
        <v>68</v>
      </c>
      <c r="B16" s="49"/>
      <c r="C16" s="11" t="s">
        <v>70</v>
      </c>
    </row>
    <row r="17" spans="1:17" x14ac:dyDescent="0.25">
      <c r="A17">
        <v>48</v>
      </c>
      <c r="B17" s="49"/>
      <c r="C17" s="11"/>
    </row>
    <row r="18" spans="1:17" x14ac:dyDescent="0.25">
      <c r="A18">
        <v>65</v>
      </c>
      <c r="B18" s="49"/>
      <c r="C18" s="11"/>
    </row>
    <row r="19" spans="1:17" x14ac:dyDescent="0.25">
      <c r="A19">
        <v>18</v>
      </c>
      <c r="B19" s="49"/>
    </row>
    <row r="20" spans="1:17" x14ac:dyDescent="0.25">
      <c r="A20">
        <v>86</v>
      </c>
      <c r="B20" s="49"/>
    </row>
    <row r="21" spans="1:17" x14ac:dyDescent="0.25">
      <c r="A21">
        <v>83</v>
      </c>
      <c r="B21" s="49"/>
    </row>
    <row r="22" spans="1:17" x14ac:dyDescent="0.25">
      <c r="A22">
        <v>82</v>
      </c>
      <c r="B22" s="49"/>
    </row>
    <row r="23" spans="1:17" x14ac:dyDescent="0.25">
      <c r="A23">
        <v>10</v>
      </c>
      <c r="B23" s="49"/>
    </row>
    <row r="24" spans="1:17" x14ac:dyDescent="0.25">
      <c r="A24">
        <v>84</v>
      </c>
      <c r="B24" s="49"/>
    </row>
    <row r="25" spans="1:17" x14ac:dyDescent="0.25">
      <c r="A25">
        <v>78</v>
      </c>
      <c r="B25" s="49"/>
    </row>
    <row r="26" spans="1:17" x14ac:dyDescent="0.25">
      <c r="A26">
        <v>29</v>
      </c>
      <c r="B26" s="49"/>
    </row>
    <row r="27" spans="1:17" x14ac:dyDescent="0.25">
      <c r="A27">
        <v>18</v>
      </c>
      <c r="B27" s="49"/>
    </row>
    <row r="28" spans="1:17" x14ac:dyDescent="0.25">
      <c r="A28">
        <v>83</v>
      </c>
      <c r="B28" s="49"/>
    </row>
    <row r="29" spans="1:17" x14ac:dyDescent="0.25">
      <c r="A29">
        <v>60</v>
      </c>
      <c r="B29" s="49"/>
      <c r="Q29" s="2"/>
    </row>
  </sheetData>
  <sortState xmlns:xlrd2="http://schemas.microsoft.com/office/spreadsheetml/2017/richdata2" ref="B6:B29">
    <sortCondition descending="1" ref="B6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Excel-dopl</vt:lpstr>
      <vt:lpstr>chi2_N_t</vt:lpstr>
      <vt:lpstr>genNČ</vt:lpstr>
      <vt:lpstr>teploty</vt:lpstr>
      <vt:lpstr>hmotnost</vt:lpstr>
      <vt:lpstr>kvantily</vt:lpstr>
      <vt:lpstr>boxplot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2020-09-23T17:18:42Z</dcterms:modified>
</cp:coreProperties>
</file>