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42072\Downloads\"/>
    </mc:Choice>
  </mc:AlternateContent>
  <xr:revisionPtr revIDLastSave="0" documentId="13_ncr:1_{457FD793-2C13-4B11-B993-DE5FBD2022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 a="1"/>
  <c r="P8" i="1" s="1"/>
  <c r="S21" i="1" s="1"/>
  <c r="P20" i="1"/>
  <c r="E17" i="1"/>
  <c r="E16" i="1"/>
  <c r="E15" i="1"/>
  <c r="E14" i="1"/>
  <c r="E13" i="1"/>
  <c r="E12" i="1"/>
  <c r="E11" i="1"/>
  <c r="E1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<sst xmlns="http://schemas.openxmlformats.org/spreadsheetml/2006/main" count="39" uniqueCount="32">
  <si>
    <t>Sloučenina</t>
  </si>
  <si>
    <t>Cinchokain</t>
  </si>
  <si>
    <t>Lidokain</t>
  </si>
  <si>
    <t>Kokain</t>
  </si>
  <si>
    <t>trimekain</t>
  </si>
  <si>
    <t>oxybuprokain</t>
  </si>
  <si>
    <t>prokain</t>
  </si>
  <si>
    <t>tetrakain</t>
  </si>
  <si>
    <t>trapenkain</t>
  </si>
  <si>
    <t>a</t>
  </si>
  <si>
    <t>b</t>
  </si>
  <si>
    <t>sa</t>
  </si>
  <si>
    <t>sb</t>
  </si>
  <si>
    <t>r2</t>
  </si>
  <si>
    <t>sy</t>
  </si>
  <si>
    <t>F</t>
  </si>
  <si>
    <t>df</t>
  </si>
  <si>
    <t>r=</t>
  </si>
  <si>
    <t>&gt;0,6</t>
  </si>
  <si>
    <t xml:space="preserve">Předpokládaná aktivita ropivakainu = </t>
  </si>
  <si>
    <t>Log P (x)</t>
  </si>
  <si>
    <t>Rel.pov.an.akt (y)</t>
  </si>
  <si>
    <t>logP ropivakainu = 3,11</t>
  </si>
  <si>
    <t>Vzorce / Chemsketch:</t>
  </si>
  <si>
    <t>ropivakain</t>
  </si>
  <si>
    <t>kokain</t>
  </si>
  <si>
    <t>F =  hodnota Fischer-Snedecorova testu</t>
  </si>
  <si>
    <t>Kallala Kim</t>
  </si>
  <si>
    <t>F1051</t>
  </si>
  <si>
    <t xml:space="preserve">Log (akt) </t>
  </si>
  <si>
    <t>y=ax + b = 0,8788 x -2,6034</t>
  </si>
  <si>
    <t xml:space="preserve">Předpokládaný logaritmus aktivity ropivakainu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</si>
</sst>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/>
              <a:t>Korelace logaritmu relativní povrchové anestetické aktivity s  log P(oktanol/voda)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List1!$E$9</c:f>
              <c:strCache>
                <c:ptCount val="1"/>
                <c:pt idx="0">
                  <c:v>Log (akt)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List1!$C$10:$C$17</c:f>
              <c:numCache>
                <c:formatCode>General</c:formatCode>
                <c:ptCount val="8"/>
                <c:pt idx="0">
                  <c:v>3.87</c:v>
                </c:pt>
                <c:pt idx="1">
                  <c:v>2.36</c:v>
                </c:pt>
                <c:pt idx="2">
                  <c:v>3.08</c:v>
                </c:pt>
                <c:pt idx="3">
                  <c:v>2.82</c:v>
                </c:pt>
                <c:pt idx="4">
                  <c:v>4.09</c:v>
                </c:pt>
                <c:pt idx="5">
                  <c:v>2.36</c:v>
                </c:pt>
                <c:pt idx="6">
                  <c:v>3.65</c:v>
                </c:pt>
                <c:pt idx="7">
                  <c:v>5.55</c:v>
                </c:pt>
              </c:numCache>
            </c:numRef>
          </c:xVal>
          <c:yVal>
            <c:numRef>
              <c:f>List1!$E$10:$E$17</c:f>
              <c:numCache>
                <c:formatCode>General</c:formatCode>
                <c:ptCount val="8"/>
                <c:pt idx="0">
                  <c:v>-0.12493873660829995</c:v>
                </c:pt>
                <c:pt idx="1">
                  <c:v>-0.61978875828839397</c:v>
                </c:pt>
                <c:pt idx="2">
                  <c:v>0</c:v>
                </c:pt>
                <c:pt idx="3">
                  <c:v>0</c:v>
                </c:pt>
                <c:pt idx="4">
                  <c:v>1.6434526764861874</c:v>
                </c:pt>
                <c:pt idx="5">
                  <c:v>-0.61978875828839397</c:v>
                </c:pt>
                <c:pt idx="6">
                  <c:v>1.1760912590556813</c:v>
                </c:pt>
                <c:pt idx="7">
                  <c:v>2.1306553490220304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3-4A23-9E7B-3462A304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671776"/>
        <c:axId val="1987554256"/>
      </c:scatterChart>
      <c:valAx>
        <c:axId val="152067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7554256"/>
        <c:crosses val="autoZero"/>
        <c:crossBetween val="midCat"/>
      </c:valAx>
      <c:valAx>
        <c:axId val="19875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0671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20</xdr:row>
      <xdr:rowOff>85725</xdr:rowOff>
    </xdr:from>
    <xdr:to>
      <xdr:col>3</xdr:col>
      <xdr:colOff>962025</xdr:colOff>
      <xdr:row>29</xdr:row>
      <xdr:rowOff>66675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E410B0-FCA5-41E0-86D3-AC645C0E9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63"/>
        <a:stretch/>
      </xdr:blipFill>
      <xdr:spPr bwMode="auto">
        <a:xfrm>
          <a:off x="657225" y="3895725"/>
          <a:ext cx="251460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20</xdr:row>
      <xdr:rowOff>133350</xdr:rowOff>
    </xdr:from>
    <xdr:to>
      <xdr:col>8</xdr:col>
      <xdr:colOff>152400</xdr:colOff>
      <xdr:row>26</xdr:row>
      <xdr:rowOff>133350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1C2A915-BAF8-4AB4-916E-23441C9B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943350"/>
          <a:ext cx="24574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28</xdr:row>
      <xdr:rowOff>133350</xdr:rowOff>
    </xdr:from>
    <xdr:to>
      <xdr:col>7</xdr:col>
      <xdr:colOff>133350</xdr:colOff>
      <xdr:row>34</xdr:row>
      <xdr:rowOff>9525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0FB2E4B-B9C0-40CE-9487-DD73BB64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467350"/>
          <a:ext cx="18669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</xdr:row>
      <xdr:rowOff>9525</xdr:rowOff>
    </xdr:from>
    <xdr:to>
      <xdr:col>3</xdr:col>
      <xdr:colOff>676275</xdr:colOff>
      <xdr:row>39</xdr:row>
      <xdr:rowOff>57150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16542B4-AEA8-40AC-A76A-9FCC7101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96025"/>
          <a:ext cx="223837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36</xdr:row>
      <xdr:rowOff>38100</xdr:rowOff>
    </xdr:from>
    <xdr:to>
      <xdr:col>7</xdr:col>
      <xdr:colOff>323850</xdr:colOff>
      <xdr:row>41</xdr:row>
      <xdr:rowOff>114300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2C65AB-48EC-4C0A-BBBF-B2FE03D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6896100"/>
          <a:ext cx="21145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428625</xdr:colOff>
      <xdr:row>25</xdr:row>
      <xdr:rowOff>142875</xdr:rowOff>
    </xdr:from>
    <xdr:to>
      <xdr:col>13</xdr:col>
      <xdr:colOff>485775</xdr:colOff>
      <xdr:row>31</xdr:row>
      <xdr:rowOff>180975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05E5130-D569-4041-9839-8B1BB983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905375"/>
          <a:ext cx="31051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34</xdr:row>
      <xdr:rowOff>57150</xdr:rowOff>
    </xdr:from>
    <xdr:to>
      <xdr:col>11</xdr:col>
      <xdr:colOff>504825</xdr:colOff>
      <xdr:row>39</xdr:row>
      <xdr:rowOff>9525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CC27282-2A07-4842-8BEF-BCD6318E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534150"/>
          <a:ext cx="22479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26</xdr:row>
      <xdr:rowOff>142875</xdr:rowOff>
    </xdr:from>
    <xdr:to>
      <xdr:col>18</xdr:col>
      <xdr:colOff>523875</xdr:colOff>
      <xdr:row>31</xdr:row>
      <xdr:rowOff>66675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C95FE58-9FCF-487D-9D2E-3A365805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5095875"/>
          <a:ext cx="28098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</xdr:colOff>
      <xdr:row>34</xdr:row>
      <xdr:rowOff>38100</xdr:rowOff>
    </xdr:from>
    <xdr:to>
      <xdr:col>17</xdr:col>
      <xdr:colOff>114300</xdr:colOff>
      <xdr:row>42</xdr:row>
      <xdr:rowOff>85725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FB19F3C6-AA15-4032-89EA-B77636D4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6515100"/>
          <a:ext cx="251460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371475</xdr:colOff>
      <xdr:row>4</xdr:row>
      <xdr:rowOff>138112</xdr:rowOff>
    </xdr:from>
    <xdr:to>
      <xdr:col>13</xdr:col>
      <xdr:colOff>66675</xdr:colOff>
      <xdr:row>19</xdr:row>
      <xdr:rowOff>23812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E7EEA325-DF3B-46D3-9D6D-185795F2B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6"/>
  <sheetViews>
    <sheetView tabSelected="1" topLeftCell="A4" workbookViewId="0">
      <selection activeCell="S11" sqref="S11"/>
    </sheetView>
  </sheetViews>
  <sheetFormatPr defaultRowHeight="15" x14ac:dyDescent="0.25"/>
  <cols>
    <col min="2" max="2" width="14.85546875" customWidth="1"/>
    <col min="4" max="4" width="17.85546875" customWidth="1"/>
    <col min="14" max="14" width="9.140625" customWidth="1"/>
    <col min="18" max="18" width="9.140625" customWidth="1"/>
  </cols>
  <sheetData>
    <row r="2" spans="2:17" x14ac:dyDescent="0.25">
      <c r="B2" t="s">
        <v>27</v>
      </c>
    </row>
    <row r="3" spans="2:17" x14ac:dyDescent="0.25">
      <c r="B3" t="s">
        <v>28</v>
      </c>
    </row>
    <row r="8" spans="2:17" x14ac:dyDescent="0.25">
      <c r="P8" cm="1">
        <f t="array" ref="P8:Q12">LINEST(E10:E17,C10:C17,TRUE,TRUE)</f>
        <v>0.87880074203385194</v>
      </c>
      <c r="Q8">
        <v>-2.6034251977901994</v>
      </c>
    </row>
    <row r="9" spans="2:17" x14ac:dyDescent="0.25">
      <c r="B9" s="1" t="s">
        <v>0</v>
      </c>
      <c r="C9" s="1" t="s">
        <v>20</v>
      </c>
      <c r="D9" s="1" t="s">
        <v>21</v>
      </c>
      <c r="E9" s="1" t="s">
        <v>29</v>
      </c>
      <c r="P9">
        <v>0.1870414246039053</v>
      </c>
      <c r="Q9">
        <v>0.67570898910149901</v>
      </c>
    </row>
    <row r="10" spans="2:17" x14ac:dyDescent="0.25">
      <c r="B10" t="s">
        <v>1</v>
      </c>
      <c r="C10">
        <v>3.87</v>
      </c>
      <c r="D10">
        <v>0.75</v>
      </c>
      <c r="E10">
        <f>LOG10(D10)</f>
        <v>-0.12493873660829995</v>
      </c>
      <c r="P10" s="3">
        <v>0.78628847869340091</v>
      </c>
      <c r="Q10">
        <v>0.52711014620865104</v>
      </c>
    </row>
    <row r="11" spans="2:17" x14ac:dyDescent="0.25">
      <c r="B11" t="s">
        <v>2</v>
      </c>
      <c r="C11">
        <v>2.36</v>
      </c>
      <c r="D11">
        <v>0.24</v>
      </c>
      <c r="E11">
        <f>LOG10(D11)</f>
        <v>-0.61978875828839397</v>
      </c>
      <c r="P11" s="2">
        <v>22.075229465014012</v>
      </c>
      <c r="Q11">
        <v>6</v>
      </c>
    </row>
    <row r="12" spans="2:17" x14ac:dyDescent="0.25">
      <c r="B12" t="s">
        <v>3</v>
      </c>
      <c r="C12">
        <v>3.08</v>
      </c>
      <c r="D12">
        <v>1</v>
      </c>
      <c r="E12">
        <f>LOG10(D12)</f>
        <v>0</v>
      </c>
      <c r="P12">
        <v>6.1334944758932224</v>
      </c>
      <c r="Q12">
        <v>1.6670706374166326</v>
      </c>
    </row>
    <row r="13" spans="2:17" x14ac:dyDescent="0.25">
      <c r="B13" t="s">
        <v>4</v>
      </c>
      <c r="C13">
        <v>2.82</v>
      </c>
      <c r="D13">
        <v>1</v>
      </c>
      <c r="E13">
        <f>LOG10(D13)</f>
        <v>0</v>
      </c>
    </row>
    <row r="14" spans="2:17" x14ac:dyDescent="0.25">
      <c r="B14" t="s">
        <v>5</v>
      </c>
      <c r="C14">
        <v>4.09</v>
      </c>
      <c r="D14">
        <v>44</v>
      </c>
      <c r="E14">
        <f>LOG10(D14)</f>
        <v>1.6434526764861874</v>
      </c>
      <c r="P14" t="s">
        <v>9</v>
      </c>
      <c r="Q14" t="s">
        <v>10</v>
      </c>
    </row>
    <row r="15" spans="2:17" x14ac:dyDescent="0.25">
      <c r="B15" t="s">
        <v>6</v>
      </c>
      <c r="C15">
        <v>2.36</v>
      </c>
      <c r="D15">
        <v>0.24</v>
      </c>
      <c r="E15">
        <f>LOG10(D15)</f>
        <v>-0.61978875828839397</v>
      </c>
      <c r="P15" t="s">
        <v>11</v>
      </c>
      <c r="Q15" t="s">
        <v>12</v>
      </c>
    </row>
    <row r="16" spans="2:17" x14ac:dyDescent="0.25">
      <c r="B16" t="s">
        <v>7</v>
      </c>
      <c r="C16">
        <v>3.65</v>
      </c>
      <c r="D16">
        <v>15</v>
      </c>
      <c r="E16">
        <f>LOG10(D16)</f>
        <v>1.1760912590556813</v>
      </c>
      <c r="P16" s="3" t="s">
        <v>13</v>
      </c>
      <c r="Q16" t="s">
        <v>14</v>
      </c>
    </row>
    <row r="17" spans="2:19" x14ac:dyDescent="0.25">
      <c r="B17" t="s">
        <v>8</v>
      </c>
      <c r="C17">
        <v>5.55</v>
      </c>
      <c r="D17">
        <v>135.1</v>
      </c>
      <c r="E17">
        <f>LOG10(D17)</f>
        <v>2.1306553490220304</v>
      </c>
      <c r="P17" s="2" t="s">
        <v>15</v>
      </c>
      <c r="Q17" t="s">
        <v>16</v>
      </c>
    </row>
    <row r="18" spans="2:19" x14ac:dyDescent="0.25">
      <c r="P18" s="5" t="s">
        <v>26</v>
      </c>
    </row>
    <row r="19" spans="2:19" x14ac:dyDescent="0.25">
      <c r="B19" s="2" t="s">
        <v>23</v>
      </c>
      <c r="P19" t="s">
        <v>30</v>
      </c>
    </row>
    <row r="20" spans="2:19" x14ac:dyDescent="0.25">
      <c r="B20" t="s">
        <v>1</v>
      </c>
      <c r="E20" t="s">
        <v>2</v>
      </c>
      <c r="O20" s="3" t="s">
        <v>17</v>
      </c>
      <c r="P20" s="3">
        <f>SQRT(P10)</f>
        <v>0.88672908979766807</v>
      </c>
      <c r="Q20" s="3" t="s">
        <v>18</v>
      </c>
    </row>
    <row r="21" spans="2:19" x14ac:dyDescent="0.25">
      <c r="O21" s="4" t="s">
        <v>31</v>
      </c>
      <c r="S21" s="4">
        <f>P8*3.11+Q8</f>
        <v>0.12964510993508016</v>
      </c>
    </row>
    <row r="22" spans="2:19" x14ac:dyDescent="0.25">
      <c r="Q22" t="s">
        <v>22</v>
      </c>
    </row>
    <row r="23" spans="2:19" x14ac:dyDescent="0.25">
      <c r="O23" s="4" t="s">
        <v>19</v>
      </c>
      <c r="S23" s="4">
        <v>1.3479000000000001</v>
      </c>
    </row>
    <row r="25" spans="2:19" x14ac:dyDescent="0.25">
      <c r="J25" t="s">
        <v>5</v>
      </c>
    </row>
    <row r="26" spans="2:19" x14ac:dyDescent="0.25">
      <c r="P26" t="s">
        <v>7</v>
      </c>
    </row>
    <row r="28" spans="2:19" x14ac:dyDescent="0.25">
      <c r="E28" t="s">
        <v>24</v>
      </c>
    </row>
    <row r="32" spans="2:19" x14ac:dyDescent="0.25">
      <c r="B32" t="s">
        <v>25</v>
      </c>
    </row>
    <row r="34" spans="5:14" x14ac:dyDescent="0.25">
      <c r="I34" t="s">
        <v>6</v>
      </c>
      <c r="N34" t="s">
        <v>8</v>
      </c>
    </row>
    <row r="36" spans="5:14" x14ac:dyDescent="0.25">
      <c r="E36" t="s">
        <v>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Kallala</dc:creator>
  <cp:lastModifiedBy>Kim Kallala</cp:lastModifiedBy>
  <dcterms:created xsi:type="dcterms:W3CDTF">2015-06-05T18:19:34Z</dcterms:created>
  <dcterms:modified xsi:type="dcterms:W3CDTF">2020-04-16T09:46:24Z</dcterms:modified>
</cp:coreProperties>
</file>