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cuments\Stažené soubory\"/>
    </mc:Choice>
  </mc:AlternateContent>
  <bookViews>
    <workbookView xWindow="0" yWindow="0" windowWidth="19200" windowHeight="8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" i="1"/>
  <c r="D32" i="1"/>
  <c r="C32" i="1"/>
  <c r="D31" i="1"/>
  <c r="C31" i="1"/>
  <c r="F15" i="1"/>
  <c r="F25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3" i="1"/>
  <c r="G3" i="1" s="1"/>
  <c r="E4" i="1"/>
  <c r="G4" i="1" s="1"/>
  <c r="E5" i="1"/>
  <c r="E6" i="1"/>
  <c r="E7" i="1"/>
  <c r="G7" i="1" s="1"/>
  <c r="E8" i="1"/>
  <c r="G8" i="1" s="1"/>
  <c r="E9" i="1"/>
  <c r="E10" i="1"/>
  <c r="E11" i="1"/>
  <c r="G11" i="1" s="1"/>
  <c r="E12" i="1"/>
  <c r="G12" i="1" s="1"/>
  <c r="E13" i="1"/>
  <c r="E14" i="1"/>
  <c r="E15" i="1"/>
  <c r="G15" i="1" s="1"/>
  <c r="E16" i="1"/>
  <c r="G16" i="1" s="1"/>
  <c r="E17" i="1"/>
  <c r="E18" i="1"/>
  <c r="E19" i="1"/>
  <c r="G19" i="1" s="1"/>
  <c r="E20" i="1"/>
  <c r="G20" i="1" s="1"/>
  <c r="E21" i="1"/>
  <c r="E22" i="1"/>
  <c r="E23" i="1"/>
  <c r="G23" i="1" s="1"/>
  <c r="E24" i="1"/>
  <c r="G24" i="1" s="1"/>
  <c r="E25" i="1"/>
  <c r="E2" i="1"/>
  <c r="C28" i="1" s="1"/>
  <c r="C29" i="1" s="1"/>
  <c r="D27" i="1"/>
  <c r="C27" i="1"/>
  <c r="H21" i="1" l="1"/>
  <c r="H13" i="1"/>
  <c r="G22" i="1"/>
  <c r="G18" i="1"/>
  <c r="G14" i="1"/>
  <c r="G10" i="1"/>
  <c r="G6" i="1"/>
  <c r="H6" i="1"/>
  <c r="H23" i="1"/>
  <c r="G25" i="1"/>
  <c r="G21" i="1"/>
  <c r="G17" i="1"/>
  <c r="G13" i="1"/>
  <c r="G9" i="1"/>
  <c r="G5" i="1"/>
  <c r="H7" i="1"/>
  <c r="G2" i="1"/>
  <c r="D28" i="1"/>
  <c r="D29" i="1" s="1"/>
  <c r="H4" i="1" l="1"/>
  <c r="H16" i="1"/>
  <c r="H22" i="1"/>
  <c r="H8" i="1"/>
  <c r="H18" i="1"/>
  <c r="H24" i="1"/>
  <c r="H12" i="1"/>
  <c r="H20" i="1"/>
  <c r="H3" i="1"/>
  <c r="H19" i="1"/>
  <c r="H2" i="1"/>
  <c r="H9" i="1"/>
  <c r="H17" i="1"/>
  <c r="H14" i="1"/>
  <c r="H5" i="1"/>
  <c r="H11" i="1"/>
  <c r="H10" i="1"/>
  <c r="H15" i="1"/>
  <c r="H25" i="1"/>
</calcChain>
</file>

<file path=xl/sharedStrings.xml><?xml version="1.0" encoding="utf-8"?>
<sst xmlns="http://schemas.openxmlformats.org/spreadsheetml/2006/main" count="19" uniqueCount="17">
  <si>
    <t>ID</t>
  </si>
  <si>
    <t>Sex</t>
  </si>
  <si>
    <t>Průměr</t>
  </si>
  <si>
    <t>Vyska (V)</t>
  </si>
  <si>
    <t>Hmotnost (H)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</si>
  <si>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</si>
  <si>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</si>
  <si>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t>Rozptyl</t>
  </si>
  <si>
    <t>SD</t>
  </si>
  <si>
    <r>
      <t>z(v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</si>
  <si>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z(h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</si>
  <si>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z</t>
    </r>
    <r>
      <rPr>
        <vertAlign val="subscript"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*z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</si>
  <si>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r</t>
    </r>
    <r>
      <rPr>
        <vertAlign val="subscript"/>
        <sz val="11"/>
        <color theme="1"/>
        <rFont val="Calibri"/>
        <family val="2"/>
        <charset val="238"/>
        <scheme val="minor"/>
      </rPr>
      <t>VH</t>
    </r>
  </si>
  <si>
    <t>kontrola</t>
  </si>
  <si>
    <t>r2</t>
  </si>
  <si>
    <t>t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</si>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</sst>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pane xSplit="1" ySplit="1" topLeftCell="F17" activePane="bottomRight" state="frozen"/>
      <selection pane="topRight" activeCell="B1" sqref="B1"/>
      <selection pane="bottomLeft" activeCell="A2" sqref="A2"/>
      <selection pane="bottomRight" activeCell="H30" sqref="H30"/>
    </sheetView>
  </sheetViews>
  <sheetFormatPr defaultRowHeight="15" x14ac:dyDescent="0.25"/>
  <cols>
    <col min="1" max="1" width="7.5703125" bestFit="1" customWidth="1"/>
    <col min="2" max="2" width="4.140625" bestFit="1" customWidth="1"/>
    <col min="4" max="4" width="12.85546875" bestFit="1" customWidth="1"/>
  </cols>
  <sheetData>
    <row r="1" spans="1:9" ht="18" x14ac:dyDescent="0.3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9</v>
      </c>
      <c r="H1" t="s">
        <v>10</v>
      </c>
      <c r="I1" t="s">
        <v>11</v>
      </c>
    </row>
    <row r="2" spans="1:9" x14ac:dyDescent="0.25">
      <c r="A2">
        <v>1</v>
      </c>
      <c r="B2">
        <v>1</v>
      </c>
      <c r="C2">
        <v>174</v>
      </c>
      <c r="D2">
        <v>82</v>
      </c>
      <c r="E2">
        <f>C2-C$27</f>
        <v>0.41666666666665719</v>
      </c>
      <c r="F2">
        <f>D2-D$27</f>
        <v>7.9166666666666714</v>
      </c>
      <c r="G2">
        <f>E2/C$29</f>
        <v>3.5604827742544039E-2</v>
      </c>
      <c r="H2">
        <f>F2/D$29</f>
        <v>0.4918833274862392</v>
      </c>
      <c r="I2">
        <f>G2*H2</f>
        <v>1.7513421144576925E-2</v>
      </c>
    </row>
    <row r="3" spans="1:9" x14ac:dyDescent="0.25">
      <c r="A3">
        <v>2</v>
      </c>
      <c r="B3">
        <v>2</v>
      </c>
      <c r="C3">
        <v>168</v>
      </c>
      <c r="D3">
        <v>89</v>
      </c>
      <c r="E3">
        <f>C3-C$27</f>
        <v>-5.5833333333333428</v>
      </c>
      <c r="F3">
        <f>D3-D$27</f>
        <v>14.916666666666671</v>
      </c>
      <c r="G3">
        <f>E3/C$29</f>
        <v>-0.47710469175010178</v>
      </c>
      <c r="H3">
        <f>F3/D$29</f>
        <v>0.92681174336880834</v>
      </c>
      <c r="I3">
        <f t="shared" ref="I3:I25" si="0">G3*H3</f>
        <v>-0.44218623113034972</v>
      </c>
    </row>
    <row r="4" spans="1:9" x14ac:dyDescent="0.25">
      <c r="A4">
        <v>3</v>
      </c>
      <c r="B4">
        <v>2</v>
      </c>
      <c r="C4">
        <v>170</v>
      </c>
      <c r="D4">
        <v>62</v>
      </c>
      <c r="E4">
        <f>C4-C$27</f>
        <v>-3.5833333333333428</v>
      </c>
      <c r="F4">
        <f>D4-D$27</f>
        <v>-12.083333333333329</v>
      </c>
      <c r="G4">
        <f>E4/C$29</f>
        <v>-0.30620151858588651</v>
      </c>
      <c r="H4">
        <f>F4/D$29</f>
        <v>-0.75076928932110121</v>
      </c>
      <c r="I4">
        <f t="shared" si="0"/>
        <v>0.22988669649776797</v>
      </c>
    </row>
    <row r="5" spans="1:9" x14ac:dyDescent="0.25">
      <c r="A5">
        <v>4</v>
      </c>
      <c r="B5">
        <v>1</v>
      </c>
      <c r="C5">
        <v>172</v>
      </c>
      <c r="D5">
        <v>65</v>
      </c>
      <c r="E5">
        <f>C5-C$27</f>
        <v>-1.5833333333333428</v>
      </c>
      <c r="F5">
        <f>D5-D$27</f>
        <v>-9.0833333333333286</v>
      </c>
      <c r="G5">
        <f>E5/C$29</f>
        <v>-0.13529834542167124</v>
      </c>
      <c r="H5">
        <f>F5/D$29</f>
        <v>-0.56437139680000015</v>
      </c>
      <c r="I5">
        <f t="shared" si="0"/>
        <v>7.6358516190357509E-2</v>
      </c>
    </row>
    <row r="6" spans="1:9" x14ac:dyDescent="0.25">
      <c r="A6">
        <v>5</v>
      </c>
      <c r="B6">
        <v>2</v>
      </c>
      <c r="C6">
        <v>168</v>
      </c>
      <c r="D6">
        <v>63</v>
      </c>
      <c r="E6">
        <f>C6-C$27</f>
        <v>-5.5833333333333428</v>
      </c>
      <c r="F6">
        <f>D6-D$27</f>
        <v>-11.083333333333329</v>
      </c>
      <c r="G6">
        <f>E6/C$29</f>
        <v>-0.47710469175010178</v>
      </c>
      <c r="H6">
        <f>F6/D$29</f>
        <v>-0.68863665848073419</v>
      </c>
      <c r="I6">
        <f t="shared" si="0"/>
        <v>0.32855178067227081</v>
      </c>
    </row>
    <row r="7" spans="1:9" x14ac:dyDescent="0.25">
      <c r="A7">
        <v>6</v>
      </c>
      <c r="B7">
        <v>1</v>
      </c>
      <c r="C7">
        <v>181</v>
      </c>
      <c r="D7">
        <v>92</v>
      </c>
      <c r="E7">
        <f>C7-C$27</f>
        <v>7.4166666666666572</v>
      </c>
      <c r="F7">
        <f>D7-D$27</f>
        <v>17.916666666666671</v>
      </c>
      <c r="G7">
        <f>E7/C$29</f>
        <v>0.63376593381729751</v>
      </c>
      <c r="H7">
        <f>F7/D$29</f>
        <v>1.1132096358899093</v>
      </c>
      <c r="I7">
        <f t="shared" si="0"/>
        <v>0.70551434442418215</v>
      </c>
    </row>
    <row r="8" spans="1:9" x14ac:dyDescent="0.25">
      <c r="A8">
        <v>7</v>
      </c>
      <c r="B8">
        <v>2</v>
      </c>
      <c r="C8">
        <v>166</v>
      </c>
      <c r="D8">
        <v>58</v>
      </c>
      <c r="E8">
        <f>C8-C$27</f>
        <v>-7.5833333333333428</v>
      </c>
      <c r="F8">
        <f>D8-D$27</f>
        <v>-16.083333333333329</v>
      </c>
      <c r="G8">
        <f>E8/C$29</f>
        <v>-0.64800786491431706</v>
      </c>
      <c r="H8">
        <f>F8/D$29</f>
        <v>-0.99929981268256929</v>
      </c>
      <c r="I8">
        <f t="shared" si="0"/>
        <v>0.64755413802570871</v>
      </c>
    </row>
    <row r="9" spans="1:9" x14ac:dyDescent="0.25">
      <c r="A9">
        <v>8</v>
      </c>
      <c r="B9">
        <v>1</v>
      </c>
      <c r="C9">
        <v>178</v>
      </c>
      <c r="D9">
        <v>65</v>
      </c>
      <c r="E9">
        <f>C9-C$27</f>
        <v>4.4166666666666572</v>
      </c>
      <c r="F9">
        <f>D9-D$27</f>
        <v>-9.0833333333333286</v>
      </c>
      <c r="G9">
        <f>E9/C$29</f>
        <v>0.37741117407097458</v>
      </c>
      <c r="H9">
        <f>F9/D$29</f>
        <v>-0.56437139680000015</v>
      </c>
      <c r="I9">
        <f t="shared" si="0"/>
        <v>-0.21300007147836392</v>
      </c>
    </row>
    <row r="10" spans="1:9" x14ac:dyDescent="0.25">
      <c r="A10">
        <v>9</v>
      </c>
      <c r="B10">
        <v>1</v>
      </c>
      <c r="C10">
        <v>170</v>
      </c>
      <c r="D10">
        <v>60</v>
      </c>
      <c r="E10">
        <f>C10-C$27</f>
        <v>-3.5833333333333428</v>
      </c>
      <c r="F10">
        <f>D10-D$27</f>
        <v>-14.083333333333329</v>
      </c>
      <c r="G10">
        <f>E10/C$29</f>
        <v>-0.30620151858588651</v>
      </c>
      <c r="H10">
        <f>F10/D$29</f>
        <v>-0.87503455100183525</v>
      </c>
      <c r="I10">
        <f t="shared" si="0"/>
        <v>0.26793690833188133</v>
      </c>
    </row>
    <row r="11" spans="1:9" x14ac:dyDescent="0.25">
      <c r="A11">
        <v>10</v>
      </c>
      <c r="B11">
        <v>2</v>
      </c>
      <c r="C11">
        <v>158</v>
      </c>
      <c r="D11">
        <v>52</v>
      </c>
      <c r="E11">
        <f>C11-C$27</f>
        <v>-15.583333333333343</v>
      </c>
      <c r="F11">
        <f>D11-D$27</f>
        <v>-22.083333333333329</v>
      </c>
      <c r="G11">
        <f>E11/C$29</f>
        <v>-1.3316205575711781</v>
      </c>
      <c r="H11">
        <f>F11/D$29</f>
        <v>-1.3720955977247713</v>
      </c>
      <c r="I11">
        <f t="shared" si="0"/>
        <v>1.8271107048832189</v>
      </c>
    </row>
    <row r="12" spans="1:9" x14ac:dyDescent="0.25">
      <c r="A12">
        <v>11</v>
      </c>
      <c r="B12">
        <v>1</v>
      </c>
      <c r="C12">
        <v>201</v>
      </c>
      <c r="D12">
        <v>98</v>
      </c>
      <c r="E12">
        <f>C12-C$27</f>
        <v>27.416666666666657</v>
      </c>
      <c r="F12">
        <f>D12-D$27</f>
        <v>23.916666666666671</v>
      </c>
      <c r="G12">
        <f>E12/C$29</f>
        <v>2.3427976654594502</v>
      </c>
      <c r="H12">
        <f>F12/D$29</f>
        <v>1.4860054209321114</v>
      </c>
      <c r="I12">
        <f t="shared" si="0"/>
        <v>3.4814100310198381</v>
      </c>
    </row>
    <row r="13" spans="1:9" x14ac:dyDescent="0.25">
      <c r="A13">
        <v>12</v>
      </c>
      <c r="B13">
        <v>1</v>
      </c>
      <c r="C13">
        <v>198</v>
      </c>
      <c r="D13">
        <v>112</v>
      </c>
      <c r="E13">
        <f>C13-C$27</f>
        <v>24.416666666666657</v>
      </c>
      <c r="F13">
        <f>D13-D$27</f>
        <v>37.916666666666671</v>
      </c>
      <c r="G13">
        <f>E13/C$29</f>
        <v>2.0864429057131275</v>
      </c>
      <c r="H13">
        <f>F13/D$29</f>
        <v>2.3558622526972499</v>
      </c>
      <c r="I13">
        <f t="shared" si="0"/>
        <v>4.9153720839775241</v>
      </c>
    </row>
    <row r="14" spans="1:9" x14ac:dyDescent="0.25">
      <c r="A14">
        <v>13</v>
      </c>
      <c r="B14">
        <v>2</v>
      </c>
      <c r="C14">
        <v>175</v>
      </c>
      <c r="D14">
        <v>65</v>
      </c>
      <c r="E14">
        <f>C14-C$27</f>
        <v>1.4166666666666572</v>
      </c>
      <c r="F14">
        <f>D14-D$27</f>
        <v>-9.0833333333333286</v>
      </c>
      <c r="G14">
        <f>E14/C$29</f>
        <v>0.12105641432465168</v>
      </c>
      <c r="H14">
        <f>F14/D$29</f>
        <v>-0.56437139680000015</v>
      </c>
      <c r="I14">
        <f t="shared" si="0"/>
        <v>-6.8320777644003211E-2</v>
      </c>
    </row>
    <row r="15" spans="1:9" x14ac:dyDescent="0.25">
      <c r="A15">
        <v>14</v>
      </c>
      <c r="B15">
        <v>2</v>
      </c>
      <c r="C15">
        <v>160</v>
      </c>
      <c r="D15">
        <v>60</v>
      </c>
      <c r="E15">
        <f>C15-C$27</f>
        <v>-13.583333333333343</v>
      </c>
      <c r="F15">
        <f>D15-D$27</f>
        <v>-14.083333333333329</v>
      </c>
      <c r="G15">
        <f>E15/C$29</f>
        <v>-1.1607173844069629</v>
      </c>
      <c r="H15">
        <f>F15/D$29</f>
        <v>-0.87503455100183525</v>
      </c>
      <c r="I15">
        <f t="shared" si="0"/>
        <v>1.0156678153045715</v>
      </c>
    </row>
    <row r="16" spans="1:9" x14ac:dyDescent="0.25">
      <c r="A16">
        <v>15</v>
      </c>
      <c r="B16">
        <v>1</v>
      </c>
      <c r="C16">
        <v>195</v>
      </c>
      <c r="D16">
        <v>100</v>
      </c>
      <c r="E16">
        <f>C16-C$27</f>
        <v>21.416666666666657</v>
      </c>
      <c r="F16">
        <f>D16-D$27</f>
        <v>25.916666666666671</v>
      </c>
      <c r="G16">
        <f>E16/C$29</f>
        <v>1.8300881459668044</v>
      </c>
      <c r="H16">
        <f>F16/D$29</f>
        <v>1.6102706826128454</v>
      </c>
      <c r="I16">
        <f t="shared" si="0"/>
        <v>2.9469372880476428</v>
      </c>
    </row>
    <row r="17" spans="1:9" x14ac:dyDescent="0.25">
      <c r="A17">
        <v>16</v>
      </c>
      <c r="B17">
        <v>1</v>
      </c>
      <c r="C17">
        <v>182</v>
      </c>
      <c r="D17">
        <v>87</v>
      </c>
      <c r="E17">
        <f>C17-C$27</f>
        <v>8.4166666666666572</v>
      </c>
      <c r="F17">
        <f>D17-D$27</f>
        <v>12.916666666666671</v>
      </c>
      <c r="G17">
        <f>E17/C$29</f>
        <v>0.71921752039940512</v>
      </c>
      <c r="H17">
        <f>F17/D$29</f>
        <v>0.8025464816880743</v>
      </c>
      <c r="I17">
        <f t="shared" si="0"/>
        <v>0.5772054905649634</v>
      </c>
    </row>
    <row r="18" spans="1:9" x14ac:dyDescent="0.25">
      <c r="A18">
        <v>17</v>
      </c>
      <c r="B18">
        <v>1</v>
      </c>
      <c r="C18">
        <v>178</v>
      </c>
      <c r="D18">
        <v>73</v>
      </c>
      <c r="E18">
        <f>C18-C$27</f>
        <v>4.4166666666666572</v>
      </c>
      <c r="F18">
        <f>D18-D$27</f>
        <v>-1.0833333333333286</v>
      </c>
      <c r="G18">
        <f>E18/C$29</f>
        <v>0.37741117407097458</v>
      </c>
      <c r="H18">
        <f>F18/D$29</f>
        <v>-6.7310350077063971E-2</v>
      </c>
      <c r="I18">
        <f t="shared" si="0"/>
        <v>-2.5403678249713027E-2</v>
      </c>
    </row>
    <row r="19" spans="1:9" x14ac:dyDescent="0.25">
      <c r="A19">
        <v>18</v>
      </c>
      <c r="B19">
        <v>2</v>
      </c>
      <c r="C19">
        <v>165</v>
      </c>
      <c r="D19">
        <v>57</v>
      </c>
      <c r="E19">
        <f>C19-C$27</f>
        <v>-8.5833333333333428</v>
      </c>
      <c r="F19">
        <f>D19-D$27</f>
        <v>-17.083333333333329</v>
      </c>
      <c r="G19">
        <f>E19/C$29</f>
        <v>-0.73345945149642466</v>
      </c>
      <c r="H19">
        <f>F19/D$29</f>
        <v>-1.0614324435229363</v>
      </c>
      <c r="I19">
        <f t="shared" si="0"/>
        <v>0.77851765782684257</v>
      </c>
    </row>
    <row r="20" spans="1:9" x14ac:dyDescent="0.25">
      <c r="A20">
        <v>19</v>
      </c>
      <c r="B20">
        <v>2</v>
      </c>
      <c r="C20">
        <v>170</v>
      </c>
      <c r="D20">
        <v>62</v>
      </c>
      <c r="E20">
        <f>C20-C$27</f>
        <v>-3.5833333333333428</v>
      </c>
      <c r="F20">
        <f>D20-D$27</f>
        <v>-12.083333333333329</v>
      </c>
      <c r="G20">
        <f>E20/C$29</f>
        <v>-0.30620151858588651</v>
      </c>
      <c r="H20">
        <f>F20/D$29</f>
        <v>-0.75076928932110121</v>
      </c>
      <c r="I20">
        <f t="shared" si="0"/>
        <v>0.22988669649776797</v>
      </c>
    </row>
    <row r="21" spans="1:9" x14ac:dyDescent="0.25">
      <c r="A21">
        <v>20</v>
      </c>
      <c r="B21">
        <v>1</v>
      </c>
      <c r="C21">
        <v>180</v>
      </c>
      <c r="D21">
        <v>73</v>
      </c>
      <c r="E21">
        <f>C21-C$27</f>
        <v>6.4166666666666572</v>
      </c>
      <c r="F21">
        <f>D21-D$27</f>
        <v>-1.0833333333333286</v>
      </c>
      <c r="G21">
        <f>E21/C$29</f>
        <v>0.5483143472351899</v>
      </c>
      <c r="H21">
        <f>F21/D$29</f>
        <v>-6.7310350077063971E-2</v>
      </c>
      <c r="I21">
        <f t="shared" si="0"/>
        <v>-3.6907230664677444E-2</v>
      </c>
    </row>
    <row r="22" spans="1:9" x14ac:dyDescent="0.25">
      <c r="A22">
        <v>21</v>
      </c>
      <c r="B22">
        <v>1</v>
      </c>
      <c r="C22">
        <v>170</v>
      </c>
      <c r="D22">
        <v>90</v>
      </c>
      <c r="E22">
        <f>C22-C$27</f>
        <v>-3.5833333333333428</v>
      </c>
      <c r="F22">
        <f>D22-D$27</f>
        <v>15.916666666666671</v>
      </c>
      <c r="G22">
        <f>E22/C$29</f>
        <v>-0.30620151858588651</v>
      </c>
      <c r="H22">
        <f>F22/D$29</f>
        <v>0.98894437420917536</v>
      </c>
      <c r="I22">
        <f t="shared" si="0"/>
        <v>-0.30281626917981869</v>
      </c>
    </row>
    <row r="23" spans="1:9" x14ac:dyDescent="0.25">
      <c r="A23">
        <v>22</v>
      </c>
      <c r="B23">
        <v>2</v>
      </c>
      <c r="C23">
        <v>166</v>
      </c>
      <c r="D23">
        <v>66</v>
      </c>
      <c r="E23">
        <f>C23-C$27</f>
        <v>-7.5833333333333428</v>
      </c>
      <c r="F23">
        <f>D23-D$27</f>
        <v>-8.0833333333333286</v>
      </c>
      <c r="G23">
        <f>E23/C$29</f>
        <v>-0.64800786491431706</v>
      </c>
      <c r="H23">
        <f>F23/D$29</f>
        <v>-0.50223876595963313</v>
      </c>
      <c r="I23">
        <f t="shared" si="0"/>
        <v>0.32545467040670323</v>
      </c>
    </row>
    <row r="24" spans="1:9" x14ac:dyDescent="0.25">
      <c r="A24">
        <v>23</v>
      </c>
      <c r="B24">
        <v>2</v>
      </c>
      <c r="C24">
        <v>166</v>
      </c>
      <c r="D24">
        <v>67</v>
      </c>
      <c r="E24">
        <f>C24-C$27</f>
        <v>-7.5833333333333428</v>
      </c>
      <c r="F24">
        <f>D24-D$27</f>
        <v>-7.0833333333333286</v>
      </c>
      <c r="G24">
        <f>E24/C$29</f>
        <v>-0.64800786491431706</v>
      </c>
      <c r="H24">
        <f>F24/D$29</f>
        <v>-0.44010613511926611</v>
      </c>
      <c r="I24">
        <f t="shared" si="0"/>
        <v>0.28519223695432755</v>
      </c>
    </row>
    <row r="25" spans="1:9" x14ac:dyDescent="0.25">
      <c r="A25">
        <v>24</v>
      </c>
      <c r="B25">
        <v>1</v>
      </c>
      <c r="C25">
        <v>155</v>
      </c>
      <c r="D25">
        <v>80</v>
      </c>
      <c r="E25">
        <f>C25-C$27</f>
        <v>-18.583333333333343</v>
      </c>
      <c r="F25">
        <f>D25-D$27</f>
        <v>5.9166666666666714</v>
      </c>
      <c r="G25">
        <f>E25/C$29</f>
        <v>-1.5879753173175011</v>
      </c>
      <c r="H25">
        <f>F25/D$29</f>
        <v>0.36761806580550516</v>
      </c>
      <c r="I25">
        <f t="shared" si="0"/>
        <v>-0.58376841469914309</v>
      </c>
    </row>
    <row r="27" spans="1:9" ht="18" x14ac:dyDescent="0.35">
      <c r="A27" t="s">
        <v>2</v>
      </c>
      <c r="C27">
        <f>SUM(C2:C25)/COUNT(C2:C25)</f>
        <v>173.58333333333334</v>
      </c>
      <c r="D27">
        <f>SUM(D2:D25)/COUNT(D2:D25)</f>
        <v>74.083333333333329</v>
      </c>
      <c r="H27" t="s">
        <v>12</v>
      </c>
      <c r="I27">
        <f>SUM(I2:I25)/23</f>
        <v>0.73842033946626418</v>
      </c>
    </row>
    <row r="28" spans="1:9" x14ac:dyDescent="0.25">
      <c r="A28" t="s">
        <v>7</v>
      </c>
      <c r="C28">
        <f>SUMSQ(E2:E25)/23</f>
        <v>136.94927536231887</v>
      </c>
      <c r="D28">
        <f>SUMSQ(F2:F25)/23</f>
        <v>259.036231884058</v>
      </c>
      <c r="H28" t="s">
        <v>13</v>
      </c>
      <c r="I28">
        <f>PEARSON(C2:C25,D2:D25)</f>
        <v>0.73842033946626429</v>
      </c>
    </row>
    <row r="29" spans="1:9" x14ac:dyDescent="0.25">
      <c r="A29" t="s">
        <v>8</v>
      </c>
      <c r="C29">
        <f>SQRT(C28)</f>
        <v>11.70253286098009</v>
      </c>
      <c r="D29">
        <f>SQRT(D28)</f>
        <v>16.094602569931883</v>
      </c>
    </row>
    <row r="30" spans="1:9" x14ac:dyDescent="0.25">
      <c r="H30" t="s">
        <v>14</v>
      </c>
    </row>
    <row r="31" spans="1:9" x14ac:dyDescent="0.25">
      <c r="A31" t="s">
        <v>2</v>
      </c>
      <c r="C31">
        <f>AVERAGE(C2:C25)</f>
        <v>173.58333333333334</v>
      </c>
      <c r="D31">
        <f>AVERAGE(D2:D25)</f>
        <v>74.083333333333329</v>
      </c>
      <c r="H31" t="s">
        <v>15</v>
      </c>
    </row>
    <row r="32" spans="1:9" x14ac:dyDescent="0.25">
      <c r="A32" t="s">
        <v>8</v>
      </c>
      <c r="C32">
        <f>STDEV(C2:C25)</f>
        <v>11.70253286098009</v>
      </c>
      <c r="D32">
        <f>STDEV(D2:D25)</f>
        <v>16.094602569931897</v>
      </c>
      <c r="H32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2017-02-20T11:50:55Z</dcterms:created>
  <dcterms:modified xsi:type="dcterms:W3CDTF">2017-02-20T12:57:15Z</dcterms:modified>
</cp:coreProperties>
</file>