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266E8AF0-85B2-4AED-AB45-51AD661AB3C1}" xr6:coauthVersionLast="47" xr6:coauthVersionMax="47" xr10:uidLastSave="{00000000-0000-0000-0000-000000000000}"/>
  <bookViews>
    <workbookView xWindow="-120" yWindow="-120" windowWidth="29040" windowHeight="15840" activeTab="8" xr2:uid="{9D09BAF9-4839-4804-857F-7B0652A3103C}"/>
  </bookViews>
  <sheets>
    <sheet name="Odkazy" sheetId="1" r:id="rId1"/>
    <sheet name="Data" sheetId="2" r:id="rId2"/>
    <sheet name="Data (2)" sheetId="3" r:id="rId3"/>
    <sheet name="Data (3)" sheetId="4" r:id="rId4"/>
    <sheet name="NásobeníMatic" sheetId="5" r:id="rId5"/>
    <sheet name="List3" sheetId="7" r:id="rId6"/>
    <sheet name="Kvadry" sheetId="6" r:id="rId7"/>
    <sheet name="Kvadry kolmé" sheetId="8" r:id="rId8"/>
    <sheet name="Kvadry korelované" sheetId="9" r:id="rId9"/>
  </sheets>
  <definedNames>
    <definedName name="solver_adj" localSheetId="2" hidden="1">'Data (2)'!$O$4:$O$6</definedName>
    <definedName name="solver_adj" localSheetId="3" hidden="1">'Data (3)'!#REF!</definedName>
    <definedName name="solver_adj" localSheetId="6" hidden="1">Kvadry!$U$19:$W$32</definedName>
    <definedName name="solver_adj" localSheetId="7" hidden="1">'Kvadry kolmé'!$U$19:$W$32,'Kvadry kolmé'!$Z$20,'Kvadry kolmé'!$Z$21,'Kvadry kolmé'!$AA$21</definedName>
    <definedName name="solver_adj" localSheetId="8" hidden="1">'Kvadry korelované'!$U$19:$W$32,'Kvadry korelované'!$Z$20,'Kvadry korelované'!$Z$21,'Kvadry korelované'!$AA$21</definedName>
    <definedName name="solver_cvg" localSheetId="2" hidden="1">0.0001</definedName>
    <definedName name="solver_cvg" localSheetId="3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drv" localSheetId="2" hidden="1">1</definedName>
    <definedName name="solver_drv" localSheetId="3" hidden="1">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eng" localSheetId="2" hidden="1">1</definedName>
    <definedName name="solver_eng" localSheetId="3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st" localSheetId="2" hidden="1">1</definedName>
    <definedName name="solver_est" localSheetId="3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itr" localSheetId="2" hidden="1">2147483647</definedName>
    <definedName name="solver_itr" localSheetId="3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mip" localSheetId="2" hidden="1">2147483647</definedName>
    <definedName name="solver_mip" localSheetId="3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ni" localSheetId="2" hidden="1">30</definedName>
    <definedName name="solver_mni" localSheetId="3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rt" localSheetId="2" hidden="1">0.075</definedName>
    <definedName name="solver_mrt" localSheetId="3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sl" localSheetId="2" hidden="1">2</definedName>
    <definedName name="solver_msl" localSheetId="3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neg" localSheetId="2" hidden="1">2</definedName>
    <definedName name="solver_neg" localSheetId="3" hidden="1">2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od" localSheetId="2" hidden="1">2147483647</definedName>
    <definedName name="solver_nod" localSheetId="3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um" localSheetId="2" hidden="1">0</definedName>
    <definedName name="solver_num" localSheetId="3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wt" localSheetId="2" hidden="1">1</definedName>
    <definedName name="solver_nwt" localSheetId="3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opt" localSheetId="2" hidden="1">'Data (2)'!$O$13</definedName>
    <definedName name="solver_opt" localSheetId="3" hidden="1">'Data (3)'!#REF!</definedName>
    <definedName name="solver_opt" localSheetId="6" hidden="1">Kvadry!$Z$24</definedName>
    <definedName name="solver_opt" localSheetId="7" hidden="1">'Kvadry kolmé'!$AJ$23</definedName>
    <definedName name="solver_opt" localSheetId="8" hidden="1">'Kvadry korelované'!$AJ$23</definedName>
    <definedName name="solver_pre" localSheetId="2" hidden="1">0.000001</definedName>
    <definedName name="solver_pre" localSheetId="3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rbv" localSheetId="2" hidden="1">1</definedName>
    <definedName name="solver_rbv" localSheetId="3" hidden="1">1</definedName>
    <definedName name="solver_rbv" localSheetId="6" hidden="1">1</definedName>
    <definedName name="solver_rbv" localSheetId="7" hidden="1">1</definedName>
    <definedName name="solver_rbv" localSheetId="8" hidden="1">1</definedName>
    <definedName name="solver_rlx" localSheetId="2" hidden="1">2</definedName>
    <definedName name="solver_rlx" localSheetId="3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sd" localSheetId="2" hidden="1">0</definedName>
    <definedName name="solver_rsd" localSheetId="3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scl" localSheetId="2" hidden="1">1</definedName>
    <definedName name="solver_scl" localSheetId="3" hidden="1">1</definedName>
    <definedName name="solver_scl" localSheetId="6" hidden="1">1</definedName>
    <definedName name="solver_scl" localSheetId="7" hidden="1">1</definedName>
    <definedName name="solver_scl" localSheetId="8" hidden="1">1</definedName>
    <definedName name="solver_sho" localSheetId="2" hidden="1">2</definedName>
    <definedName name="solver_sho" localSheetId="3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sz" localSheetId="2" hidden="1">100</definedName>
    <definedName name="solver_ssz" localSheetId="3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tim" localSheetId="2" hidden="1">2147483647</definedName>
    <definedName name="solver_tim" localSheetId="3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ol" localSheetId="2" hidden="1">0.01</definedName>
    <definedName name="solver_tol" localSheetId="3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yp" localSheetId="2" hidden="1">2</definedName>
    <definedName name="solver_typ" localSheetId="3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3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3" hidden="1">3</definedName>
    <definedName name="solver_ver" localSheetId="6" hidden="1">3</definedName>
    <definedName name="solver_ver" localSheetId="7" hidden="1">3</definedName>
    <definedName name="solver_ver" localSheetId="8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36" i="9" l="1"/>
  <c r="BC35" i="9"/>
  <c r="BB35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U16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U15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U14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U13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U12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U11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U10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U9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U8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U7" i="9"/>
  <c r="V6" i="9"/>
  <c r="W6" i="9"/>
  <c r="X6" i="9"/>
  <c r="Y6" i="9"/>
  <c r="Z6" i="9"/>
  <c r="AA6" i="9"/>
  <c r="AB6" i="9"/>
  <c r="AC6" i="9"/>
  <c r="AD6" i="9"/>
  <c r="AE6" i="9"/>
  <c r="AF6" i="9"/>
  <c r="AG6" i="9"/>
  <c r="AH6" i="9"/>
  <c r="U6" i="9"/>
  <c r="V5" i="9"/>
  <c r="W5" i="9"/>
  <c r="X5" i="9"/>
  <c r="Y5" i="9"/>
  <c r="Z5" i="9"/>
  <c r="AA5" i="9"/>
  <c r="AB5" i="9"/>
  <c r="AC5" i="9"/>
  <c r="AD5" i="9"/>
  <c r="AE5" i="9"/>
  <c r="AF5" i="9"/>
  <c r="AG5" i="9"/>
  <c r="AH5" i="9"/>
  <c r="U5" i="9"/>
  <c r="W4" i="9"/>
  <c r="X4" i="9"/>
  <c r="Y4" i="9"/>
  <c r="Z4" i="9"/>
  <c r="AA4" i="9"/>
  <c r="AB4" i="9"/>
  <c r="AC4" i="9"/>
  <c r="AD4" i="9"/>
  <c r="AE4" i="9"/>
  <c r="AF4" i="9"/>
  <c r="AG4" i="9"/>
  <c r="AH4" i="9"/>
  <c r="V4" i="9"/>
  <c r="U4" i="9"/>
  <c r="AC3" i="9"/>
  <c r="AH3" i="9"/>
  <c r="V3" i="9"/>
  <c r="W3" i="9"/>
  <c r="X3" i="9"/>
  <c r="Y3" i="9"/>
  <c r="Z3" i="9"/>
  <c r="AA3" i="9"/>
  <c r="AB3" i="9"/>
  <c r="AD3" i="9"/>
  <c r="AE3" i="9"/>
  <c r="AF3" i="9"/>
  <c r="AG3" i="9"/>
  <c r="U3" i="9"/>
  <c r="B3" i="9"/>
  <c r="C3" i="9" s="1"/>
  <c r="D3" i="9" s="1"/>
  <c r="B4" i="9"/>
  <c r="C4" i="9" s="1"/>
  <c r="D4" i="9" s="1"/>
  <c r="B5" i="9"/>
  <c r="C5" i="9" s="1"/>
  <c r="D5" i="9" s="1"/>
  <c r="B6" i="9"/>
  <c r="C6" i="9" s="1"/>
  <c r="D6" i="9" s="1"/>
  <c r="B7" i="9"/>
  <c r="C7" i="9" s="1"/>
  <c r="D7" i="9" s="1"/>
  <c r="B8" i="9"/>
  <c r="C8" i="9" s="1"/>
  <c r="D8" i="9" s="1"/>
  <c r="B9" i="9"/>
  <c r="C9" i="9" s="1"/>
  <c r="D9" i="9" s="1"/>
  <c r="B10" i="9"/>
  <c r="C10" i="9" s="1"/>
  <c r="D10" i="9" s="1"/>
  <c r="B11" i="9"/>
  <c r="C11" i="9" s="1"/>
  <c r="D11" i="9" s="1"/>
  <c r="B12" i="9"/>
  <c r="C12" i="9" s="1"/>
  <c r="D12" i="9" s="1"/>
  <c r="B13" i="9"/>
  <c r="C13" i="9" s="1"/>
  <c r="D13" i="9" s="1"/>
  <c r="B14" i="9"/>
  <c r="C14" i="9" s="1"/>
  <c r="D14" i="9" s="1"/>
  <c r="B15" i="9"/>
  <c r="C15" i="9" s="1"/>
  <c r="D15" i="9" s="1"/>
  <c r="B16" i="9"/>
  <c r="C16" i="9" s="1"/>
  <c r="D16" i="9" s="1"/>
  <c r="B17" i="9"/>
  <c r="C17" i="9" s="1"/>
  <c r="D17" i="9" s="1"/>
  <c r="B18" i="9"/>
  <c r="C18" i="9" s="1"/>
  <c r="D18" i="9" s="1"/>
  <c r="B19" i="9"/>
  <c r="C19" i="9" s="1"/>
  <c r="D19" i="9" s="1"/>
  <c r="B20" i="9"/>
  <c r="C20" i="9" s="1"/>
  <c r="D20" i="9" s="1"/>
  <c r="B21" i="9"/>
  <c r="C21" i="9" s="1"/>
  <c r="D21" i="9" s="1"/>
  <c r="B22" i="9"/>
  <c r="C22" i="9" s="1"/>
  <c r="D22" i="9" s="1"/>
  <c r="B23" i="9"/>
  <c r="C23" i="9" s="1"/>
  <c r="D23" i="9" s="1"/>
  <c r="B24" i="9"/>
  <c r="C24" i="9" s="1"/>
  <c r="D24" i="9" s="1"/>
  <c r="B25" i="9"/>
  <c r="C25" i="9" s="1"/>
  <c r="D25" i="9" s="1"/>
  <c r="B26" i="9"/>
  <c r="C26" i="9" s="1"/>
  <c r="D26" i="9" s="1"/>
  <c r="B27" i="9"/>
  <c r="C27" i="9" s="1"/>
  <c r="D27" i="9" s="1"/>
  <c r="B28" i="9"/>
  <c r="C28" i="9" s="1"/>
  <c r="D28" i="9" s="1"/>
  <c r="B29" i="9"/>
  <c r="C29" i="9" s="1"/>
  <c r="D29" i="9" s="1"/>
  <c r="B30" i="9"/>
  <c r="C30" i="9" s="1"/>
  <c r="D30" i="9" s="1"/>
  <c r="B31" i="9"/>
  <c r="C31" i="9" s="1"/>
  <c r="D31" i="9" s="1"/>
  <c r="B32" i="9"/>
  <c r="C32" i="9" s="1"/>
  <c r="D32" i="9" s="1"/>
  <c r="B33" i="9"/>
  <c r="C33" i="9" s="1"/>
  <c r="D33" i="9" s="1"/>
  <c r="B34" i="9"/>
  <c r="C34" i="9" s="1"/>
  <c r="D34" i="9" s="1"/>
  <c r="B35" i="9"/>
  <c r="C35" i="9" s="1"/>
  <c r="D35" i="9" s="1"/>
  <c r="B36" i="9"/>
  <c r="C36" i="9" s="1"/>
  <c r="D36" i="9" s="1"/>
  <c r="B37" i="9"/>
  <c r="C37" i="9" s="1"/>
  <c r="D37" i="9" s="1"/>
  <c r="B38" i="9"/>
  <c r="C38" i="9" s="1"/>
  <c r="D38" i="9" s="1"/>
  <c r="B39" i="9"/>
  <c r="C39" i="9" s="1"/>
  <c r="D39" i="9" s="1"/>
  <c r="B40" i="9"/>
  <c r="C40" i="9" s="1"/>
  <c r="D40" i="9" s="1"/>
  <c r="B41" i="9"/>
  <c r="C41" i="9" s="1"/>
  <c r="D41" i="9" s="1"/>
  <c r="B42" i="9"/>
  <c r="C42" i="9" s="1"/>
  <c r="D42" i="9" s="1"/>
  <c r="B43" i="9"/>
  <c r="C43" i="9" s="1"/>
  <c r="D43" i="9" s="1"/>
  <c r="B44" i="9"/>
  <c r="C44" i="9" s="1"/>
  <c r="D44" i="9" s="1"/>
  <c r="B45" i="9"/>
  <c r="C45" i="9" s="1"/>
  <c r="D45" i="9" s="1"/>
  <c r="B46" i="9"/>
  <c r="C46" i="9" s="1"/>
  <c r="D46" i="9" s="1"/>
  <c r="B47" i="9"/>
  <c r="C47" i="9" s="1"/>
  <c r="D47" i="9" s="1"/>
  <c r="B48" i="9"/>
  <c r="C48" i="9" s="1"/>
  <c r="D48" i="9" s="1"/>
  <c r="B49" i="9"/>
  <c r="C49" i="9" s="1"/>
  <c r="D49" i="9" s="1"/>
  <c r="B50" i="9"/>
  <c r="C50" i="9" s="1"/>
  <c r="D50" i="9" s="1"/>
  <c r="B51" i="9"/>
  <c r="C51" i="9" s="1"/>
  <c r="D51" i="9" s="1"/>
  <c r="B52" i="9"/>
  <c r="C52" i="9" s="1"/>
  <c r="D52" i="9" s="1"/>
  <c r="B53" i="9"/>
  <c r="C53" i="9" s="1"/>
  <c r="D53" i="9" s="1"/>
  <c r="B54" i="9"/>
  <c r="C54" i="9" s="1"/>
  <c r="D54" i="9" s="1"/>
  <c r="B55" i="9"/>
  <c r="C55" i="9" s="1"/>
  <c r="D55" i="9" s="1"/>
  <c r="B56" i="9"/>
  <c r="C56" i="9" s="1"/>
  <c r="D56" i="9" s="1"/>
  <c r="B57" i="9"/>
  <c r="C57" i="9" s="1"/>
  <c r="D57" i="9" s="1"/>
  <c r="B58" i="9"/>
  <c r="C58" i="9" s="1"/>
  <c r="D58" i="9" s="1"/>
  <c r="B59" i="9"/>
  <c r="C59" i="9" s="1"/>
  <c r="D59" i="9" s="1"/>
  <c r="B60" i="9"/>
  <c r="C60" i="9" s="1"/>
  <c r="D60" i="9" s="1"/>
  <c r="B61" i="9"/>
  <c r="C61" i="9" s="1"/>
  <c r="D61" i="9" s="1"/>
  <c r="B62" i="9"/>
  <c r="C62" i="9" s="1"/>
  <c r="D62" i="9" s="1"/>
  <c r="B63" i="9"/>
  <c r="C63" i="9" s="1"/>
  <c r="D63" i="9" s="1"/>
  <c r="B64" i="9"/>
  <c r="C64" i="9" s="1"/>
  <c r="D64" i="9" s="1"/>
  <c r="B65" i="9"/>
  <c r="C65" i="9" s="1"/>
  <c r="D65" i="9" s="1"/>
  <c r="B66" i="9"/>
  <c r="C66" i="9" s="1"/>
  <c r="D66" i="9" s="1"/>
  <c r="B67" i="9"/>
  <c r="C67" i="9" s="1"/>
  <c r="D67" i="9" s="1"/>
  <c r="B68" i="9"/>
  <c r="C68" i="9" s="1"/>
  <c r="D68" i="9" s="1"/>
  <c r="B69" i="9"/>
  <c r="C69" i="9" s="1"/>
  <c r="D69" i="9" s="1"/>
  <c r="B70" i="9"/>
  <c r="C70" i="9" s="1"/>
  <c r="D70" i="9" s="1"/>
  <c r="B71" i="9"/>
  <c r="C71" i="9" s="1"/>
  <c r="D71" i="9" s="1"/>
  <c r="B72" i="9"/>
  <c r="C72" i="9" s="1"/>
  <c r="D72" i="9" s="1"/>
  <c r="B73" i="9"/>
  <c r="C73" i="9" s="1"/>
  <c r="D73" i="9" s="1"/>
  <c r="B74" i="9"/>
  <c r="C74" i="9" s="1"/>
  <c r="D74" i="9" s="1"/>
  <c r="B75" i="9"/>
  <c r="C75" i="9" s="1"/>
  <c r="D75" i="9" s="1"/>
  <c r="B76" i="9"/>
  <c r="C76" i="9" s="1"/>
  <c r="D76" i="9" s="1"/>
  <c r="B77" i="9"/>
  <c r="C77" i="9" s="1"/>
  <c r="D77" i="9" s="1"/>
  <c r="B78" i="9"/>
  <c r="C78" i="9" s="1"/>
  <c r="D78" i="9" s="1"/>
  <c r="B79" i="9"/>
  <c r="C79" i="9" s="1"/>
  <c r="D79" i="9" s="1"/>
  <c r="B80" i="9"/>
  <c r="C80" i="9" s="1"/>
  <c r="D80" i="9" s="1"/>
  <c r="B81" i="9"/>
  <c r="C81" i="9" s="1"/>
  <c r="D81" i="9" s="1"/>
  <c r="B82" i="9"/>
  <c r="C82" i="9" s="1"/>
  <c r="D82" i="9" s="1"/>
  <c r="B83" i="9"/>
  <c r="C83" i="9" s="1"/>
  <c r="D83" i="9" s="1"/>
  <c r="B84" i="9"/>
  <c r="C84" i="9" s="1"/>
  <c r="D84" i="9" s="1"/>
  <c r="B85" i="9"/>
  <c r="C85" i="9" s="1"/>
  <c r="D85" i="9" s="1"/>
  <c r="B86" i="9"/>
  <c r="C86" i="9" s="1"/>
  <c r="D86" i="9" s="1"/>
  <c r="B87" i="9"/>
  <c r="C87" i="9" s="1"/>
  <c r="D87" i="9" s="1"/>
  <c r="B88" i="9"/>
  <c r="C88" i="9" s="1"/>
  <c r="D88" i="9" s="1"/>
  <c r="B89" i="9"/>
  <c r="C89" i="9" s="1"/>
  <c r="D89" i="9" s="1"/>
  <c r="B90" i="9"/>
  <c r="C90" i="9" s="1"/>
  <c r="D90" i="9" s="1"/>
  <c r="B91" i="9"/>
  <c r="C91" i="9" s="1"/>
  <c r="D91" i="9" s="1"/>
  <c r="B92" i="9"/>
  <c r="C92" i="9" s="1"/>
  <c r="D92" i="9" s="1"/>
  <c r="B93" i="9"/>
  <c r="C93" i="9" s="1"/>
  <c r="D93" i="9" s="1"/>
  <c r="B94" i="9"/>
  <c r="C94" i="9" s="1"/>
  <c r="D94" i="9" s="1"/>
  <c r="B95" i="9"/>
  <c r="C95" i="9" s="1"/>
  <c r="D95" i="9" s="1"/>
  <c r="B96" i="9"/>
  <c r="C96" i="9" s="1"/>
  <c r="D96" i="9" s="1"/>
  <c r="B97" i="9"/>
  <c r="C97" i="9" s="1"/>
  <c r="D97" i="9" s="1"/>
  <c r="B98" i="9"/>
  <c r="C98" i="9" s="1"/>
  <c r="D98" i="9" s="1"/>
  <c r="B99" i="9"/>
  <c r="C99" i="9" s="1"/>
  <c r="D99" i="9" s="1"/>
  <c r="B100" i="9"/>
  <c r="C100" i="9" s="1"/>
  <c r="D100" i="9" s="1"/>
  <c r="B101" i="9"/>
  <c r="C101" i="9" s="1"/>
  <c r="D101" i="9" s="1"/>
  <c r="R101" i="9"/>
  <c r="Q101" i="9"/>
  <c r="P101" i="9"/>
  <c r="O101" i="9"/>
  <c r="N101" i="9"/>
  <c r="M101" i="9"/>
  <c r="L101" i="9"/>
  <c r="K101" i="9"/>
  <c r="J101" i="9"/>
  <c r="I101" i="9"/>
  <c r="H101" i="9"/>
  <c r="R100" i="9"/>
  <c r="Q100" i="9"/>
  <c r="P100" i="9"/>
  <c r="O100" i="9"/>
  <c r="N100" i="9"/>
  <c r="M100" i="9"/>
  <c r="L100" i="9"/>
  <c r="K100" i="9"/>
  <c r="J100" i="9"/>
  <c r="I100" i="9"/>
  <c r="H100" i="9"/>
  <c r="R99" i="9"/>
  <c r="Q99" i="9"/>
  <c r="P99" i="9"/>
  <c r="O99" i="9"/>
  <c r="N99" i="9"/>
  <c r="M99" i="9"/>
  <c r="L99" i="9"/>
  <c r="K99" i="9"/>
  <c r="J99" i="9"/>
  <c r="I99" i="9"/>
  <c r="H99" i="9"/>
  <c r="R98" i="9"/>
  <c r="Q98" i="9"/>
  <c r="P98" i="9"/>
  <c r="O98" i="9"/>
  <c r="N98" i="9"/>
  <c r="M98" i="9"/>
  <c r="L98" i="9"/>
  <c r="K98" i="9"/>
  <c r="J98" i="9"/>
  <c r="I98" i="9"/>
  <c r="H98" i="9"/>
  <c r="R97" i="9"/>
  <c r="Q97" i="9"/>
  <c r="P97" i="9"/>
  <c r="O97" i="9"/>
  <c r="N97" i="9"/>
  <c r="M97" i="9"/>
  <c r="L97" i="9"/>
  <c r="K97" i="9"/>
  <c r="J97" i="9"/>
  <c r="I97" i="9"/>
  <c r="H97" i="9"/>
  <c r="R96" i="9"/>
  <c r="Q96" i="9"/>
  <c r="P96" i="9"/>
  <c r="O96" i="9"/>
  <c r="N96" i="9"/>
  <c r="M96" i="9"/>
  <c r="L96" i="9"/>
  <c r="K96" i="9"/>
  <c r="J96" i="9"/>
  <c r="I96" i="9"/>
  <c r="H96" i="9"/>
  <c r="R95" i="9"/>
  <c r="Q95" i="9"/>
  <c r="P95" i="9"/>
  <c r="O95" i="9"/>
  <c r="N95" i="9"/>
  <c r="M95" i="9"/>
  <c r="L95" i="9"/>
  <c r="K95" i="9"/>
  <c r="J95" i="9"/>
  <c r="I95" i="9"/>
  <c r="H95" i="9"/>
  <c r="R94" i="9"/>
  <c r="Q94" i="9"/>
  <c r="P94" i="9"/>
  <c r="O94" i="9"/>
  <c r="N94" i="9"/>
  <c r="M94" i="9"/>
  <c r="L94" i="9"/>
  <c r="K94" i="9"/>
  <c r="J94" i="9"/>
  <c r="I94" i="9"/>
  <c r="H94" i="9"/>
  <c r="R93" i="9"/>
  <c r="Q93" i="9"/>
  <c r="P93" i="9"/>
  <c r="O93" i="9"/>
  <c r="N93" i="9"/>
  <c r="M93" i="9"/>
  <c r="L93" i="9"/>
  <c r="K93" i="9"/>
  <c r="J93" i="9"/>
  <c r="I93" i="9"/>
  <c r="H93" i="9"/>
  <c r="R92" i="9"/>
  <c r="Q92" i="9"/>
  <c r="P92" i="9"/>
  <c r="O92" i="9"/>
  <c r="N92" i="9"/>
  <c r="M92" i="9"/>
  <c r="L92" i="9"/>
  <c r="K92" i="9"/>
  <c r="J92" i="9"/>
  <c r="I92" i="9"/>
  <c r="H92" i="9"/>
  <c r="R91" i="9"/>
  <c r="Q91" i="9"/>
  <c r="P91" i="9"/>
  <c r="O91" i="9"/>
  <c r="N91" i="9"/>
  <c r="M91" i="9"/>
  <c r="L91" i="9"/>
  <c r="K91" i="9"/>
  <c r="J91" i="9"/>
  <c r="I91" i="9"/>
  <c r="H91" i="9"/>
  <c r="R90" i="9"/>
  <c r="Q90" i="9"/>
  <c r="P90" i="9"/>
  <c r="O90" i="9"/>
  <c r="N90" i="9"/>
  <c r="M90" i="9"/>
  <c r="L90" i="9"/>
  <c r="K90" i="9"/>
  <c r="J90" i="9"/>
  <c r="I90" i="9"/>
  <c r="H90" i="9"/>
  <c r="R89" i="9"/>
  <c r="Q89" i="9"/>
  <c r="P89" i="9"/>
  <c r="O89" i="9"/>
  <c r="N89" i="9"/>
  <c r="M89" i="9"/>
  <c r="L89" i="9"/>
  <c r="K89" i="9"/>
  <c r="J89" i="9"/>
  <c r="I89" i="9"/>
  <c r="H89" i="9"/>
  <c r="R88" i="9"/>
  <c r="Q88" i="9"/>
  <c r="P88" i="9"/>
  <c r="O88" i="9"/>
  <c r="N88" i="9"/>
  <c r="M88" i="9"/>
  <c r="L88" i="9"/>
  <c r="K88" i="9"/>
  <c r="J88" i="9"/>
  <c r="I88" i="9"/>
  <c r="H88" i="9"/>
  <c r="R87" i="9"/>
  <c r="Q87" i="9"/>
  <c r="P87" i="9"/>
  <c r="O87" i="9"/>
  <c r="N87" i="9"/>
  <c r="M87" i="9"/>
  <c r="L87" i="9"/>
  <c r="K87" i="9"/>
  <c r="J87" i="9"/>
  <c r="I87" i="9"/>
  <c r="H87" i="9"/>
  <c r="R86" i="9"/>
  <c r="Q86" i="9"/>
  <c r="P86" i="9"/>
  <c r="O86" i="9"/>
  <c r="N86" i="9"/>
  <c r="M86" i="9"/>
  <c r="L86" i="9"/>
  <c r="K86" i="9"/>
  <c r="J86" i="9"/>
  <c r="I86" i="9"/>
  <c r="H86" i="9"/>
  <c r="R85" i="9"/>
  <c r="Q85" i="9"/>
  <c r="P85" i="9"/>
  <c r="O85" i="9"/>
  <c r="N85" i="9"/>
  <c r="M85" i="9"/>
  <c r="L85" i="9"/>
  <c r="K85" i="9"/>
  <c r="J85" i="9"/>
  <c r="I85" i="9"/>
  <c r="H85" i="9"/>
  <c r="R84" i="9"/>
  <c r="Q84" i="9"/>
  <c r="P84" i="9"/>
  <c r="O84" i="9"/>
  <c r="N84" i="9"/>
  <c r="M84" i="9"/>
  <c r="L84" i="9"/>
  <c r="K84" i="9"/>
  <c r="J84" i="9"/>
  <c r="I84" i="9"/>
  <c r="H84" i="9"/>
  <c r="R83" i="9"/>
  <c r="Q83" i="9"/>
  <c r="P83" i="9"/>
  <c r="O83" i="9"/>
  <c r="N83" i="9"/>
  <c r="M83" i="9"/>
  <c r="L83" i="9"/>
  <c r="K83" i="9"/>
  <c r="J83" i="9"/>
  <c r="I83" i="9"/>
  <c r="H83" i="9"/>
  <c r="R82" i="9"/>
  <c r="Q82" i="9"/>
  <c r="P82" i="9"/>
  <c r="O82" i="9"/>
  <c r="N82" i="9"/>
  <c r="M82" i="9"/>
  <c r="L82" i="9"/>
  <c r="K82" i="9"/>
  <c r="J82" i="9"/>
  <c r="I82" i="9"/>
  <c r="H82" i="9"/>
  <c r="R81" i="9"/>
  <c r="Q81" i="9"/>
  <c r="P81" i="9"/>
  <c r="O81" i="9"/>
  <c r="N81" i="9"/>
  <c r="M81" i="9"/>
  <c r="L81" i="9"/>
  <c r="K81" i="9"/>
  <c r="J81" i="9"/>
  <c r="I81" i="9"/>
  <c r="H81" i="9"/>
  <c r="R80" i="9"/>
  <c r="Q80" i="9"/>
  <c r="P80" i="9"/>
  <c r="O80" i="9"/>
  <c r="N80" i="9"/>
  <c r="M80" i="9"/>
  <c r="L80" i="9"/>
  <c r="K80" i="9"/>
  <c r="J80" i="9"/>
  <c r="I80" i="9"/>
  <c r="H80" i="9"/>
  <c r="R79" i="9"/>
  <c r="Q79" i="9"/>
  <c r="P79" i="9"/>
  <c r="O79" i="9"/>
  <c r="N79" i="9"/>
  <c r="M79" i="9"/>
  <c r="L79" i="9"/>
  <c r="K79" i="9"/>
  <c r="J79" i="9"/>
  <c r="I79" i="9"/>
  <c r="H79" i="9"/>
  <c r="R78" i="9"/>
  <c r="Q78" i="9"/>
  <c r="P78" i="9"/>
  <c r="O78" i="9"/>
  <c r="N78" i="9"/>
  <c r="M78" i="9"/>
  <c r="L78" i="9"/>
  <c r="K78" i="9"/>
  <c r="J78" i="9"/>
  <c r="I78" i="9"/>
  <c r="H78" i="9"/>
  <c r="R77" i="9"/>
  <c r="Q77" i="9"/>
  <c r="P77" i="9"/>
  <c r="O77" i="9"/>
  <c r="N77" i="9"/>
  <c r="M77" i="9"/>
  <c r="L77" i="9"/>
  <c r="K77" i="9"/>
  <c r="J77" i="9"/>
  <c r="I77" i="9"/>
  <c r="H77" i="9"/>
  <c r="R76" i="9"/>
  <c r="Q76" i="9"/>
  <c r="P76" i="9"/>
  <c r="O76" i="9"/>
  <c r="N76" i="9"/>
  <c r="M76" i="9"/>
  <c r="L76" i="9"/>
  <c r="K76" i="9"/>
  <c r="J76" i="9"/>
  <c r="I76" i="9"/>
  <c r="H76" i="9"/>
  <c r="R75" i="9"/>
  <c r="Q75" i="9"/>
  <c r="P75" i="9"/>
  <c r="O75" i="9"/>
  <c r="N75" i="9"/>
  <c r="M75" i="9"/>
  <c r="L75" i="9"/>
  <c r="K75" i="9"/>
  <c r="J75" i="9"/>
  <c r="I75" i="9"/>
  <c r="H75" i="9"/>
  <c r="R74" i="9"/>
  <c r="Q74" i="9"/>
  <c r="P74" i="9"/>
  <c r="O74" i="9"/>
  <c r="N74" i="9"/>
  <c r="M74" i="9"/>
  <c r="L74" i="9"/>
  <c r="K74" i="9"/>
  <c r="J74" i="9"/>
  <c r="I74" i="9"/>
  <c r="H74" i="9"/>
  <c r="R73" i="9"/>
  <c r="Q73" i="9"/>
  <c r="P73" i="9"/>
  <c r="O73" i="9"/>
  <c r="N73" i="9"/>
  <c r="M73" i="9"/>
  <c r="L73" i="9"/>
  <c r="K73" i="9"/>
  <c r="J73" i="9"/>
  <c r="I73" i="9"/>
  <c r="H73" i="9"/>
  <c r="R72" i="9"/>
  <c r="Q72" i="9"/>
  <c r="P72" i="9"/>
  <c r="O72" i="9"/>
  <c r="N72" i="9"/>
  <c r="M72" i="9"/>
  <c r="L72" i="9"/>
  <c r="K72" i="9"/>
  <c r="J72" i="9"/>
  <c r="I72" i="9"/>
  <c r="H72" i="9"/>
  <c r="R71" i="9"/>
  <c r="Q71" i="9"/>
  <c r="P71" i="9"/>
  <c r="O71" i="9"/>
  <c r="N71" i="9"/>
  <c r="M71" i="9"/>
  <c r="L71" i="9"/>
  <c r="K71" i="9"/>
  <c r="J71" i="9"/>
  <c r="I71" i="9"/>
  <c r="H71" i="9"/>
  <c r="R70" i="9"/>
  <c r="Q70" i="9"/>
  <c r="P70" i="9"/>
  <c r="O70" i="9"/>
  <c r="N70" i="9"/>
  <c r="M70" i="9"/>
  <c r="L70" i="9"/>
  <c r="K70" i="9"/>
  <c r="J70" i="9"/>
  <c r="I70" i="9"/>
  <c r="H70" i="9"/>
  <c r="R69" i="9"/>
  <c r="Q69" i="9"/>
  <c r="P69" i="9"/>
  <c r="O69" i="9"/>
  <c r="N69" i="9"/>
  <c r="M69" i="9"/>
  <c r="L69" i="9"/>
  <c r="K69" i="9"/>
  <c r="J69" i="9"/>
  <c r="I69" i="9"/>
  <c r="H69" i="9"/>
  <c r="R68" i="9"/>
  <c r="Q68" i="9"/>
  <c r="P68" i="9"/>
  <c r="O68" i="9"/>
  <c r="N68" i="9"/>
  <c r="M68" i="9"/>
  <c r="L68" i="9"/>
  <c r="K68" i="9"/>
  <c r="J68" i="9"/>
  <c r="I68" i="9"/>
  <c r="H68" i="9"/>
  <c r="R67" i="9"/>
  <c r="Q67" i="9"/>
  <c r="P67" i="9"/>
  <c r="O67" i="9"/>
  <c r="N67" i="9"/>
  <c r="M67" i="9"/>
  <c r="L67" i="9"/>
  <c r="K67" i="9"/>
  <c r="J67" i="9"/>
  <c r="I67" i="9"/>
  <c r="H67" i="9"/>
  <c r="R66" i="9"/>
  <c r="Q66" i="9"/>
  <c r="P66" i="9"/>
  <c r="O66" i="9"/>
  <c r="N66" i="9"/>
  <c r="M66" i="9"/>
  <c r="L66" i="9"/>
  <c r="K66" i="9"/>
  <c r="J66" i="9"/>
  <c r="I66" i="9"/>
  <c r="H66" i="9"/>
  <c r="R65" i="9"/>
  <c r="Q65" i="9"/>
  <c r="P65" i="9"/>
  <c r="O65" i="9"/>
  <c r="N65" i="9"/>
  <c r="M65" i="9"/>
  <c r="L65" i="9"/>
  <c r="K65" i="9"/>
  <c r="J65" i="9"/>
  <c r="I65" i="9"/>
  <c r="H65" i="9"/>
  <c r="R64" i="9"/>
  <c r="Q64" i="9"/>
  <c r="P64" i="9"/>
  <c r="O64" i="9"/>
  <c r="N64" i="9"/>
  <c r="M64" i="9"/>
  <c r="L64" i="9"/>
  <c r="K64" i="9"/>
  <c r="J64" i="9"/>
  <c r="I64" i="9"/>
  <c r="H64" i="9"/>
  <c r="R63" i="9"/>
  <c r="Q63" i="9"/>
  <c r="P63" i="9"/>
  <c r="O63" i="9"/>
  <c r="N63" i="9"/>
  <c r="M63" i="9"/>
  <c r="L63" i="9"/>
  <c r="K63" i="9"/>
  <c r="J63" i="9"/>
  <c r="I63" i="9"/>
  <c r="H63" i="9"/>
  <c r="R62" i="9"/>
  <c r="Q62" i="9"/>
  <c r="P62" i="9"/>
  <c r="O62" i="9"/>
  <c r="N62" i="9"/>
  <c r="M62" i="9"/>
  <c r="L62" i="9"/>
  <c r="K62" i="9"/>
  <c r="J62" i="9"/>
  <c r="I62" i="9"/>
  <c r="H62" i="9"/>
  <c r="R61" i="9"/>
  <c r="Q61" i="9"/>
  <c r="P61" i="9"/>
  <c r="O61" i="9"/>
  <c r="N61" i="9"/>
  <c r="M61" i="9"/>
  <c r="L61" i="9"/>
  <c r="K61" i="9"/>
  <c r="J61" i="9"/>
  <c r="I61" i="9"/>
  <c r="H61" i="9"/>
  <c r="R60" i="9"/>
  <c r="Q60" i="9"/>
  <c r="P60" i="9"/>
  <c r="O60" i="9"/>
  <c r="N60" i="9"/>
  <c r="M60" i="9"/>
  <c r="L60" i="9"/>
  <c r="K60" i="9"/>
  <c r="J60" i="9"/>
  <c r="I60" i="9"/>
  <c r="H60" i="9"/>
  <c r="R59" i="9"/>
  <c r="Q59" i="9"/>
  <c r="P59" i="9"/>
  <c r="O59" i="9"/>
  <c r="N59" i="9"/>
  <c r="M59" i="9"/>
  <c r="L59" i="9"/>
  <c r="K59" i="9"/>
  <c r="J59" i="9"/>
  <c r="I59" i="9"/>
  <c r="H59" i="9"/>
  <c r="R58" i="9"/>
  <c r="Q58" i="9"/>
  <c r="P58" i="9"/>
  <c r="O58" i="9"/>
  <c r="N58" i="9"/>
  <c r="M58" i="9"/>
  <c r="L58" i="9"/>
  <c r="K58" i="9"/>
  <c r="J58" i="9"/>
  <c r="I58" i="9"/>
  <c r="H58" i="9"/>
  <c r="R57" i="9"/>
  <c r="Q57" i="9"/>
  <c r="P57" i="9"/>
  <c r="O57" i="9"/>
  <c r="N57" i="9"/>
  <c r="M57" i="9"/>
  <c r="L57" i="9"/>
  <c r="K57" i="9"/>
  <c r="J57" i="9"/>
  <c r="I57" i="9"/>
  <c r="H57" i="9"/>
  <c r="R56" i="9"/>
  <c r="Q56" i="9"/>
  <c r="P56" i="9"/>
  <c r="O56" i="9"/>
  <c r="N56" i="9"/>
  <c r="M56" i="9"/>
  <c r="L56" i="9"/>
  <c r="K56" i="9"/>
  <c r="J56" i="9"/>
  <c r="I56" i="9"/>
  <c r="H56" i="9"/>
  <c r="R55" i="9"/>
  <c r="Q55" i="9"/>
  <c r="P55" i="9"/>
  <c r="O55" i="9"/>
  <c r="N55" i="9"/>
  <c r="M55" i="9"/>
  <c r="L55" i="9"/>
  <c r="K55" i="9"/>
  <c r="J55" i="9"/>
  <c r="I55" i="9"/>
  <c r="H55" i="9"/>
  <c r="R54" i="9"/>
  <c r="Q54" i="9"/>
  <c r="P54" i="9"/>
  <c r="O54" i="9"/>
  <c r="N54" i="9"/>
  <c r="M54" i="9"/>
  <c r="L54" i="9"/>
  <c r="K54" i="9"/>
  <c r="J54" i="9"/>
  <c r="I54" i="9"/>
  <c r="H54" i="9"/>
  <c r="R53" i="9"/>
  <c r="Q53" i="9"/>
  <c r="P53" i="9"/>
  <c r="O53" i="9"/>
  <c r="N53" i="9"/>
  <c r="M53" i="9"/>
  <c r="L53" i="9"/>
  <c r="K53" i="9"/>
  <c r="J53" i="9"/>
  <c r="I53" i="9"/>
  <c r="H53" i="9"/>
  <c r="R52" i="9"/>
  <c r="Q52" i="9"/>
  <c r="P52" i="9"/>
  <c r="O52" i="9"/>
  <c r="N52" i="9"/>
  <c r="M52" i="9"/>
  <c r="L52" i="9"/>
  <c r="K52" i="9"/>
  <c r="J52" i="9"/>
  <c r="I52" i="9"/>
  <c r="H52" i="9"/>
  <c r="R51" i="9"/>
  <c r="Q51" i="9"/>
  <c r="P51" i="9"/>
  <c r="O51" i="9"/>
  <c r="N51" i="9"/>
  <c r="M51" i="9"/>
  <c r="L51" i="9"/>
  <c r="K51" i="9"/>
  <c r="J51" i="9"/>
  <c r="I51" i="9"/>
  <c r="H51" i="9"/>
  <c r="R50" i="9"/>
  <c r="Q50" i="9"/>
  <c r="P50" i="9"/>
  <c r="O50" i="9"/>
  <c r="N50" i="9"/>
  <c r="M50" i="9"/>
  <c r="L50" i="9"/>
  <c r="K50" i="9"/>
  <c r="J50" i="9"/>
  <c r="I50" i="9"/>
  <c r="H50" i="9"/>
  <c r="R49" i="9"/>
  <c r="Q49" i="9"/>
  <c r="P49" i="9"/>
  <c r="O49" i="9"/>
  <c r="N49" i="9"/>
  <c r="M49" i="9"/>
  <c r="L49" i="9"/>
  <c r="K49" i="9"/>
  <c r="J49" i="9"/>
  <c r="I49" i="9"/>
  <c r="H49" i="9"/>
  <c r="R48" i="9"/>
  <c r="Q48" i="9"/>
  <c r="P48" i="9"/>
  <c r="O48" i="9"/>
  <c r="N48" i="9"/>
  <c r="M48" i="9"/>
  <c r="L48" i="9"/>
  <c r="K48" i="9"/>
  <c r="J48" i="9"/>
  <c r="I48" i="9"/>
  <c r="H48" i="9"/>
  <c r="R47" i="9"/>
  <c r="Q47" i="9"/>
  <c r="P47" i="9"/>
  <c r="O47" i="9"/>
  <c r="N47" i="9"/>
  <c r="M47" i="9"/>
  <c r="L47" i="9"/>
  <c r="K47" i="9"/>
  <c r="J47" i="9"/>
  <c r="I47" i="9"/>
  <c r="H47" i="9"/>
  <c r="R46" i="9"/>
  <c r="Q46" i="9"/>
  <c r="P46" i="9"/>
  <c r="O46" i="9"/>
  <c r="N46" i="9"/>
  <c r="M46" i="9"/>
  <c r="L46" i="9"/>
  <c r="K46" i="9"/>
  <c r="J46" i="9"/>
  <c r="I46" i="9"/>
  <c r="H46" i="9"/>
  <c r="R45" i="9"/>
  <c r="Q45" i="9"/>
  <c r="P45" i="9"/>
  <c r="O45" i="9"/>
  <c r="N45" i="9"/>
  <c r="M45" i="9"/>
  <c r="L45" i="9"/>
  <c r="K45" i="9"/>
  <c r="J45" i="9"/>
  <c r="I45" i="9"/>
  <c r="H45" i="9"/>
  <c r="AL44" i="9"/>
  <c r="AK44" i="9"/>
  <c r="AJ44" i="9"/>
  <c r="R44" i="9"/>
  <c r="Q44" i="9"/>
  <c r="P44" i="9"/>
  <c r="O44" i="9"/>
  <c r="N44" i="9"/>
  <c r="M44" i="9"/>
  <c r="L44" i="9"/>
  <c r="K44" i="9"/>
  <c r="J44" i="9"/>
  <c r="I44" i="9"/>
  <c r="H44" i="9"/>
  <c r="AL43" i="9"/>
  <c r="AK43" i="9"/>
  <c r="AJ43" i="9"/>
  <c r="R43" i="9"/>
  <c r="Q43" i="9"/>
  <c r="P43" i="9"/>
  <c r="O43" i="9"/>
  <c r="N43" i="9"/>
  <c r="M43" i="9"/>
  <c r="L43" i="9"/>
  <c r="K43" i="9"/>
  <c r="J43" i="9"/>
  <c r="I43" i="9"/>
  <c r="H43" i="9"/>
  <c r="AL42" i="9"/>
  <c r="AK42" i="9"/>
  <c r="AJ42" i="9"/>
  <c r="R42" i="9"/>
  <c r="Q42" i="9"/>
  <c r="P42" i="9"/>
  <c r="O42" i="9"/>
  <c r="N42" i="9"/>
  <c r="M42" i="9"/>
  <c r="L42" i="9"/>
  <c r="K42" i="9"/>
  <c r="J42" i="9"/>
  <c r="I42" i="9"/>
  <c r="H42" i="9"/>
  <c r="AL41" i="9"/>
  <c r="AK41" i="9"/>
  <c r="AJ41" i="9"/>
  <c r="R41" i="9"/>
  <c r="Q41" i="9"/>
  <c r="P41" i="9"/>
  <c r="O41" i="9"/>
  <c r="N41" i="9"/>
  <c r="M41" i="9"/>
  <c r="L41" i="9"/>
  <c r="K41" i="9"/>
  <c r="J41" i="9"/>
  <c r="I41" i="9"/>
  <c r="H41" i="9"/>
  <c r="AL40" i="9"/>
  <c r="AK40" i="9"/>
  <c r="AJ40" i="9"/>
  <c r="R40" i="9"/>
  <c r="Q40" i="9"/>
  <c r="P40" i="9"/>
  <c r="O40" i="9"/>
  <c r="N40" i="9"/>
  <c r="M40" i="9"/>
  <c r="L40" i="9"/>
  <c r="K40" i="9"/>
  <c r="J40" i="9"/>
  <c r="I40" i="9"/>
  <c r="H40" i="9"/>
  <c r="AL39" i="9"/>
  <c r="AK39" i="9"/>
  <c r="AJ39" i="9"/>
  <c r="R39" i="9"/>
  <c r="Q39" i="9"/>
  <c r="P39" i="9"/>
  <c r="O39" i="9"/>
  <c r="N39" i="9"/>
  <c r="M39" i="9"/>
  <c r="L39" i="9"/>
  <c r="K39" i="9"/>
  <c r="J39" i="9"/>
  <c r="I39" i="9"/>
  <c r="H39" i="9"/>
  <c r="AL38" i="9"/>
  <c r="AK38" i="9"/>
  <c r="AJ38" i="9"/>
  <c r="R38" i="9"/>
  <c r="Q38" i="9"/>
  <c r="P38" i="9"/>
  <c r="O38" i="9"/>
  <c r="N38" i="9"/>
  <c r="M38" i="9"/>
  <c r="L38" i="9"/>
  <c r="K38" i="9"/>
  <c r="J38" i="9"/>
  <c r="I38" i="9"/>
  <c r="H38" i="9"/>
  <c r="AL37" i="9"/>
  <c r="AK37" i="9"/>
  <c r="AJ37" i="9"/>
  <c r="R37" i="9"/>
  <c r="Q37" i="9"/>
  <c r="P37" i="9"/>
  <c r="O37" i="9"/>
  <c r="N37" i="9"/>
  <c r="M37" i="9"/>
  <c r="L37" i="9"/>
  <c r="K37" i="9"/>
  <c r="J37" i="9"/>
  <c r="I37" i="9"/>
  <c r="H37" i="9"/>
  <c r="AL36" i="9"/>
  <c r="AK36" i="9"/>
  <c r="AJ36" i="9"/>
  <c r="R36" i="9"/>
  <c r="Q36" i="9"/>
  <c r="P36" i="9"/>
  <c r="O36" i="9"/>
  <c r="N36" i="9"/>
  <c r="M36" i="9"/>
  <c r="L36" i="9"/>
  <c r="K36" i="9"/>
  <c r="J36" i="9"/>
  <c r="I36" i="9"/>
  <c r="H36" i="9"/>
  <c r="AL35" i="9"/>
  <c r="AK35" i="9"/>
  <c r="AJ35" i="9"/>
  <c r="R35" i="9"/>
  <c r="Q35" i="9"/>
  <c r="P35" i="9"/>
  <c r="O35" i="9"/>
  <c r="N35" i="9"/>
  <c r="M35" i="9"/>
  <c r="L35" i="9"/>
  <c r="K35" i="9"/>
  <c r="J35" i="9"/>
  <c r="I35" i="9"/>
  <c r="H35" i="9"/>
  <c r="AL34" i="9"/>
  <c r="AK34" i="9"/>
  <c r="AJ34" i="9"/>
  <c r="R34" i="9"/>
  <c r="Q34" i="9"/>
  <c r="P34" i="9"/>
  <c r="O34" i="9"/>
  <c r="N34" i="9"/>
  <c r="M34" i="9"/>
  <c r="L34" i="9"/>
  <c r="K34" i="9"/>
  <c r="J34" i="9"/>
  <c r="I34" i="9"/>
  <c r="H34" i="9"/>
  <c r="AL33" i="9"/>
  <c r="AK33" i="9"/>
  <c r="AJ33" i="9"/>
  <c r="R33" i="9"/>
  <c r="Q33" i="9"/>
  <c r="P33" i="9"/>
  <c r="O33" i="9"/>
  <c r="N33" i="9"/>
  <c r="M33" i="9"/>
  <c r="L33" i="9"/>
  <c r="K33" i="9"/>
  <c r="J33" i="9"/>
  <c r="I33" i="9"/>
  <c r="H33" i="9"/>
  <c r="AL32" i="9"/>
  <c r="AK32" i="9"/>
  <c r="AJ32" i="9"/>
  <c r="R32" i="9"/>
  <c r="Q32" i="9"/>
  <c r="P32" i="9"/>
  <c r="O32" i="9"/>
  <c r="N32" i="9"/>
  <c r="M32" i="9"/>
  <c r="L32" i="9"/>
  <c r="K32" i="9"/>
  <c r="J32" i="9"/>
  <c r="I32" i="9"/>
  <c r="H32" i="9"/>
  <c r="AL31" i="9"/>
  <c r="AK31" i="9"/>
  <c r="AJ31" i="9"/>
  <c r="R31" i="9"/>
  <c r="Q31" i="9"/>
  <c r="P31" i="9"/>
  <c r="O31" i="9"/>
  <c r="N31" i="9"/>
  <c r="M31" i="9"/>
  <c r="L31" i="9"/>
  <c r="K31" i="9"/>
  <c r="J31" i="9"/>
  <c r="I31" i="9"/>
  <c r="H31" i="9"/>
  <c r="R30" i="9"/>
  <c r="Q30" i="9"/>
  <c r="P30" i="9"/>
  <c r="O30" i="9"/>
  <c r="N30" i="9"/>
  <c r="M30" i="9"/>
  <c r="L30" i="9"/>
  <c r="K30" i="9"/>
  <c r="J30" i="9"/>
  <c r="I30" i="9"/>
  <c r="H30" i="9"/>
  <c r="R29" i="9"/>
  <c r="Q29" i="9"/>
  <c r="P29" i="9"/>
  <c r="O29" i="9"/>
  <c r="N29" i="9"/>
  <c r="M29" i="9"/>
  <c r="L29" i="9"/>
  <c r="K29" i="9"/>
  <c r="J29" i="9"/>
  <c r="I29" i="9"/>
  <c r="H29" i="9"/>
  <c r="R28" i="9"/>
  <c r="Q28" i="9"/>
  <c r="P28" i="9"/>
  <c r="O28" i="9"/>
  <c r="N28" i="9"/>
  <c r="M28" i="9"/>
  <c r="L28" i="9"/>
  <c r="K28" i="9"/>
  <c r="J28" i="9"/>
  <c r="I28" i="9"/>
  <c r="H28" i="9"/>
  <c r="R27" i="9"/>
  <c r="Q27" i="9"/>
  <c r="P27" i="9"/>
  <c r="O27" i="9"/>
  <c r="N27" i="9"/>
  <c r="M27" i="9"/>
  <c r="L27" i="9"/>
  <c r="K27" i="9"/>
  <c r="J27" i="9"/>
  <c r="I27" i="9"/>
  <c r="H27" i="9"/>
  <c r="R26" i="9"/>
  <c r="Q26" i="9"/>
  <c r="P26" i="9"/>
  <c r="O26" i="9"/>
  <c r="N26" i="9"/>
  <c r="M26" i="9"/>
  <c r="L26" i="9"/>
  <c r="K26" i="9"/>
  <c r="J26" i="9"/>
  <c r="I26" i="9"/>
  <c r="H26" i="9"/>
  <c r="R25" i="9"/>
  <c r="Q25" i="9"/>
  <c r="P25" i="9"/>
  <c r="O25" i="9"/>
  <c r="N25" i="9"/>
  <c r="M25" i="9"/>
  <c r="L25" i="9"/>
  <c r="K25" i="9"/>
  <c r="J25" i="9"/>
  <c r="I25" i="9"/>
  <c r="H25" i="9"/>
  <c r="R24" i="9"/>
  <c r="Q24" i="9"/>
  <c r="P24" i="9"/>
  <c r="O24" i="9"/>
  <c r="N24" i="9"/>
  <c r="M24" i="9"/>
  <c r="L24" i="9"/>
  <c r="K24" i="9"/>
  <c r="J24" i="9"/>
  <c r="I24" i="9"/>
  <c r="H24" i="9"/>
  <c r="R23" i="9"/>
  <c r="Q23" i="9"/>
  <c r="P23" i="9"/>
  <c r="O23" i="9"/>
  <c r="N23" i="9"/>
  <c r="M23" i="9"/>
  <c r="L23" i="9"/>
  <c r="K23" i="9"/>
  <c r="J23" i="9"/>
  <c r="I23" i="9"/>
  <c r="H23" i="9"/>
  <c r="R22" i="9"/>
  <c r="Q22" i="9"/>
  <c r="P22" i="9"/>
  <c r="O22" i="9"/>
  <c r="N22" i="9"/>
  <c r="M22" i="9"/>
  <c r="L22" i="9"/>
  <c r="K22" i="9"/>
  <c r="J22" i="9"/>
  <c r="I22" i="9"/>
  <c r="H22" i="9"/>
  <c r="R21" i="9"/>
  <c r="Q21" i="9"/>
  <c r="P21" i="9"/>
  <c r="O21" i="9"/>
  <c r="N21" i="9"/>
  <c r="M21" i="9"/>
  <c r="L21" i="9"/>
  <c r="K21" i="9"/>
  <c r="J21" i="9"/>
  <c r="I21" i="9"/>
  <c r="H21" i="9"/>
  <c r="AB20" i="9"/>
  <c r="R20" i="9"/>
  <c r="Q20" i="9"/>
  <c r="P20" i="9"/>
  <c r="O20" i="9"/>
  <c r="N20" i="9"/>
  <c r="M20" i="9"/>
  <c r="L20" i="9"/>
  <c r="K20" i="9"/>
  <c r="J20" i="9"/>
  <c r="I20" i="9"/>
  <c r="H20" i="9"/>
  <c r="AJ19" i="9" a="1"/>
  <c r="AU21" i="9" s="1"/>
  <c r="AB19" i="9"/>
  <c r="AA19" i="9"/>
  <c r="R19" i="9"/>
  <c r="Q19" i="9"/>
  <c r="P19" i="9"/>
  <c r="O19" i="9"/>
  <c r="N19" i="9"/>
  <c r="M19" i="9"/>
  <c r="L19" i="9"/>
  <c r="K19" i="9"/>
  <c r="J19" i="9"/>
  <c r="I19" i="9"/>
  <c r="H19" i="9"/>
  <c r="R18" i="9"/>
  <c r="Q18" i="9"/>
  <c r="P18" i="9"/>
  <c r="O18" i="9"/>
  <c r="N18" i="9"/>
  <c r="M18" i="9"/>
  <c r="L18" i="9"/>
  <c r="K18" i="9"/>
  <c r="J18" i="9"/>
  <c r="I18" i="9"/>
  <c r="H18" i="9"/>
  <c r="R17" i="9"/>
  <c r="Q17" i="9"/>
  <c r="P17" i="9"/>
  <c r="O17" i="9"/>
  <c r="N17" i="9"/>
  <c r="M17" i="9"/>
  <c r="L17" i="9"/>
  <c r="K17" i="9"/>
  <c r="J17" i="9"/>
  <c r="I17" i="9"/>
  <c r="H17" i="9"/>
  <c r="R16" i="9"/>
  <c r="Q16" i="9"/>
  <c r="P16" i="9"/>
  <c r="O16" i="9"/>
  <c r="N16" i="9"/>
  <c r="M16" i="9"/>
  <c r="L16" i="9"/>
  <c r="K16" i="9"/>
  <c r="J16" i="9"/>
  <c r="I16" i="9"/>
  <c r="H16" i="9"/>
  <c r="R15" i="9"/>
  <c r="Q15" i="9"/>
  <c r="P15" i="9"/>
  <c r="O15" i="9"/>
  <c r="N15" i="9"/>
  <c r="M15" i="9"/>
  <c r="L15" i="9"/>
  <c r="K15" i="9"/>
  <c r="J15" i="9"/>
  <c r="I15" i="9"/>
  <c r="H15" i="9"/>
  <c r="R14" i="9"/>
  <c r="Q14" i="9"/>
  <c r="P14" i="9"/>
  <c r="O14" i="9"/>
  <c r="N14" i="9"/>
  <c r="M14" i="9"/>
  <c r="L14" i="9"/>
  <c r="K14" i="9"/>
  <c r="J14" i="9"/>
  <c r="I14" i="9"/>
  <c r="H14" i="9"/>
  <c r="R13" i="9"/>
  <c r="Q13" i="9"/>
  <c r="P13" i="9"/>
  <c r="O13" i="9"/>
  <c r="N13" i="9"/>
  <c r="M13" i="9"/>
  <c r="L13" i="9"/>
  <c r="K13" i="9"/>
  <c r="J13" i="9"/>
  <c r="I13" i="9"/>
  <c r="H13" i="9"/>
  <c r="R12" i="9"/>
  <c r="Q12" i="9"/>
  <c r="P12" i="9"/>
  <c r="O12" i="9"/>
  <c r="N12" i="9"/>
  <c r="M12" i="9"/>
  <c r="L12" i="9"/>
  <c r="K12" i="9"/>
  <c r="J12" i="9"/>
  <c r="I12" i="9"/>
  <c r="H12" i="9"/>
  <c r="R11" i="9"/>
  <c r="Q11" i="9"/>
  <c r="P11" i="9"/>
  <c r="O11" i="9"/>
  <c r="N11" i="9"/>
  <c r="M11" i="9"/>
  <c r="L11" i="9"/>
  <c r="K11" i="9"/>
  <c r="J11" i="9"/>
  <c r="I11" i="9"/>
  <c r="H11" i="9"/>
  <c r="R10" i="9"/>
  <c r="Q10" i="9"/>
  <c r="P10" i="9"/>
  <c r="O10" i="9"/>
  <c r="N10" i="9"/>
  <c r="M10" i="9"/>
  <c r="L10" i="9"/>
  <c r="K10" i="9"/>
  <c r="J10" i="9"/>
  <c r="I10" i="9"/>
  <c r="H10" i="9"/>
  <c r="R9" i="9"/>
  <c r="Q9" i="9"/>
  <c r="P9" i="9"/>
  <c r="O9" i="9"/>
  <c r="N9" i="9"/>
  <c r="M9" i="9"/>
  <c r="L9" i="9"/>
  <c r="K9" i="9"/>
  <c r="J9" i="9"/>
  <c r="I9" i="9"/>
  <c r="H9" i="9"/>
  <c r="R8" i="9"/>
  <c r="Q8" i="9"/>
  <c r="P8" i="9"/>
  <c r="O8" i="9"/>
  <c r="N8" i="9"/>
  <c r="M8" i="9"/>
  <c r="L8" i="9"/>
  <c r="K8" i="9"/>
  <c r="J8" i="9"/>
  <c r="I8" i="9"/>
  <c r="H8" i="9"/>
  <c r="R7" i="9"/>
  <c r="Q7" i="9"/>
  <c r="P7" i="9"/>
  <c r="O7" i="9"/>
  <c r="N7" i="9"/>
  <c r="M7" i="9"/>
  <c r="L7" i="9"/>
  <c r="K7" i="9"/>
  <c r="J7" i="9"/>
  <c r="I7" i="9"/>
  <c r="H7" i="9"/>
  <c r="R6" i="9"/>
  <c r="Q6" i="9"/>
  <c r="P6" i="9"/>
  <c r="O6" i="9"/>
  <c r="N6" i="9"/>
  <c r="M6" i="9"/>
  <c r="L6" i="9"/>
  <c r="K6" i="9"/>
  <c r="J6" i="9"/>
  <c r="I6" i="9"/>
  <c r="H6" i="9"/>
  <c r="R5" i="9"/>
  <c r="Q5" i="9"/>
  <c r="P5" i="9"/>
  <c r="O5" i="9"/>
  <c r="N5" i="9"/>
  <c r="M5" i="9"/>
  <c r="L5" i="9"/>
  <c r="K5" i="9"/>
  <c r="J5" i="9"/>
  <c r="I5" i="9"/>
  <c r="H5" i="9"/>
  <c r="R4" i="9"/>
  <c r="Q4" i="9"/>
  <c r="P4" i="9"/>
  <c r="O4" i="9"/>
  <c r="N4" i="9"/>
  <c r="M4" i="9"/>
  <c r="L4" i="9"/>
  <c r="K4" i="9"/>
  <c r="J4" i="9"/>
  <c r="I4" i="9"/>
  <c r="H4" i="9"/>
  <c r="R3" i="9"/>
  <c r="Q3" i="9"/>
  <c r="P3" i="9"/>
  <c r="O3" i="9"/>
  <c r="N3" i="9"/>
  <c r="M3" i="9"/>
  <c r="L3" i="9"/>
  <c r="K3" i="9"/>
  <c r="J3" i="9"/>
  <c r="I3" i="9"/>
  <c r="H3" i="9"/>
  <c r="R2" i="9"/>
  <c r="Q2" i="9"/>
  <c r="P2" i="9"/>
  <c r="O2" i="9"/>
  <c r="N2" i="9"/>
  <c r="M2" i="9"/>
  <c r="L2" i="9"/>
  <c r="K2" i="9"/>
  <c r="J2" i="9"/>
  <c r="I2" i="9"/>
  <c r="H2" i="9"/>
  <c r="B2" i="9"/>
  <c r="C2" i="9" s="1"/>
  <c r="D2" i="9" s="1"/>
  <c r="AJ43" i="8"/>
  <c r="AK43" i="8"/>
  <c r="AL43" i="8"/>
  <c r="AJ44" i="8"/>
  <c r="AK44" i="8"/>
  <c r="AL44" i="8"/>
  <c r="AK31" i="8"/>
  <c r="AL31" i="8"/>
  <c r="AK32" i="8"/>
  <c r="AL32" i="8"/>
  <c r="AK33" i="8"/>
  <c r="AL33" i="8"/>
  <c r="AK34" i="8"/>
  <c r="AL34" i="8"/>
  <c r="AK35" i="8"/>
  <c r="AL35" i="8"/>
  <c r="AK36" i="8"/>
  <c r="AL36" i="8"/>
  <c r="AK37" i="8"/>
  <c r="AL37" i="8"/>
  <c r="AK38" i="8"/>
  <c r="AL38" i="8"/>
  <c r="AK39" i="8"/>
  <c r="AL39" i="8"/>
  <c r="AK40" i="8"/>
  <c r="AL40" i="8"/>
  <c r="AK41" i="8"/>
  <c r="AL41" i="8"/>
  <c r="AK42" i="8"/>
  <c r="AL42" i="8"/>
  <c r="AJ32" i="8"/>
  <c r="AJ33" i="8"/>
  <c r="AJ34" i="8"/>
  <c r="AJ35" i="8"/>
  <c r="AJ36" i="8"/>
  <c r="AJ37" i="8"/>
  <c r="AJ38" i="8"/>
  <c r="AJ39" i="8"/>
  <c r="AJ40" i="8"/>
  <c r="AJ41" i="8"/>
  <c r="AJ42" i="8"/>
  <c r="AJ31" i="8"/>
  <c r="AJ19" i="8" a="1"/>
  <c r="AJ19" i="8" s="1"/>
  <c r="AB20" i="8"/>
  <c r="AB19" i="8"/>
  <c r="AA19" i="8"/>
  <c r="R101" i="8"/>
  <c r="Q101" i="8"/>
  <c r="P101" i="8"/>
  <c r="O101" i="8"/>
  <c r="N101" i="8"/>
  <c r="M101" i="8"/>
  <c r="L101" i="8"/>
  <c r="K101" i="8"/>
  <c r="J101" i="8"/>
  <c r="I101" i="8"/>
  <c r="H101" i="8"/>
  <c r="D101" i="8"/>
  <c r="C101" i="8"/>
  <c r="B101" i="8"/>
  <c r="R100" i="8"/>
  <c r="Q100" i="8"/>
  <c r="P100" i="8"/>
  <c r="O100" i="8"/>
  <c r="N100" i="8"/>
  <c r="M100" i="8"/>
  <c r="L100" i="8"/>
  <c r="K100" i="8"/>
  <c r="J100" i="8"/>
  <c r="I100" i="8"/>
  <c r="H100" i="8"/>
  <c r="D100" i="8"/>
  <c r="C100" i="8"/>
  <c r="B100" i="8"/>
  <c r="R99" i="8"/>
  <c r="Q99" i="8"/>
  <c r="P99" i="8"/>
  <c r="O99" i="8"/>
  <c r="N99" i="8"/>
  <c r="M99" i="8"/>
  <c r="L99" i="8"/>
  <c r="K99" i="8"/>
  <c r="J99" i="8"/>
  <c r="I99" i="8"/>
  <c r="H99" i="8"/>
  <c r="D99" i="8"/>
  <c r="C99" i="8"/>
  <c r="B99" i="8"/>
  <c r="R98" i="8"/>
  <c r="Q98" i="8"/>
  <c r="P98" i="8"/>
  <c r="O98" i="8"/>
  <c r="N98" i="8"/>
  <c r="M98" i="8"/>
  <c r="L98" i="8"/>
  <c r="K98" i="8"/>
  <c r="J98" i="8"/>
  <c r="I98" i="8"/>
  <c r="H98" i="8"/>
  <c r="D98" i="8"/>
  <c r="C98" i="8"/>
  <c r="B98" i="8"/>
  <c r="R97" i="8"/>
  <c r="Q97" i="8"/>
  <c r="P97" i="8"/>
  <c r="O97" i="8"/>
  <c r="N97" i="8"/>
  <c r="M97" i="8"/>
  <c r="L97" i="8"/>
  <c r="K97" i="8"/>
  <c r="J97" i="8"/>
  <c r="I97" i="8"/>
  <c r="H97" i="8"/>
  <c r="D97" i="8"/>
  <c r="C97" i="8"/>
  <c r="B97" i="8"/>
  <c r="R96" i="8"/>
  <c r="Q96" i="8"/>
  <c r="P96" i="8"/>
  <c r="O96" i="8"/>
  <c r="N96" i="8"/>
  <c r="M96" i="8"/>
  <c r="L96" i="8"/>
  <c r="K96" i="8"/>
  <c r="J96" i="8"/>
  <c r="I96" i="8"/>
  <c r="H96" i="8"/>
  <c r="D96" i="8"/>
  <c r="C96" i="8"/>
  <c r="B96" i="8"/>
  <c r="R95" i="8"/>
  <c r="Q95" i="8"/>
  <c r="P95" i="8"/>
  <c r="O95" i="8"/>
  <c r="N95" i="8"/>
  <c r="M95" i="8"/>
  <c r="L95" i="8"/>
  <c r="K95" i="8"/>
  <c r="J95" i="8"/>
  <c r="I95" i="8"/>
  <c r="H95" i="8"/>
  <c r="D95" i="8"/>
  <c r="C95" i="8"/>
  <c r="B95" i="8"/>
  <c r="R94" i="8"/>
  <c r="Q94" i="8"/>
  <c r="P94" i="8"/>
  <c r="O94" i="8"/>
  <c r="N94" i="8"/>
  <c r="M94" i="8"/>
  <c r="L94" i="8"/>
  <c r="K94" i="8"/>
  <c r="J94" i="8"/>
  <c r="I94" i="8"/>
  <c r="H94" i="8"/>
  <c r="D94" i="8"/>
  <c r="C94" i="8"/>
  <c r="B94" i="8"/>
  <c r="R93" i="8"/>
  <c r="Q93" i="8"/>
  <c r="P93" i="8"/>
  <c r="O93" i="8"/>
  <c r="N93" i="8"/>
  <c r="M93" i="8"/>
  <c r="L93" i="8"/>
  <c r="K93" i="8"/>
  <c r="J93" i="8"/>
  <c r="I93" i="8"/>
  <c r="H93" i="8"/>
  <c r="D93" i="8"/>
  <c r="C93" i="8"/>
  <c r="B93" i="8"/>
  <c r="R92" i="8"/>
  <c r="Q92" i="8"/>
  <c r="P92" i="8"/>
  <c r="O92" i="8"/>
  <c r="N92" i="8"/>
  <c r="M92" i="8"/>
  <c r="L92" i="8"/>
  <c r="K92" i="8"/>
  <c r="J92" i="8"/>
  <c r="I92" i="8"/>
  <c r="H92" i="8"/>
  <c r="D92" i="8"/>
  <c r="C92" i="8"/>
  <c r="B92" i="8"/>
  <c r="R91" i="8"/>
  <c r="Q91" i="8"/>
  <c r="P91" i="8"/>
  <c r="O91" i="8"/>
  <c r="N91" i="8"/>
  <c r="M91" i="8"/>
  <c r="L91" i="8"/>
  <c r="K91" i="8"/>
  <c r="J91" i="8"/>
  <c r="I91" i="8"/>
  <c r="H91" i="8"/>
  <c r="D91" i="8"/>
  <c r="C91" i="8"/>
  <c r="B91" i="8"/>
  <c r="R90" i="8"/>
  <c r="Q90" i="8"/>
  <c r="P90" i="8"/>
  <c r="O90" i="8"/>
  <c r="N90" i="8"/>
  <c r="M90" i="8"/>
  <c r="L90" i="8"/>
  <c r="K90" i="8"/>
  <c r="J90" i="8"/>
  <c r="I90" i="8"/>
  <c r="H90" i="8"/>
  <c r="D90" i="8"/>
  <c r="C90" i="8"/>
  <c r="B90" i="8"/>
  <c r="R89" i="8"/>
  <c r="Q89" i="8"/>
  <c r="P89" i="8"/>
  <c r="O89" i="8"/>
  <c r="N89" i="8"/>
  <c r="M89" i="8"/>
  <c r="L89" i="8"/>
  <c r="K89" i="8"/>
  <c r="J89" i="8"/>
  <c r="I89" i="8"/>
  <c r="H89" i="8"/>
  <c r="D89" i="8"/>
  <c r="C89" i="8"/>
  <c r="B89" i="8"/>
  <c r="R88" i="8"/>
  <c r="Q88" i="8"/>
  <c r="P88" i="8"/>
  <c r="O88" i="8"/>
  <c r="N88" i="8"/>
  <c r="M88" i="8"/>
  <c r="L88" i="8"/>
  <c r="K88" i="8"/>
  <c r="J88" i="8"/>
  <c r="I88" i="8"/>
  <c r="H88" i="8"/>
  <c r="D88" i="8"/>
  <c r="C88" i="8"/>
  <c r="B88" i="8"/>
  <c r="R87" i="8"/>
  <c r="Q87" i="8"/>
  <c r="P87" i="8"/>
  <c r="O87" i="8"/>
  <c r="N87" i="8"/>
  <c r="M87" i="8"/>
  <c r="L87" i="8"/>
  <c r="K87" i="8"/>
  <c r="J87" i="8"/>
  <c r="I87" i="8"/>
  <c r="H87" i="8"/>
  <c r="D87" i="8"/>
  <c r="C87" i="8"/>
  <c r="B87" i="8"/>
  <c r="R86" i="8"/>
  <c r="Q86" i="8"/>
  <c r="P86" i="8"/>
  <c r="O86" i="8"/>
  <c r="N86" i="8"/>
  <c r="M86" i="8"/>
  <c r="L86" i="8"/>
  <c r="K86" i="8"/>
  <c r="J86" i="8"/>
  <c r="I86" i="8"/>
  <c r="H86" i="8"/>
  <c r="D86" i="8"/>
  <c r="C86" i="8"/>
  <c r="B86" i="8"/>
  <c r="R85" i="8"/>
  <c r="Q85" i="8"/>
  <c r="P85" i="8"/>
  <c r="O85" i="8"/>
  <c r="N85" i="8"/>
  <c r="M85" i="8"/>
  <c r="L85" i="8"/>
  <c r="K85" i="8"/>
  <c r="J85" i="8"/>
  <c r="I85" i="8"/>
  <c r="H85" i="8"/>
  <c r="D85" i="8"/>
  <c r="C85" i="8"/>
  <c r="B85" i="8"/>
  <c r="R84" i="8"/>
  <c r="Q84" i="8"/>
  <c r="P84" i="8"/>
  <c r="O84" i="8"/>
  <c r="N84" i="8"/>
  <c r="M84" i="8"/>
  <c r="L84" i="8"/>
  <c r="K84" i="8"/>
  <c r="J84" i="8"/>
  <c r="I84" i="8"/>
  <c r="H84" i="8"/>
  <c r="D84" i="8"/>
  <c r="C84" i="8"/>
  <c r="B84" i="8"/>
  <c r="R83" i="8"/>
  <c r="Q83" i="8"/>
  <c r="P83" i="8"/>
  <c r="O83" i="8"/>
  <c r="N83" i="8"/>
  <c r="M83" i="8"/>
  <c r="L83" i="8"/>
  <c r="K83" i="8"/>
  <c r="J83" i="8"/>
  <c r="I83" i="8"/>
  <c r="H83" i="8"/>
  <c r="D83" i="8"/>
  <c r="C83" i="8"/>
  <c r="B83" i="8"/>
  <c r="R82" i="8"/>
  <c r="Q82" i="8"/>
  <c r="P82" i="8"/>
  <c r="O82" i="8"/>
  <c r="N82" i="8"/>
  <c r="M82" i="8"/>
  <c r="L82" i="8"/>
  <c r="K82" i="8"/>
  <c r="J82" i="8"/>
  <c r="I82" i="8"/>
  <c r="H82" i="8"/>
  <c r="D82" i="8"/>
  <c r="C82" i="8"/>
  <c r="B82" i="8"/>
  <c r="R81" i="8"/>
  <c r="Q81" i="8"/>
  <c r="P81" i="8"/>
  <c r="O81" i="8"/>
  <c r="N81" i="8"/>
  <c r="M81" i="8"/>
  <c r="L81" i="8"/>
  <c r="K81" i="8"/>
  <c r="J81" i="8"/>
  <c r="I81" i="8"/>
  <c r="H81" i="8"/>
  <c r="D81" i="8"/>
  <c r="C81" i="8"/>
  <c r="B81" i="8"/>
  <c r="R80" i="8"/>
  <c r="Q80" i="8"/>
  <c r="P80" i="8"/>
  <c r="O80" i="8"/>
  <c r="N80" i="8"/>
  <c r="M80" i="8"/>
  <c r="L80" i="8"/>
  <c r="K80" i="8"/>
  <c r="J80" i="8"/>
  <c r="I80" i="8"/>
  <c r="H80" i="8"/>
  <c r="D80" i="8"/>
  <c r="C80" i="8"/>
  <c r="B80" i="8"/>
  <c r="R79" i="8"/>
  <c r="Q79" i="8"/>
  <c r="P79" i="8"/>
  <c r="O79" i="8"/>
  <c r="N79" i="8"/>
  <c r="M79" i="8"/>
  <c r="L79" i="8"/>
  <c r="K79" i="8"/>
  <c r="J79" i="8"/>
  <c r="I79" i="8"/>
  <c r="H79" i="8"/>
  <c r="D79" i="8"/>
  <c r="C79" i="8"/>
  <c r="B79" i="8"/>
  <c r="R78" i="8"/>
  <c r="Q78" i="8"/>
  <c r="P78" i="8"/>
  <c r="O78" i="8"/>
  <c r="N78" i="8"/>
  <c r="M78" i="8"/>
  <c r="L78" i="8"/>
  <c r="K78" i="8"/>
  <c r="J78" i="8"/>
  <c r="I78" i="8"/>
  <c r="H78" i="8"/>
  <c r="D78" i="8"/>
  <c r="C78" i="8"/>
  <c r="B78" i="8"/>
  <c r="R77" i="8"/>
  <c r="Q77" i="8"/>
  <c r="P77" i="8"/>
  <c r="O77" i="8"/>
  <c r="N77" i="8"/>
  <c r="M77" i="8"/>
  <c r="L77" i="8"/>
  <c r="K77" i="8"/>
  <c r="J77" i="8"/>
  <c r="I77" i="8"/>
  <c r="H77" i="8"/>
  <c r="D77" i="8"/>
  <c r="C77" i="8"/>
  <c r="B77" i="8"/>
  <c r="R76" i="8"/>
  <c r="Q76" i="8"/>
  <c r="P76" i="8"/>
  <c r="O76" i="8"/>
  <c r="N76" i="8"/>
  <c r="M76" i="8"/>
  <c r="L76" i="8"/>
  <c r="K76" i="8"/>
  <c r="J76" i="8"/>
  <c r="I76" i="8"/>
  <c r="H76" i="8"/>
  <c r="D76" i="8"/>
  <c r="C76" i="8"/>
  <c r="B76" i="8"/>
  <c r="R75" i="8"/>
  <c r="Q75" i="8"/>
  <c r="P75" i="8"/>
  <c r="O75" i="8"/>
  <c r="N75" i="8"/>
  <c r="M75" i="8"/>
  <c r="L75" i="8"/>
  <c r="K75" i="8"/>
  <c r="J75" i="8"/>
  <c r="I75" i="8"/>
  <c r="H75" i="8"/>
  <c r="D75" i="8"/>
  <c r="C75" i="8"/>
  <c r="B75" i="8"/>
  <c r="R74" i="8"/>
  <c r="Q74" i="8"/>
  <c r="P74" i="8"/>
  <c r="O74" i="8"/>
  <c r="N74" i="8"/>
  <c r="M74" i="8"/>
  <c r="L74" i="8"/>
  <c r="K74" i="8"/>
  <c r="J74" i="8"/>
  <c r="I74" i="8"/>
  <c r="H74" i="8"/>
  <c r="D74" i="8"/>
  <c r="C74" i="8"/>
  <c r="B74" i="8"/>
  <c r="R73" i="8"/>
  <c r="Q73" i="8"/>
  <c r="P73" i="8"/>
  <c r="O73" i="8"/>
  <c r="N73" i="8"/>
  <c r="M73" i="8"/>
  <c r="L73" i="8"/>
  <c r="K73" i="8"/>
  <c r="J73" i="8"/>
  <c r="I73" i="8"/>
  <c r="H73" i="8"/>
  <c r="D73" i="8"/>
  <c r="C73" i="8"/>
  <c r="B73" i="8"/>
  <c r="R72" i="8"/>
  <c r="Q72" i="8"/>
  <c r="P72" i="8"/>
  <c r="O72" i="8"/>
  <c r="N72" i="8"/>
  <c r="M72" i="8"/>
  <c r="L72" i="8"/>
  <c r="K72" i="8"/>
  <c r="J72" i="8"/>
  <c r="I72" i="8"/>
  <c r="H72" i="8"/>
  <c r="D72" i="8"/>
  <c r="C72" i="8"/>
  <c r="B72" i="8"/>
  <c r="R71" i="8"/>
  <c r="Q71" i="8"/>
  <c r="P71" i="8"/>
  <c r="O71" i="8"/>
  <c r="N71" i="8"/>
  <c r="M71" i="8"/>
  <c r="L71" i="8"/>
  <c r="K71" i="8"/>
  <c r="J71" i="8"/>
  <c r="I71" i="8"/>
  <c r="H71" i="8"/>
  <c r="D71" i="8"/>
  <c r="C71" i="8"/>
  <c r="B71" i="8"/>
  <c r="R70" i="8"/>
  <c r="Q70" i="8"/>
  <c r="P70" i="8"/>
  <c r="O70" i="8"/>
  <c r="N70" i="8"/>
  <c r="M70" i="8"/>
  <c r="L70" i="8"/>
  <c r="K70" i="8"/>
  <c r="J70" i="8"/>
  <c r="I70" i="8"/>
  <c r="H70" i="8"/>
  <c r="D70" i="8"/>
  <c r="C70" i="8"/>
  <c r="B70" i="8"/>
  <c r="R69" i="8"/>
  <c r="Q69" i="8"/>
  <c r="P69" i="8"/>
  <c r="O69" i="8"/>
  <c r="N69" i="8"/>
  <c r="M69" i="8"/>
  <c r="L69" i="8"/>
  <c r="K69" i="8"/>
  <c r="J69" i="8"/>
  <c r="I69" i="8"/>
  <c r="H69" i="8"/>
  <c r="D69" i="8"/>
  <c r="C69" i="8"/>
  <c r="B69" i="8"/>
  <c r="R68" i="8"/>
  <c r="Q68" i="8"/>
  <c r="P68" i="8"/>
  <c r="O68" i="8"/>
  <c r="N68" i="8"/>
  <c r="M68" i="8"/>
  <c r="L68" i="8"/>
  <c r="K68" i="8"/>
  <c r="J68" i="8"/>
  <c r="I68" i="8"/>
  <c r="H68" i="8"/>
  <c r="D68" i="8"/>
  <c r="C68" i="8"/>
  <c r="B68" i="8"/>
  <c r="R67" i="8"/>
  <c r="Q67" i="8"/>
  <c r="P67" i="8"/>
  <c r="O67" i="8"/>
  <c r="N67" i="8"/>
  <c r="M67" i="8"/>
  <c r="L67" i="8"/>
  <c r="K67" i="8"/>
  <c r="J67" i="8"/>
  <c r="I67" i="8"/>
  <c r="H67" i="8"/>
  <c r="D67" i="8"/>
  <c r="C67" i="8"/>
  <c r="B67" i="8"/>
  <c r="R66" i="8"/>
  <c r="Q66" i="8"/>
  <c r="P66" i="8"/>
  <c r="O66" i="8"/>
  <c r="N66" i="8"/>
  <c r="M66" i="8"/>
  <c r="L66" i="8"/>
  <c r="K66" i="8"/>
  <c r="J66" i="8"/>
  <c r="I66" i="8"/>
  <c r="H66" i="8"/>
  <c r="D66" i="8"/>
  <c r="C66" i="8"/>
  <c r="B66" i="8"/>
  <c r="R65" i="8"/>
  <c r="Q65" i="8"/>
  <c r="P65" i="8"/>
  <c r="O65" i="8"/>
  <c r="N65" i="8"/>
  <c r="M65" i="8"/>
  <c r="L65" i="8"/>
  <c r="K65" i="8"/>
  <c r="J65" i="8"/>
  <c r="I65" i="8"/>
  <c r="H65" i="8"/>
  <c r="D65" i="8"/>
  <c r="C65" i="8"/>
  <c r="B65" i="8"/>
  <c r="R64" i="8"/>
  <c r="Q64" i="8"/>
  <c r="P64" i="8"/>
  <c r="O64" i="8"/>
  <c r="N64" i="8"/>
  <c r="M64" i="8"/>
  <c r="L64" i="8"/>
  <c r="K64" i="8"/>
  <c r="J64" i="8"/>
  <c r="I64" i="8"/>
  <c r="H64" i="8"/>
  <c r="D64" i="8"/>
  <c r="C64" i="8"/>
  <c r="B64" i="8"/>
  <c r="R63" i="8"/>
  <c r="Q63" i="8"/>
  <c r="P63" i="8"/>
  <c r="O63" i="8"/>
  <c r="N63" i="8"/>
  <c r="M63" i="8"/>
  <c r="L63" i="8"/>
  <c r="K63" i="8"/>
  <c r="J63" i="8"/>
  <c r="I63" i="8"/>
  <c r="H63" i="8"/>
  <c r="D63" i="8"/>
  <c r="C63" i="8"/>
  <c r="B63" i="8"/>
  <c r="R62" i="8"/>
  <c r="Q62" i="8"/>
  <c r="P62" i="8"/>
  <c r="O62" i="8"/>
  <c r="N62" i="8"/>
  <c r="M62" i="8"/>
  <c r="L62" i="8"/>
  <c r="K62" i="8"/>
  <c r="J62" i="8"/>
  <c r="I62" i="8"/>
  <c r="H62" i="8"/>
  <c r="D62" i="8"/>
  <c r="C62" i="8"/>
  <c r="B62" i="8"/>
  <c r="R61" i="8"/>
  <c r="Q61" i="8"/>
  <c r="P61" i="8"/>
  <c r="O61" i="8"/>
  <c r="N61" i="8"/>
  <c r="M61" i="8"/>
  <c r="L61" i="8"/>
  <c r="K61" i="8"/>
  <c r="J61" i="8"/>
  <c r="I61" i="8"/>
  <c r="H61" i="8"/>
  <c r="D61" i="8"/>
  <c r="C61" i="8"/>
  <c r="B61" i="8"/>
  <c r="R60" i="8"/>
  <c r="Q60" i="8"/>
  <c r="P60" i="8"/>
  <c r="O60" i="8"/>
  <c r="N60" i="8"/>
  <c r="M60" i="8"/>
  <c r="L60" i="8"/>
  <c r="K60" i="8"/>
  <c r="J60" i="8"/>
  <c r="I60" i="8"/>
  <c r="H60" i="8"/>
  <c r="D60" i="8"/>
  <c r="C60" i="8"/>
  <c r="B60" i="8"/>
  <c r="R59" i="8"/>
  <c r="Q59" i="8"/>
  <c r="P59" i="8"/>
  <c r="O59" i="8"/>
  <c r="N59" i="8"/>
  <c r="M59" i="8"/>
  <c r="L59" i="8"/>
  <c r="K59" i="8"/>
  <c r="J59" i="8"/>
  <c r="I59" i="8"/>
  <c r="H59" i="8"/>
  <c r="D59" i="8"/>
  <c r="C59" i="8"/>
  <c r="B59" i="8"/>
  <c r="R58" i="8"/>
  <c r="Q58" i="8"/>
  <c r="P58" i="8"/>
  <c r="O58" i="8"/>
  <c r="N58" i="8"/>
  <c r="M58" i="8"/>
  <c r="L58" i="8"/>
  <c r="K58" i="8"/>
  <c r="J58" i="8"/>
  <c r="I58" i="8"/>
  <c r="H58" i="8"/>
  <c r="D58" i="8"/>
  <c r="C58" i="8"/>
  <c r="B58" i="8"/>
  <c r="R57" i="8"/>
  <c r="Q57" i="8"/>
  <c r="P57" i="8"/>
  <c r="O57" i="8"/>
  <c r="N57" i="8"/>
  <c r="M57" i="8"/>
  <c r="L57" i="8"/>
  <c r="K57" i="8"/>
  <c r="J57" i="8"/>
  <c r="I57" i="8"/>
  <c r="H57" i="8"/>
  <c r="D57" i="8"/>
  <c r="C57" i="8"/>
  <c r="B57" i="8"/>
  <c r="R56" i="8"/>
  <c r="Q56" i="8"/>
  <c r="P56" i="8"/>
  <c r="O56" i="8"/>
  <c r="N56" i="8"/>
  <c r="M56" i="8"/>
  <c r="L56" i="8"/>
  <c r="K56" i="8"/>
  <c r="J56" i="8"/>
  <c r="I56" i="8"/>
  <c r="H56" i="8"/>
  <c r="D56" i="8"/>
  <c r="C56" i="8"/>
  <c r="B56" i="8"/>
  <c r="R55" i="8"/>
  <c r="Q55" i="8"/>
  <c r="P55" i="8"/>
  <c r="O55" i="8"/>
  <c r="N55" i="8"/>
  <c r="M55" i="8"/>
  <c r="L55" i="8"/>
  <c r="K55" i="8"/>
  <c r="J55" i="8"/>
  <c r="I55" i="8"/>
  <c r="H55" i="8"/>
  <c r="D55" i="8"/>
  <c r="C55" i="8"/>
  <c r="B55" i="8"/>
  <c r="R54" i="8"/>
  <c r="Q54" i="8"/>
  <c r="P54" i="8"/>
  <c r="O54" i="8"/>
  <c r="N54" i="8"/>
  <c r="M54" i="8"/>
  <c r="L54" i="8"/>
  <c r="K54" i="8"/>
  <c r="J54" i="8"/>
  <c r="I54" i="8"/>
  <c r="H54" i="8"/>
  <c r="D54" i="8"/>
  <c r="C54" i="8"/>
  <c r="B54" i="8"/>
  <c r="R53" i="8"/>
  <c r="Q53" i="8"/>
  <c r="P53" i="8"/>
  <c r="O53" i="8"/>
  <c r="N53" i="8"/>
  <c r="M53" i="8"/>
  <c r="L53" i="8"/>
  <c r="K53" i="8"/>
  <c r="J53" i="8"/>
  <c r="I53" i="8"/>
  <c r="H53" i="8"/>
  <c r="D53" i="8"/>
  <c r="C53" i="8"/>
  <c r="B53" i="8"/>
  <c r="R52" i="8"/>
  <c r="Q52" i="8"/>
  <c r="P52" i="8"/>
  <c r="O52" i="8"/>
  <c r="N52" i="8"/>
  <c r="M52" i="8"/>
  <c r="L52" i="8"/>
  <c r="K52" i="8"/>
  <c r="J52" i="8"/>
  <c r="I52" i="8"/>
  <c r="H52" i="8"/>
  <c r="D52" i="8"/>
  <c r="C52" i="8"/>
  <c r="B52" i="8"/>
  <c r="R51" i="8"/>
  <c r="Q51" i="8"/>
  <c r="P51" i="8"/>
  <c r="O51" i="8"/>
  <c r="N51" i="8"/>
  <c r="M51" i="8"/>
  <c r="L51" i="8"/>
  <c r="K51" i="8"/>
  <c r="J51" i="8"/>
  <c r="I51" i="8"/>
  <c r="H51" i="8"/>
  <c r="D51" i="8"/>
  <c r="C51" i="8"/>
  <c r="B51" i="8"/>
  <c r="R50" i="8"/>
  <c r="Q50" i="8"/>
  <c r="P50" i="8"/>
  <c r="O50" i="8"/>
  <c r="N50" i="8"/>
  <c r="M50" i="8"/>
  <c r="L50" i="8"/>
  <c r="K50" i="8"/>
  <c r="J50" i="8"/>
  <c r="I50" i="8"/>
  <c r="H50" i="8"/>
  <c r="D50" i="8"/>
  <c r="C50" i="8"/>
  <c r="B50" i="8"/>
  <c r="R49" i="8"/>
  <c r="Q49" i="8"/>
  <c r="P49" i="8"/>
  <c r="O49" i="8"/>
  <c r="N49" i="8"/>
  <c r="M49" i="8"/>
  <c r="L49" i="8"/>
  <c r="K49" i="8"/>
  <c r="J49" i="8"/>
  <c r="I49" i="8"/>
  <c r="H49" i="8"/>
  <c r="D49" i="8"/>
  <c r="C49" i="8"/>
  <c r="B49" i="8"/>
  <c r="R48" i="8"/>
  <c r="Q48" i="8"/>
  <c r="P48" i="8"/>
  <c r="O48" i="8"/>
  <c r="N48" i="8"/>
  <c r="M48" i="8"/>
  <c r="L48" i="8"/>
  <c r="K48" i="8"/>
  <c r="J48" i="8"/>
  <c r="I48" i="8"/>
  <c r="H48" i="8"/>
  <c r="D48" i="8"/>
  <c r="C48" i="8"/>
  <c r="B48" i="8"/>
  <c r="R47" i="8"/>
  <c r="Q47" i="8"/>
  <c r="P47" i="8"/>
  <c r="O47" i="8"/>
  <c r="N47" i="8"/>
  <c r="M47" i="8"/>
  <c r="L47" i="8"/>
  <c r="K47" i="8"/>
  <c r="J47" i="8"/>
  <c r="I47" i="8"/>
  <c r="H47" i="8"/>
  <c r="D47" i="8"/>
  <c r="C47" i="8"/>
  <c r="B47" i="8"/>
  <c r="R46" i="8"/>
  <c r="Q46" i="8"/>
  <c r="P46" i="8"/>
  <c r="O46" i="8"/>
  <c r="N46" i="8"/>
  <c r="M46" i="8"/>
  <c r="L46" i="8"/>
  <c r="K46" i="8"/>
  <c r="J46" i="8"/>
  <c r="I46" i="8"/>
  <c r="H46" i="8"/>
  <c r="D46" i="8"/>
  <c r="C46" i="8"/>
  <c r="B46" i="8"/>
  <c r="R45" i="8"/>
  <c r="Q45" i="8"/>
  <c r="P45" i="8"/>
  <c r="O45" i="8"/>
  <c r="N45" i="8"/>
  <c r="M45" i="8"/>
  <c r="L45" i="8"/>
  <c r="K45" i="8"/>
  <c r="J45" i="8"/>
  <c r="I45" i="8"/>
  <c r="H45" i="8"/>
  <c r="D45" i="8"/>
  <c r="C45" i="8"/>
  <c r="B45" i="8"/>
  <c r="R44" i="8"/>
  <c r="Q44" i="8"/>
  <c r="P44" i="8"/>
  <c r="O44" i="8"/>
  <c r="N44" i="8"/>
  <c r="M44" i="8"/>
  <c r="L44" i="8"/>
  <c r="K44" i="8"/>
  <c r="J44" i="8"/>
  <c r="I44" i="8"/>
  <c r="H44" i="8"/>
  <c r="D44" i="8"/>
  <c r="C44" i="8"/>
  <c r="B44" i="8"/>
  <c r="R43" i="8"/>
  <c r="Q43" i="8"/>
  <c r="P43" i="8"/>
  <c r="O43" i="8"/>
  <c r="N43" i="8"/>
  <c r="M43" i="8"/>
  <c r="L43" i="8"/>
  <c r="K43" i="8"/>
  <c r="J43" i="8"/>
  <c r="I43" i="8"/>
  <c r="H43" i="8"/>
  <c r="D43" i="8"/>
  <c r="C43" i="8"/>
  <c r="B43" i="8"/>
  <c r="R42" i="8"/>
  <c r="Q42" i="8"/>
  <c r="P42" i="8"/>
  <c r="O42" i="8"/>
  <c r="N42" i="8"/>
  <c r="M42" i="8"/>
  <c r="L42" i="8"/>
  <c r="K42" i="8"/>
  <c r="J42" i="8"/>
  <c r="I42" i="8"/>
  <c r="H42" i="8"/>
  <c r="D42" i="8"/>
  <c r="C42" i="8"/>
  <c r="B42" i="8"/>
  <c r="R41" i="8"/>
  <c r="Q41" i="8"/>
  <c r="P41" i="8"/>
  <c r="O41" i="8"/>
  <c r="N41" i="8"/>
  <c r="M41" i="8"/>
  <c r="L41" i="8"/>
  <c r="K41" i="8"/>
  <c r="J41" i="8"/>
  <c r="I41" i="8"/>
  <c r="H41" i="8"/>
  <c r="D41" i="8"/>
  <c r="C41" i="8"/>
  <c r="B41" i="8"/>
  <c r="R40" i="8"/>
  <c r="Q40" i="8"/>
  <c r="P40" i="8"/>
  <c r="O40" i="8"/>
  <c r="N40" i="8"/>
  <c r="M40" i="8"/>
  <c r="L40" i="8"/>
  <c r="K40" i="8"/>
  <c r="J40" i="8"/>
  <c r="I40" i="8"/>
  <c r="H40" i="8"/>
  <c r="D40" i="8"/>
  <c r="C40" i="8"/>
  <c r="B40" i="8"/>
  <c r="R39" i="8"/>
  <c r="Q39" i="8"/>
  <c r="P39" i="8"/>
  <c r="O39" i="8"/>
  <c r="N39" i="8"/>
  <c r="M39" i="8"/>
  <c r="L39" i="8"/>
  <c r="K39" i="8"/>
  <c r="J39" i="8"/>
  <c r="I39" i="8"/>
  <c r="H39" i="8"/>
  <c r="D39" i="8"/>
  <c r="C39" i="8"/>
  <c r="B39" i="8"/>
  <c r="R38" i="8"/>
  <c r="Q38" i="8"/>
  <c r="P38" i="8"/>
  <c r="O38" i="8"/>
  <c r="N38" i="8"/>
  <c r="M38" i="8"/>
  <c r="L38" i="8"/>
  <c r="K38" i="8"/>
  <c r="J38" i="8"/>
  <c r="I38" i="8"/>
  <c r="H38" i="8"/>
  <c r="D38" i="8"/>
  <c r="C38" i="8"/>
  <c r="B38" i="8"/>
  <c r="R37" i="8"/>
  <c r="Q37" i="8"/>
  <c r="P37" i="8"/>
  <c r="O37" i="8"/>
  <c r="N37" i="8"/>
  <c r="M37" i="8"/>
  <c r="L37" i="8"/>
  <c r="K37" i="8"/>
  <c r="J37" i="8"/>
  <c r="I37" i="8"/>
  <c r="H37" i="8"/>
  <c r="D37" i="8"/>
  <c r="C37" i="8"/>
  <c r="B37" i="8"/>
  <c r="R36" i="8"/>
  <c r="Q36" i="8"/>
  <c r="P36" i="8"/>
  <c r="O36" i="8"/>
  <c r="N36" i="8"/>
  <c r="M36" i="8"/>
  <c r="L36" i="8"/>
  <c r="K36" i="8"/>
  <c r="J36" i="8"/>
  <c r="I36" i="8"/>
  <c r="H36" i="8"/>
  <c r="D36" i="8"/>
  <c r="C36" i="8"/>
  <c r="B36" i="8"/>
  <c r="R35" i="8"/>
  <c r="Q35" i="8"/>
  <c r="P35" i="8"/>
  <c r="O35" i="8"/>
  <c r="N35" i="8"/>
  <c r="M35" i="8"/>
  <c r="L35" i="8"/>
  <c r="K35" i="8"/>
  <c r="J35" i="8"/>
  <c r="I35" i="8"/>
  <c r="H35" i="8"/>
  <c r="D35" i="8"/>
  <c r="C35" i="8"/>
  <c r="B35" i="8"/>
  <c r="R34" i="8"/>
  <c r="Q34" i="8"/>
  <c r="P34" i="8"/>
  <c r="O34" i="8"/>
  <c r="N34" i="8"/>
  <c r="M34" i="8"/>
  <c r="L34" i="8"/>
  <c r="K34" i="8"/>
  <c r="J34" i="8"/>
  <c r="I34" i="8"/>
  <c r="H34" i="8"/>
  <c r="D34" i="8"/>
  <c r="C34" i="8"/>
  <c r="B34" i="8"/>
  <c r="R33" i="8"/>
  <c r="Q33" i="8"/>
  <c r="P33" i="8"/>
  <c r="O33" i="8"/>
  <c r="N33" i="8"/>
  <c r="M33" i="8"/>
  <c r="L33" i="8"/>
  <c r="K33" i="8"/>
  <c r="J33" i="8"/>
  <c r="I33" i="8"/>
  <c r="H33" i="8"/>
  <c r="D33" i="8"/>
  <c r="C33" i="8"/>
  <c r="B33" i="8"/>
  <c r="R32" i="8"/>
  <c r="Q32" i="8"/>
  <c r="P32" i="8"/>
  <c r="O32" i="8"/>
  <c r="N32" i="8"/>
  <c r="M32" i="8"/>
  <c r="L32" i="8"/>
  <c r="K32" i="8"/>
  <c r="J32" i="8"/>
  <c r="I32" i="8"/>
  <c r="H32" i="8"/>
  <c r="D32" i="8"/>
  <c r="C32" i="8"/>
  <c r="B32" i="8"/>
  <c r="R31" i="8"/>
  <c r="Q31" i="8"/>
  <c r="P31" i="8"/>
  <c r="O31" i="8"/>
  <c r="N31" i="8"/>
  <c r="M31" i="8"/>
  <c r="L31" i="8"/>
  <c r="K31" i="8"/>
  <c r="J31" i="8"/>
  <c r="I31" i="8"/>
  <c r="H31" i="8"/>
  <c r="D31" i="8"/>
  <c r="C31" i="8"/>
  <c r="B31" i="8"/>
  <c r="R30" i="8"/>
  <c r="Q30" i="8"/>
  <c r="P30" i="8"/>
  <c r="O30" i="8"/>
  <c r="N30" i="8"/>
  <c r="M30" i="8"/>
  <c r="L30" i="8"/>
  <c r="K30" i="8"/>
  <c r="J30" i="8"/>
  <c r="I30" i="8"/>
  <c r="H30" i="8"/>
  <c r="D30" i="8"/>
  <c r="C30" i="8"/>
  <c r="B30" i="8"/>
  <c r="R29" i="8"/>
  <c r="Q29" i="8"/>
  <c r="P29" i="8"/>
  <c r="O29" i="8"/>
  <c r="N29" i="8"/>
  <c r="M29" i="8"/>
  <c r="L29" i="8"/>
  <c r="K29" i="8"/>
  <c r="J29" i="8"/>
  <c r="I29" i="8"/>
  <c r="H29" i="8"/>
  <c r="D29" i="8"/>
  <c r="C29" i="8"/>
  <c r="B29" i="8"/>
  <c r="R28" i="8"/>
  <c r="Q28" i="8"/>
  <c r="P28" i="8"/>
  <c r="O28" i="8"/>
  <c r="N28" i="8"/>
  <c r="M28" i="8"/>
  <c r="L28" i="8"/>
  <c r="K28" i="8"/>
  <c r="J28" i="8"/>
  <c r="I28" i="8"/>
  <c r="H28" i="8"/>
  <c r="D28" i="8"/>
  <c r="C28" i="8"/>
  <c r="B28" i="8"/>
  <c r="R27" i="8"/>
  <c r="Q27" i="8"/>
  <c r="P27" i="8"/>
  <c r="O27" i="8"/>
  <c r="N27" i="8"/>
  <c r="M27" i="8"/>
  <c r="L27" i="8"/>
  <c r="K27" i="8"/>
  <c r="J27" i="8"/>
  <c r="I27" i="8"/>
  <c r="H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D26" i="8"/>
  <c r="C26" i="8"/>
  <c r="B26" i="8"/>
  <c r="R25" i="8"/>
  <c r="Q25" i="8"/>
  <c r="P25" i="8"/>
  <c r="O25" i="8"/>
  <c r="N25" i="8"/>
  <c r="M25" i="8"/>
  <c r="L25" i="8"/>
  <c r="K25" i="8"/>
  <c r="J25" i="8"/>
  <c r="I25" i="8"/>
  <c r="H25" i="8"/>
  <c r="D25" i="8"/>
  <c r="C25" i="8"/>
  <c r="B25" i="8"/>
  <c r="R24" i="8"/>
  <c r="Q24" i="8"/>
  <c r="P24" i="8"/>
  <c r="O24" i="8"/>
  <c r="N24" i="8"/>
  <c r="M24" i="8"/>
  <c r="L24" i="8"/>
  <c r="K24" i="8"/>
  <c r="J24" i="8"/>
  <c r="I24" i="8"/>
  <c r="H24" i="8"/>
  <c r="D24" i="8"/>
  <c r="C24" i="8"/>
  <c r="B24" i="8"/>
  <c r="R23" i="8"/>
  <c r="Q23" i="8"/>
  <c r="P23" i="8"/>
  <c r="O23" i="8"/>
  <c r="N23" i="8"/>
  <c r="M23" i="8"/>
  <c r="L23" i="8"/>
  <c r="K23" i="8"/>
  <c r="J23" i="8"/>
  <c r="I23" i="8"/>
  <c r="H23" i="8"/>
  <c r="D23" i="8"/>
  <c r="C23" i="8"/>
  <c r="B23" i="8"/>
  <c r="R22" i="8"/>
  <c r="Q22" i="8"/>
  <c r="P22" i="8"/>
  <c r="O22" i="8"/>
  <c r="N22" i="8"/>
  <c r="M22" i="8"/>
  <c r="L22" i="8"/>
  <c r="K22" i="8"/>
  <c r="J22" i="8"/>
  <c r="I22" i="8"/>
  <c r="H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D21" i="8"/>
  <c r="C21" i="8"/>
  <c r="B21" i="8"/>
  <c r="R20" i="8"/>
  <c r="Q20" i="8"/>
  <c r="P20" i="8"/>
  <c r="O20" i="8"/>
  <c r="N20" i="8"/>
  <c r="M20" i="8"/>
  <c r="L20" i="8"/>
  <c r="K20" i="8"/>
  <c r="J20" i="8"/>
  <c r="I20" i="8"/>
  <c r="H20" i="8"/>
  <c r="D20" i="8"/>
  <c r="C20" i="8"/>
  <c r="B20" i="8"/>
  <c r="R19" i="8"/>
  <c r="Q19" i="8"/>
  <c r="P19" i="8"/>
  <c r="O19" i="8"/>
  <c r="N19" i="8"/>
  <c r="M19" i="8"/>
  <c r="L19" i="8"/>
  <c r="K19" i="8"/>
  <c r="J19" i="8"/>
  <c r="I19" i="8"/>
  <c r="H19" i="8"/>
  <c r="D19" i="8"/>
  <c r="C19" i="8"/>
  <c r="B19" i="8"/>
  <c r="R18" i="8"/>
  <c r="Q18" i="8"/>
  <c r="P18" i="8"/>
  <c r="O18" i="8"/>
  <c r="N18" i="8"/>
  <c r="M18" i="8"/>
  <c r="L18" i="8"/>
  <c r="K18" i="8"/>
  <c r="J18" i="8"/>
  <c r="I18" i="8"/>
  <c r="H18" i="8"/>
  <c r="D18" i="8"/>
  <c r="C18" i="8"/>
  <c r="B18" i="8"/>
  <c r="R17" i="8"/>
  <c r="Q17" i="8"/>
  <c r="P17" i="8"/>
  <c r="O17" i="8"/>
  <c r="N17" i="8"/>
  <c r="M17" i="8"/>
  <c r="L17" i="8"/>
  <c r="K17" i="8"/>
  <c r="J17" i="8"/>
  <c r="I17" i="8"/>
  <c r="H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D16" i="8"/>
  <c r="C16" i="8"/>
  <c r="B16" i="8"/>
  <c r="R15" i="8"/>
  <c r="Q15" i="8"/>
  <c r="P15" i="8"/>
  <c r="O15" i="8"/>
  <c r="N15" i="8"/>
  <c r="M15" i="8"/>
  <c r="L15" i="8"/>
  <c r="K15" i="8"/>
  <c r="J15" i="8"/>
  <c r="I15" i="8"/>
  <c r="H15" i="8"/>
  <c r="D15" i="8"/>
  <c r="C15" i="8"/>
  <c r="B15" i="8"/>
  <c r="R14" i="8"/>
  <c r="Q14" i="8"/>
  <c r="P14" i="8"/>
  <c r="O14" i="8"/>
  <c r="N14" i="8"/>
  <c r="M14" i="8"/>
  <c r="L14" i="8"/>
  <c r="K14" i="8"/>
  <c r="J14" i="8"/>
  <c r="I14" i="8"/>
  <c r="H14" i="8"/>
  <c r="D14" i="8"/>
  <c r="C14" i="8"/>
  <c r="B14" i="8"/>
  <c r="R13" i="8"/>
  <c r="Q13" i="8"/>
  <c r="P13" i="8"/>
  <c r="O13" i="8"/>
  <c r="N13" i="8"/>
  <c r="M13" i="8"/>
  <c r="L13" i="8"/>
  <c r="K13" i="8"/>
  <c r="J13" i="8"/>
  <c r="I13" i="8"/>
  <c r="H13" i="8"/>
  <c r="D13" i="8"/>
  <c r="C13" i="8"/>
  <c r="B13" i="8"/>
  <c r="R12" i="8"/>
  <c r="Q12" i="8"/>
  <c r="P12" i="8"/>
  <c r="O12" i="8"/>
  <c r="N12" i="8"/>
  <c r="M12" i="8"/>
  <c r="L12" i="8"/>
  <c r="K12" i="8"/>
  <c r="J12" i="8"/>
  <c r="I12" i="8"/>
  <c r="H12" i="8"/>
  <c r="D12" i="8"/>
  <c r="C12" i="8"/>
  <c r="B12" i="8"/>
  <c r="R11" i="8"/>
  <c r="Q11" i="8"/>
  <c r="P11" i="8"/>
  <c r="O11" i="8"/>
  <c r="N11" i="8"/>
  <c r="M11" i="8"/>
  <c r="L11" i="8"/>
  <c r="K11" i="8"/>
  <c r="J11" i="8"/>
  <c r="I11" i="8"/>
  <c r="H11" i="8"/>
  <c r="D11" i="8"/>
  <c r="C11" i="8"/>
  <c r="B11" i="8"/>
  <c r="R10" i="8"/>
  <c r="Q10" i="8"/>
  <c r="P10" i="8"/>
  <c r="O10" i="8"/>
  <c r="N10" i="8"/>
  <c r="M10" i="8"/>
  <c r="L10" i="8"/>
  <c r="K10" i="8"/>
  <c r="J10" i="8"/>
  <c r="I10" i="8"/>
  <c r="H10" i="8"/>
  <c r="D10" i="8"/>
  <c r="C10" i="8"/>
  <c r="B10" i="8"/>
  <c r="R9" i="8"/>
  <c r="Q9" i="8"/>
  <c r="P9" i="8"/>
  <c r="O9" i="8"/>
  <c r="N9" i="8"/>
  <c r="M9" i="8"/>
  <c r="L9" i="8"/>
  <c r="K9" i="8"/>
  <c r="J9" i="8"/>
  <c r="I9" i="8"/>
  <c r="H9" i="8"/>
  <c r="D9" i="8"/>
  <c r="C9" i="8"/>
  <c r="B9" i="8"/>
  <c r="R8" i="8"/>
  <c r="Q8" i="8"/>
  <c r="P8" i="8"/>
  <c r="O8" i="8"/>
  <c r="N8" i="8"/>
  <c r="M8" i="8"/>
  <c r="L8" i="8"/>
  <c r="K8" i="8"/>
  <c r="J8" i="8"/>
  <c r="I8" i="8"/>
  <c r="H8" i="8"/>
  <c r="D8" i="8"/>
  <c r="C8" i="8"/>
  <c r="B8" i="8"/>
  <c r="R7" i="8"/>
  <c r="Q7" i="8"/>
  <c r="P7" i="8"/>
  <c r="O7" i="8"/>
  <c r="N7" i="8"/>
  <c r="M7" i="8"/>
  <c r="L7" i="8"/>
  <c r="K7" i="8"/>
  <c r="J7" i="8"/>
  <c r="I7" i="8"/>
  <c r="H7" i="8"/>
  <c r="D7" i="8"/>
  <c r="C7" i="8"/>
  <c r="B7" i="8"/>
  <c r="R6" i="8"/>
  <c r="Q6" i="8"/>
  <c r="P6" i="8"/>
  <c r="O6" i="8"/>
  <c r="N6" i="8"/>
  <c r="M6" i="8"/>
  <c r="L6" i="8"/>
  <c r="K6" i="8"/>
  <c r="J6" i="8"/>
  <c r="I6" i="8"/>
  <c r="H6" i="8"/>
  <c r="D6" i="8"/>
  <c r="C6" i="8"/>
  <c r="B6" i="8"/>
  <c r="R5" i="8"/>
  <c r="Q5" i="8"/>
  <c r="P5" i="8"/>
  <c r="O5" i="8"/>
  <c r="N5" i="8"/>
  <c r="M5" i="8"/>
  <c r="L5" i="8"/>
  <c r="K5" i="8"/>
  <c r="J5" i="8"/>
  <c r="I5" i="8"/>
  <c r="H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D4" i="8"/>
  <c r="C4" i="8"/>
  <c r="B4" i="8"/>
  <c r="R3" i="8"/>
  <c r="Q3" i="8"/>
  <c r="P3" i="8"/>
  <c r="O3" i="8"/>
  <c r="N3" i="8"/>
  <c r="M3" i="8"/>
  <c r="L3" i="8"/>
  <c r="K3" i="8"/>
  <c r="J3" i="8"/>
  <c r="I3" i="8"/>
  <c r="H3" i="8"/>
  <c r="D3" i="8"/>
  <c r="C3" i="8"/>
  <c r="B3" i="8"/>
  <c r="R2" i="8"/>
  <c r="Q2" i="8"/>
  <c r="P2" i="8"/>
  <c r="O2" i="8"/>
  <c r="N2" i="8"/>
  <c r="M2" i="8"/>
  <c r="L2" i="8"/>
  <c r="K2" i="8"/>
  <c r="J2" i="8"/>
  <c r="I2" i="8"/>
  <c r="H2" i="8"/>
  <c r="D2" i="8"/>
  <c r="C2" i="8"/>
  <c r="B2" i="8"/>
  <c r="Z19" i="6" a="1"/>
  <c r="AB19" i="6" s="1"/>
  <c r="AP19" i="9" l="1"/>
  <c r="AW20" i="9"/>
  <c r="AT19" i="9"/>
  <c r="AN21" i="9"/>
  <c r="AE19" i="9" a="1"/>
  <c r="AG28" i="9" s="1"/>
  <c r="AU19" i="9"/>
  <c r="AO21" i="9"/>
  <c r="AL20" i="9"/>
  <c r="AS21" i="9"/>
  <c r="AM20" i="9"/>
  <c r="AT21" i="9"/>
  <c r="AJ19" i="9"/>
  <c r="AQ20" i="9"/>
  <c r="AK19" i="9"/>
  <c r="AR20" i="9"/>
  <c r="AO19" i="9"/>
  <c r="AV20" i="9"/>
  <c r="AM19" i="9"/>
  <c r="AJ20" i="9"/>
  <c r="AU20" i="9"/>
  <c r="AQ21" i="9"/>
  <c r="AR19" i="9"/>
  <c r="AN20" i="9"/>
  <c r="AK21" i="9"/>
  <c r="AV21" i="9"/>
  <c r="AS19" i="9"/>
  <c r="AO20" i="9"/>
  <c r="AL21" i="9"/>
  <c r="AW21" i="9"/>
  <c r="AL19" i="9"/>
  <c r="AW19" i="9"/>
  <c r="AT20" i="9"/>
  <c r="AP21" i="9"/>
  <c r="AN19" i="9"/>
  <c r="AV19" i="9"/>
  <c r="AP20" i="9"/>
  <c r="AJ21" i="9"/>
  <c r="AR21" i="9"/>
  <c r="AQ19" i="9"/>
  <c r="AK20" i="9"/>
  <c r="AS20" i="9"/>
  <c r="AM21" i="9"/>
  <c r="AE19" i="8" a="1"/>
  <c r="AG19" i="8" s="1"/>
  <c r="AU21" i="8"/>
  <c r="AM21" i="8"/>
  <c r="AS20" i="8"/>
  <c r="AK20" i="8"/>
  <c r="AQ19" i="8"/>
  <c r="AT21" i="8"/>
  <c r="AL21" i="8"/>
  <c r="AR20" i="8"/>
  <c r="AJ20" i="8"/>
  <c r="AP19" i="8"/>
  <c r="AS21" i="8"/>
  <c r="AK21" i="8"/>
  <c r="AQ20" i="8"/>
  <c r="AW19" i="8"/>
  <c r="AO19" i="8"/>
  <c r="AR21" i="8"/>
  <c r="AJ21" i="8"/>
  <c r="AP20" i="8"/>
  <c r="AV19" i="8"/>
  <c r="AN19" i="8"/>
  <c r="AQ21" i="8"/>
  <c r="AW20" i="8"/>
  <c r="AO20" i="8"/>
  <c r="AU19" i="8"/>
  <c r="AM19" i="8"/>
  <c r="AW21" i="8"/>
  <c r="AP21" i="8"/>
  <c r="AV20" i="8"/>
  <c r="AN20" i="8"/>
  <c r="AT19" i="8"/>
  <c r="AL19" i="8"/>
  <c r="AO21" i="8"/>
  <c r="AU20" i="8"/>
  <c r="AM20" i="8"/>
  <c r="AS19" i="8"/>
  <c r="AK19" i="8"/>
  <c r="AV21" i="8"/>
  <c r="AN21" i="8"/>
  <c r="AT20" i="8"/>
  <c r="AL20" i="8"/>
  <c r="AR19" i="8"/>
  <c r="AJ21" i="6"/>
  <c r="AB21" i="6"/>
  <c r="AH20" i="6"/>
  <c r="Z20" i="6"/>
  <c r="AF19" i="6"/>
  <c r="AM21" i="6"/>
  <c r="AE21" i="6"/>
  <c r="AK20" i="6"/>
  <c r="AC20" i="6"/>
  <c r="AI19" i="6"/>
  <c r="AA19" i="6"/>
  <c r="AL21" i="6"/>
  <c r="AD21" i="6"/>
  <c r="AJ20" i="6"/>
  <c r="AB20" i="6"/>
  <c r="AH19" i="6"/>
  <c r="Z19" i="6"/>
  <c r="AK21" i="6"/>
  <c r="AC21" i="6"/>
  <c r="AI20" i="6"/>
  <c r="AA20" i="6"/>
  <c r="AG19" i="6"/>
  <c r="AI21" i="6"/>
  <c r="AA21" i="6"/>
  <c r="AG20" i="6"/>
  <c r="AM19" i="6"/>
  <c r="AE19" i="6"/>
  <c r="AH21" i="6"/>
  <c r="Z21" i="6"/>
  <c r="AF20" i="6"/>
  <c r="AL19" i="6"/>
  <c r="AD19" i="6"/>
  <c r="AG21" i="6"/>
  <c r="AM20" i="6"/>
  <c r="AE20" i="6"/>
  <c r="AK19" i="6"/>
  <c r="AC19" i="6"/>
  <c r="AF21" i="6"/>
  <c r="AL20" i="6"/>
  <c r="AD20" i="6"/>
  <c r="AJ19" i="6"/>
  <c r="AE20" i="9" l="1"/>
  <c r="AG29" i="9"/>
  <c r="AG32" i="9"/>
  <c r="AG22" i="9"/>
  <c r="AG25" i="9"/>
  <c r="AE27" i="9"/>
  <c r="AE23" i="9"/>
  <c r="AF28" i="9"/>
  <c r="AF21" i="9"/>
  <c r="AF25" i="9"/>
  <c r="AF29" i="9"/>
  <c r="AF22" i="9"/>
  <c r="AE28" i="9"/>
  <c r="AE31" i="9"/>
  <c r="AE24" i="9"/>
  <c r="AG26" i="9"/>
  <c r="AF26" i="9"/>
  <c r="AE32" i="9"/>
  <c r="AF19" i="9"/>
  <c r="AE25" i="9"/>
  <c r="AG30" i="9"/>
  <c r="AG20" i="9"/>
  <c r="AF32" i="9"/>
  <c r="AE22" i="9"/>
  <c r="AG27" i="9"/>
  <c r="AE21" i="9"/>
  <c r="AF23" i="9"/>
  <c r="AG21" i="9"/>
  <c r="AG24" i="9"/>
  <c r="AF30" i="9"/>
  <c r="AE29" i="9"/>
  <c r="AE26" i="9"/>
  <c r="AE30" i="9"/>
  <c r="AF31" i="9"/>
  <c r="AG19" i="9"/>
  <c r="AE19" i="9"/>
  <c r="AG23" i="9"/>
  <c r="AF24" i="9"/>
  <c r="AF27" i="9"/>
  <c r="AG31" i="9"/>
  <c r="AF20" i="9"/>
  <c r="AG31" i="8"/>
  <c r="AG26" i="8"/>
  <c r="AF28" i="8"/>
  <c r="AF30" i="8"/>
  <c r="AE22" i="8"/>
  <c r="AE20" i="8"/>
  <c r="AF29" i="8"/>
  <c r="AG22" i="8"/>
  <c r="AG24" i="8"/>
  <c r="AF26" i="8"/>
  <c r="AE29" i="8"/>
  <c r="AE24" i="8"/>
  <c r="AF19" i="8"/>
  <c r="AG32" i="8"/>
  <c r="AE32" i="8"/>
  <c r="AG20" i="8"/>
  <c r="AF31" i="8"/>
  <c r="AG21" i="8"/>
  <c r="AG28" i="8"/>
  <c r="AF27" i="8"/>
  <c r="AE27" i="8"/>
  <c r="AG29" i="8"/>
  <c r="AF24" i="8"/>
  <c r="AF23" i="8"/>
  <c r="AE26" i="8"/>
  <c r="AE28" i="8"/>
  <c r="AF22" i="8"/>
  <c r="AE21" i="8"/>
  <c r="AG25" i="8"/>
  <c r="AF20" i="8"/>
  <c r="AE19" i="8"/>
  <c r="AE30" i="8"/>
  <c r="AF25" i="8"/>
  <c r="AG30" i="8"/>
  <c r="AE25" i="8"/>
  <c r="AE23" i="8"/>
  <c r="AG27" i="8"/>
  <c r="AG23" i="8"/>
  <c r="AE31" i="8"/>
  <c r="AF21" i="8"/>
  <c r="AF32" i="8"/>
  <c r="U35" i="6" a="1"/>
  <c r="AE45" i="6" s="1"/>
  <c r="AE61" i="6" s="1"/>
  <c r="U35" i="9" l="1" a="1"/>
  <c r="AD47" i="9" s="1"/>
  <c r="AD63" i="9" s="1"/>
  <c r="U35" i="8" a="1"/>
  <c r="U35" i="8" s="1"/>
  <c r="U51" i="8" s="1"/>
  <c r="AF40" i="6"/>
  <c r="AF56" i="6" s="1"/>
  <c r="X46" i="6"/>
  <c r="X62" i="6" s="1"/>
  <c r="Y45" i="6"/>
  <c r="Y61" i="6" s="1"/>
  <c r="AB36" i="6"/>
  <c r="AB52" i="6" s="1"/>
  <c r="AC35" i="6"/>
  <c r="AC51" i="6" s="1"/>
  <c r="AE41" i="6"/>
  <c r="AE57" i="6" s="1"/>
  <c r="V40" i="6"/>
  <c r="V56" i="6" s="1"/>
  <c r="W39" i="6"/>
  <c r="W55" i="6" s="1"/>
  <c r="AC45" i="6"/>
  <c r="AC61" i="6" s="1"/>
  <c r="U41" i="6"/>
  <c r="U57" i="6" s="1"/>
  <c r="AB45" i="6"/>
  <c r="AB61" i="6" s="1"/>
  <c r="AG41" i="6"/>
  <c r="AG57" i="6" s="1"/>
  <c r="X36" i="6"/>
  <c r="X52" i="6" s="1"/>
  <c r="AD41" i="6"/>
  <c r="AD57" i="6" s="1"/>
  <c r="AE40" i="6"/>
  <c r="AE56" i="6" s="1"/>
  <c r="AG46" i="6"/>
  <c r="AG62" i="6" s="1"/>
  <c r="X45" i="6"/>
  <c r="X61" i="6" s="1"/>
  <c r="W37" i="6"/>
  <c r="W53" i="6" s="1"/>
  <c r="AB35" i="6"/>
  <c r="AB51" i="6" s="1"/>
  <c r="AH41" i="6"/>
  <c r="AH57" i="6" s="1"/>
  <c r="X44" i="6"/>
  <c r="X60" i="6" s="1"/>
  <c r="AF43" i="6"/>
  <c r="AF59" i="6" s="1"/>
  <c r="V38" i="6"/>
  <c r="V54" i="6" s="1"/>
  <c r="Z48" i="6"/>
  <c r="Z64" i="6" s="1"/>
  <c r="AA44" i="6"/>
  <c r="AA60" i="6" s="1"/>
  <c r="Y35" i="6"/>
  <c r="Y51" i="6" s="1"/>
  <c r="AF39" i="6"/>
  <c r="AF55" i="6" s="1"/>
  <c r="Z44" i="6"/>
  <c r="Z60" i="6" s="1"/>
  <c r="AE47" i="6"/>
  <c r="AE63" i="6" s="1"/>
  <c r="AB37" i="6"/>
  <c r="AB53" i="6" s="1"/>
  <c r="U39" i="6"/>
  <c r="U55" i="6" s="1"/>
  <c r="AC40" i="6"/>
  <c r="AC56" i="6" s="1"/>
  <c r="AH38" i="6"/>
  <c r="AH54" i="6" s="1"/>
  <c r="U47" i="6"/>
  <c r="U63" i="6" s="1"/>
  <c r="X38" i="6"/>
  <c r="X54" i="6" s="1"/>
  <c r="Y37" i="6"/>
  <c r="Y53" i="6" s="1"/>
  <c r="W46" i="6"/>
  <c r="W62" i="6" s="1"/>
  <c r="AB43" i="6"/>
  <c r="AB59" i="6" s="1"/>
  <c r="AG45" i="6"/>
  <c r="AG61" i="6" s="1"/>
  <c r="V37" i="6"/>
  <c r="V53" i="6" s="1"/>
  <c r="W36" i="6"/>
  <c r="W52" i="6" s="1"/>
  <c r="Y42" i="6"/>
  <c r="Y58" i="6" s="1"/>
  <c r="AD40" i="6"/>
  <c r="AD56" i="6" s="1"/>
  <c r="V39" i="6"/>
  <c r="V55" i="6" s="1"/>
  <c r="AB44" i="6"/>
  <c r="AB60" i="6" s="1"/>
  <c r="X47" i="6"/>
  <c r="X63" i="6" s="1"/>
  <c r="AE39" i="6"/>
  <c r="AE55" i="6" s="1"/>
  <c r="AE38" i="6"/>
  <c r="AE54" i="6" s="1"/>
  <c r="W35" i="6"/>
  <c r="W51" i="6" s="1"/>
  <c r="AB46" i="6"/>
  <c r="AB62" i="6" s="1"/>
  <c r="AD42" i="6"/>
  <c r="AD58" i="6" s="1"/>
  <c r="Y48" i="6"/>
  <c r="Y64" i="6" s="1"/>
  <c r="W38" i="6"/>
  <c r="W54" i="6" s="1"/>
  <c r="X43" i="6"/>
  <c r="X59" i="6" s="1"/>
  <c r="AC46" i="6"/>
  <c r="AC62" i="6" s="1"/>
  <c r="AG35" i="6"/>
  <c r="AG51" i="6" s="1"/>
  <c r="AD48" i="6"/>
  <c r="AD64" i="6" s="1"/>
  <c r="U36" i="6"/>
  <c r="U52" i="6" s="1"/>
  <c r="AH47" i="6"/>
  <c r="AH63" i="6" s="1"/>
  <c r="AA42" i="6"/>
  <c r="AA58" i="6" s="1"/>
  <c r="AC48" i="6"/>
  <c r="AC64" i="6" s="1"/>
  <c r="AH46" i="6"/>
  <c r="AH62" i="6" s="1"/>
  <c r="Y47" i="6"/>
  <c r="Y63" i="6" s="1"/>
  <c r="AH36" i="6"/>
  <c r="AH52" i="6" s="1"/>
  <c r="AG48" i="6"/>
  <c r="AG64" i="6" s="1"/>
  <c r="Z37" i="6"/>
  <c r="Z53" i="6" s="1"/>
  <c r="Y41" i="6"/>
  <c r="Y57" i="6" s="1"/>
  <c r="AA47" i="6"/>
  <c r="AA63" i="6" s="1"/>
  <c r="AF45" i="6"/>
  <c r="AF61" i="6" s="1"/>
  <c r="AE37" i="6"/>
  <c r="AE53" i="6" s="1"/>
  <c r="V36" i="6"/>
  <c r="V52" i="6" s="1"/>
  <c r="AE48" i="6"/>
  <c r="AE64" i="6" s="1"/>
  <c r="AH39" i="6"/>
  <c r="AH55" i="6" s="1"/>
  <c r="Z45" i="6"/>
  <c r="Z61" i="6" s="1"/>
  <c r="AA36" i="6"/>
  <c r="AA52" i="6" s="1"/>
  <c r="AF35" i="6"/>
  <c r="AF51" i="6" s="1"/>
  <c r="AA48" i="6"/>
  <c r="AA64" i="6" s="1"/>
  <c r="AF44" i="6"/>
  <c r="AF60" i="6" s="1"/>
  <c r="Y40" i="6"/>
  <c r="Y56" i="6" s="1"/>
  <c r="W47" i="6"/>
  <c r="W63" i="6" s="1"/>
  <c r="AG36" i="6"/>
  <c r="AG52" i="6" s="1"/>
  <c r="V42" i="6"/>
  <c r="V58" i="6" s="1"/>
  <c r="AA45" i="6"/>
  <c r="AA61" i="6" s="1"/>
  <c r="Z35" i="6"/>
  <c r="Z51" i="6" s="1"/>
  <c r="V44" i="6"/>
  <c r="V60" i="6" s="1"/>
  <c r="AH37" i="6"/>
  <c r="AH53" i="6" s="1"/>
  <c r="Z43" i="6"/>
  <c r="Z59" i="6" s="1"/>
  <c r="AG37" i="6"/>
  <c r="AG53" i="6" s="1"/>
  <c r="U44" i="6"/>
  <c r="U60" i="6" s="1"/>
  <c r="Z42" i="6"/>
  <c r="Z58" i="6" s="1"/>
  <c r="AE36" i="6"/>
  <c r="AE52" i="6" s="1"/>
  <c r="AG42" i="6"/>
  <c r="AG58" i="6" s="1"/>
  <c r="X41" i="6"/>
  <c r="X57" i="6" s="1"/>
  <c r="AD39" i="6"/>
  <c r="AD55" i="6" s="1"/>
  <c r="V45" i="6"/>
  <c r="V61" i="6" s="1"/>
  <c r="W44" i="6"/>
  <c r="W60" i="6" s="1"/>
  <c r="AG47" i="6"/>
  <c r="AG63" i="6" s="1"/>
  <c r="AD43" i="6"/>
  <c r="AD59" i="6" s="1"/>
  <c r="AD47" i="6"/>
  <c r="AD63" i="6" s="1"/>
  <c r="AF48" i="6"/>
  <c r="AF64" i="6" s="1"/>
  <c r="AE46" i="6"/>
  <c r="AE62" i="6" s="1"/>
  <c r="AE42" i="6"/>
  <c r="AE58" i="6" s="1"/>
  <c r="U37" i="6"/>
  <c r="U53" i="6" s="1"/>
  <c r="U46" i="6"/>
  <c r="U62" i="6" s="1"/>
  <c r="X35" i="6"/>
  <c r="X51" i="6" s="1"/>
  <c r="AG40" i="6"/>
  <c r="AG56" i="6" s="1"/>
  <c r="Y44" i="6"/>
  <c r="Y60" i="6" s="1"/>
  <c r="W41" i="6"/>
  <c r="W57" i="6" s="1"/>
  <c r="AB39" i="6"/>
  <c r="AB55" i="6" s="1"/>
  <c r="AC47" i="6"/>
  <c r="AC63" i="6" s="1"/>
  <c r="AF38" i="6"/>
  <c r="AF54" i="6" s="1"/>
  <c r="AB47" i="6"/>
  <c r="AB63" i="6" s="1"/>
  <c r="AA39" i="6"/>
  <c r="AA55" i="6" s="1"/>
  <c r="AF37" i="6"/>
  <c r="AF53" i="6" s="1"/>
  <c r="AC43" i="6"/>
  <c r="AC59" i="6" s="1"/>
  <c r="U48" i="6"/>
  <c r="U64" i="6" s="1"/>
  <c r="Z46" i="6"/>
  <c r="Z62" i="6" s="1"/>
  <c r="Y38" i="6"/>
  <c r="Y54" i="6" s="1"/>
  <c r="AD36" i="6"/>
  <c r="AD52" i="6" s="1"/>
  <c r="V35" i="6"/>
  <c r="V51" i="6" s="1"/>
  <c r="AB40" i="6"/>
  <c r="AB56" i="6" s="1"/>
  <c r="AC39" i="6"/>
  <c r="AC55" i="6" s="1"/>
  <c r="AB42" i="6"/>
  <c r="AB58" i="6" s="1"/>
  <c r="AC41" i="6"/>
  <c r="AC57" i="6" s="1"/>
  <c r="AG43" i="6"/>
  <c r="AG59" i="6" s="1"/>
  <c r="V47" i="6"/>
  <c r="V63" i="6" s="1"/>
  <c r="AH44" i="6"/>
  <c r="AH60" i="6" s="1"/>
  <c r="Z40" i="6"/>
  <c r="Z56" i="6" s="1"/>
  <c r="AB41" i="6"/>
  <c r="AB57" i="6" s="1"/>
  <c r="AG44" i="6"/>
  <c r="AG60" i="6" s="1"/>
  <c r="AH48" i="6"/>
  <c r="AH64" i="6" s="1"/>
  <c r="X39" i="6"/>
  <c r="X55" i="6" s="1"/>
  <c r="W43" i="6"/>
  <c r="W59" i="6" s="1"/>
  <c r="AC36" i="6"/>
  <c r="AC52" i="6" s="1"/>
  <c r="AB48" i="6"/>
  <c r="AB64" i="6" s="1"/>
  <c r="U43" i="6"/>
  <c r="U59" i="6" s="1"/>
  <c r="AC44" i="6"/>
  <c r="AC60" i="6" s="1"/>
  <c r="AH42" i="6"/>
  <c r="AH58" i="6" s="1"/>
  <c r="Z41" i="6"/>
  <c r="Z57" i="6" s="1"/>
  <c r="AF46" i="6"/>
  <c r="AF62" i="6" s="1"/>
  <c r="U38" i="6"/>
  <c r="U54" i="6" s="1"/>
  <c r="W45" i="6"/>
  <c r="W61" i="6" s="1"/>
  <c r="AA43" i="6"/>
  <c r="AA59" i="6" s="1"/>
  <c r="AF41" i="6"/>
  <c r="AF57" i="6" s="1"/>
  <c r="X40" i="6"/>
  <c r="X56" i="6" s="1"/>
  <c r="AD45" i="6"/>
  <c r="AD61" i="6" s="1"/>
  <c r="AE44" i="6"/>
  <c r="AE60" i="6" s="1"/>
  <c r="AH35" i="6"/>
  <c r="AH51" i="6" s="1"/>
  <c r="U35" i="6"/>
  <c r="U51" i="6" s="1"/>
  <c r="AH45" i="6"/>
  <c r="AH61" i="6" s="1"/>
  <c r="AD38" i="6"/>
  <c r="AD54" i="6" s="1"/>
  <c r="Y39" i="6"/>
  <c r="Y55" i="6" s="1"/>
  <c r="U45" i="6"/>
  <c r="U61" i="6" s="1"/>
  <c r="V43" i="6"/>
  <c r="V59" i="6" s="1"/>
  <c r="AA37" i="6"/>
  <c r="AA53" i="6" s="1"/>
  <c r="AG39" i="6"/>
  <c r="AG55" i="6" s="1"/>
  <c r="AE43" i="6"/>
  <c r="AE59" i="6" s="1"/>
  <c r="AF47" i="6"/>
  <c r="AF63" i="6" s="1"/>
  <c r="AC37" i="6"/>
  <c r="AC53" i="6" s="1"/>
  <c r="U42" i="6"/>
  <c r="U58" i="6" s="1"/>
  <c r="AB38" i="6"/>
  <c r="AB54" i="6" s="1"/>
  <c r="AH43" i="6"/>
  <c r="AH59" i="6" s="1"/>
  <c r="AA38" i="6"/>
  <c r="AA54" i="6" s="1"/>
  <c r="U40" i="6"/>
  <c r="U56" i="6" s="1"/>
  <c r="Z38" i="6"/>
  <c r="Z54" i="6" s="1"/>
  <c r="AF36" i="6"/>
  <c r="AF52" i="6" s="1"/>
  <c r="X42" i="6"/>
  <c r="X58" i="6" s="1"/>
  <c r="V46" i="6"/>
  <c r="V62" i="6" s="1"/>
  <c r="AA41" i="6"/>
  <c r="AA57" i="6" s="1"/>
  <c r="AF42" i="6"/>
  <c r="AF58" i="6" s="1"/>
  <c r="AG38" i="6"/>
  <c r="AG54" i="6" s="1"/>
  <c r="X37" i="6"/>
  <c r="X53" i="6" s="1"/>
  <c r="AD35" i="6"/>
  <c r="AD51" i="6" s="1"/>
  <c r="V41" i="6"/>
  <c r="V57" i="6" s="1"/>
  <c r="W40" i="6"/>
  <c r="W56" i="6" s="1"/>
  <c r="Y46" i="6"/>
  <c r="Y62" i="6" s="1"/>
  <c r="AD44" i="6"/>
  <c r="AD60" i="6" s="1"/>
  <c r="W42" i="6"/>
  <c r="W58" i="6" s="1"/>
  <c r="AE35" i="6"/>
  <c r="AE51" i="6" s="1"/>
  <c r="Z36" i="6"/>
  <c r="Z52" i="6" s="1"/>
  <c r="Y43" i="6"/>
  <c r="Y59" i="6" s="1"/>
  <c r="AH40" i="6"/>
  <c r="AH56" i="6" s="1"/>
  <c r="X48" i="6"/>
  <c r="X64" i="6" s="1"/>
  <c r="AC38" i="6"/>
  <c r="AC54" i="6" s="1"/>
  <c r="AC42" i="6"/>
  <c r="AC58" i="6" s="1"/>
  <c r="AD46" i="6"/>
  <c r="AD62" i="6" s="1"/>
  <c r="Y36" i="6"/>
  <c r="Y52" i="6" s="1"/>
  <c r="AA40" i="6"/>
  <c r="AA56" i="6" s="1"/>
  <c r="W48" i="6"/>
  <c r="W64" i="6" s="1"/>
  <c r="Z39" i="6"/>
  <c r="Z55" i="6" s="1"/>
  <c r="V48" i="6"/>
  <c r="V64" i="6" s="1"/>
  <c r="AA35" i="6"/>
  <c r="AA51" i="6" s="1"/>
  <c r="Z47" i="6"/>
  <c r="Z63" i="6" s="1"/>
  <c r="AA46" i="6"/>
  <c r="AA62" i="6" s="1"/>
  <c r="AD37" i="6"/>
  <c r="AD53" i="6" s="1"/>
  <c r="H3" i="6"/>
  <c r="I3" i="6"/>
  <c r="J3" i="6"/>
  <c r="K3" i="6"/>
  <c r="L3" i="6"/>
  <c r="M3" i="6"/>
  <c r="N3" i="6"/>
  <c r="O3" i="6"/>
  <c r="P3" i="6"/>
  <c r="Q3" i="6"/>
  <c r="R3" i="6"/>
  <c r="H4" i="6"/>
  <c r="I4" i="6"/>
  <c r="J4" i="6"/>
  <c r="K4" i="6"/>
  <c r="L4" i="6"/>
  <c r="M4" i="6"/>
  <c r="N4" i="6"/>
  <c r="O4" i="6"/>
  <c r="P4" i="6"/>
  <c r="Q4" i="6"/>
  <c r="R4" i="6"/>
  <c r="H5" i="6"/>
  <c r="I5" i="6"/>
  <c r="J5" i="6"/>
  <c r="K5" i="6"/>
  <c r="L5" i="6"/>
  <c r="M5" i="6"/>
  <c r="N5" i="6"/>
  <c r="O5" i="6"/>
  <c r="P5" i="6"/>
  <c r="Q5" i="6"/>
  <c r="R5" i="6"/>
  <c r="H6" i="6"/>
  <c r="I6" i="6"/>
  <c r="J6" i="6"/>
  <c r="K6" i="6"/>
  <c r="L6" i="6"/>
  <c r="M6" i="6"/>
  <c r="N6" i="6"/>
  <c r="O6" i="6"/>
  <c r="P6" i="6"/>
  <c r="Q6" i="6"/>
  <c r="R6" i="6"/>
  <c r="H7" i="6"/>
  <c r="I7" i="6"/>
  <c r="J7" i="6"/>
  <c r="K7" i="6"/>
  <c r="L7" i="6"/>
  <c r="M7" i="6"/>
  <c r="N7" i="6"/>
  <c r="O7" i="6"/>
  <c r="P7" i="6"/>
  <c r="Q7" i="6"/>
  <c r="R7" i="6"/>
  <c r="H8" i="6"/>
  <c r="I8" i="6"/>
  <c r="J8" i="6"/>
  <c r="K8" i="6"/>
  <c r="L8" i="6"/>
  <c r="M8" i="6"/>
  <c r="N8" i="6"/>
  <c r="O8" i="6"/>
  <c r="P8" i="6"/>
  <c r="Q8" i="6"/>
  <c r="R8" i="6"/>
  <c r="H9" i="6"/>
  <c r="I9" i="6"/>
  <c r="J9" i="6"/>
  <c r="K9" i="6"/>
  <c r="L9" i="6"/>
  <c r="M9" i="6"/>
  <c r="N9" i="6"/>
  <c r="O9" i="6"/>
  <c r="P9" i="6"/>
  <c r="Q9" i="6"/>
  <c r="R9" i="6"/>
  <c r="H10" i="6"/>
  <c r="I10" i="6"/>
  <c r="J10" i="6"/>
  <c r="K10" i="6"/>
  <c r="L10" i="6"/>
  <c r="M10" i="6"/>
  <c r="N10" i="6"/>
  <c r="O10" i="6"/>
  <c r="P10" i="6"/>
  <c r="Q10" i="6"/>
  <c r="R10" i="6"/>
  <c r="H11" i="6"/>
  <c r="I11" i="6"/>
  <c r="J11" i="6"/>
  <c r="K11" i="6"/>
  <c r="L11" i="6"/>
  <c r="M11" i="6"/>
  <c r="N11" i="6"/>
  <c r="O11" i="6"/>
  <c r="P11" i="6"/>
  <c r="Q11" i="6"/>
  <c r="R11" i="6"/>
  <c r="H12" i="6"/>
  <c r="I12" i="6"/>
  <c r="J12" i="6"/>
  <c r="K12" i="6"/>
  <c r="L12" i="6"/>
  <c r="M12" i="6"/>
  <c r="N12" i="6"/>
  <c r="O12" i="6"/>
  <c r="P12" i="6"/>
  <c r="Q12" i="6"/>
  <c r="R12" i="6"/>
  <c r="H13" i="6"/>
  <c r="I13" i="6"/>
  <c r="J13" i="6"/>
  <c r="K13" i="6"/>
  <c r="L13" i="6"/>
  <c r="M13" i="6"/>
  <c r="N13" i="6"/>
  <c r="O13" i="6"/>
  <c r="P13" i="6"/>
  <c r="Q13" i="6"/>
  <c r="R13" i="6"/>
  <c r="H14" i="6"/>
  <c r="I14" i="6"/>
  <c r="J14" i="6"/>
  <c r="K14" i="6"/>
  <c r="L14" i="6"/>
  <c r="M14" i="6"/>
  <c r="N14" i="6"/>
  <c r="O14" i="6"/>
  <c r="P14" i="6"/>
  <c r="Q14" i="6"/>
  <c r="R14" i="6"/>
  <c r="H15" i="6"/>
  <c r="I15" i="6"/>
  <c r="J15" i="6"/>
  <c r="K15" i="6"/>
  <c r="L15" i="6"/>
  <c r="M15" i="6"/>
  <c r="N15" i="6"/>
  <c r="O15" i="6"/>
  <c r="P15" i="6"/>
  <c r="Q15" i="6"/>
  <c r="R15" i="6"/>
  <c r="H16" i="6"/>
  <c r="I16" i="6"/>
  <c r="J16" i="6"/>
  <c r="K16" i="6"/>
  <c r="L16" i="6"/>
  <c r="M16" i="6"/>
  <c r="N16" i="6"/>
  <c r="O16" i="6"/>
  <c r="P16" i="6"/>
  <c r="Q16" i="6"/>
  <c r="R16" i="6"/>
  <c r="H17" i="6"/>
  <c r="I17" i="6"/>
  <c r="J17" i="6"/>
  <c r="K17" i="6"/>
  <c r="L17" i="6"/>
  <c r="M17" i="6"/>
  <c r="N17" i="6"/>
  <c r="O17" i="6"/>
  <c r="P17" i="6"/>
  <c r="Q17" i="6"/>
  <c r="R17" i="6"/>
  <c r="H18" i="6"/>
  <c r="I18" i="6"/>
  <c r="J18" i="6"/>
  <c r="K18" i="6"/>
  <c r="L18" i="6"/>
  <c r="M18" i="6"/>
  <c r="N18" i="6"/>
  <c r="O18" i="6"/>
  <c r="P18" i="6"/>
  <c r="Q18" i="6"/>
  <c r="R18" i="6"/>
  <c r="H19" i="6"/>
  <c r="I19" i="6"/>
  <c r="J19" i="6"/>
  <c r="K19" i="6"/>
  <c r="L19" i="6"/>
  <c r="M19" i="6"/>
  <c r="N19" i="6"/>
  <c r="O19" i="6"/>
  <c r="P19" i="6"/>
  <c r="Q19" i="6"/>
  <c r="R19" i="6"/>
  <c r="H20" i="6"/>
  <c r="I20" i="6"/>
  <c r="J20" i="6"/>
  <c r="K20" i="6"/>
  <c r="L20" i="6"/>
  <c r="M20" i="6"/>
  <c r="N20" i="6"/>
  <c r="O20" i="6"/>
  <c r="P20" i="6"/>
  <c r="Q20" i="6"/>
  <c r="R20" i="6"/>
  <c r="H21" i="6"/>
  <c r="I21" i="6"/>
  <c r="J21" i="6"/>
  <c r="K21" i="6"/>
  <c r="L21" i="6"/>
  <c r="M21" i="6"/>
  <c r="N21" i="6"/>
  <c r="O21" i="6"/>
  <c r="P21" i="6"/>
  <c r="Q21" i="6"/>
  <c r="R21" i="6"/>
  <c r="H22" i="6"/>
  <c r="I22" i="6"/>
  <c r="J22" i="6"/>
  <c r="K22" i="6"/>
  <c r="L22" i="6"/>
  <c r="M22" i="6"/>
  <c r="N22" i="6"/>
  <c r="O22" i="6"/>
  <c r="P22" i="6"/>
  <c r="Q22" i="6"/>
  <c r="R22" i="6"/>
  <c r="H23" i="6"/>
  <c r="I23" i="6"/>
  <c r="J23" i="6"/>
  <c r="K23" i="6"/>
  <c r="L23" i="6"/>
  <c r="M23" i="6"/>
  <c r="N23" i="6"/>
  <c r="O23" i="6"/>
  <c r="P23" i="6"/>
  <c r="Q23" i="6"/>
  <c r="R23" i="6"/>
  <c r="H24" i="6"/>
  <c r="I24" i="6"/>
  <c r="J24" i="6"/>
  <c r="K24" i="6"/>
  <c r="L24" i="6"/>
  <c r="M24" i="6"/>
  <c r="N24" i="6"/>
  <c r="O24" i="6"/>
  <c r="P24" i="6"/>
  <c r="Q24" i="6"/>
  <c r="R24" i="6"/>
  <c r="H25" i="6"/>
  <c r="I25" i="6"/>
  <c r="J25" i="6"/>
  <c r="K25" i="6"/>
  <c r="L25" i="6"/>
  <c r="M25" i="6"/>
  <c r="N25" i="6"/>
  <c r="O25" i="6"/>
  <c r="P25" i="6"/>
  <c r="Q25" i="6"/>
  <c r="R25" i="6"/>
  <c r="H26" i="6"/>
  <c r="I26" i="6"/>
  <c r="J26" i="6"/>
  <c r="K26" i="6"/>
  <c r="L26" i="6"/>
  <c r="M26" i="6"/>
  <c r="N26" i="6"/>
  <c r="O26" i="6"/>
  <c r="P26" i="6"/>
  <c r="Q26" i="6"/>
  <c r="R26" i="6"/>
  <c r="H27" i="6"/>
  <c r="I27" i="6"/>
  <c r="J27" i="6"/>
  <c r="K27" i="6"/>
  <c r="L27" i="6"/>
  <c r="M27" i="6"/>
  <c r="N27" i="6"/>
  <c r="O27" i="6"/>
  <c r="P27" i="6"/>
  <c r="Q27" i="6"/>
  <c r="R27" i="6"/>
  <c r="H28" i="6"/>
  <c r="I28" i="6"/>
  <c r="J28" i="6"/>
  <c r="K28" i="6"/>
  <c r="L28" i="6"/>
  <c r="M28" i="6"/>
  <c r="N28" i="6"/>
  <c r="O28" i="6"/>
  <c r="P28" i="6"/>
  <c r="Q28" i="6"/>
  <c r="R28" i="6"/>
  <c r="H29" i="6"/>
  <c r="I29" i="6"/>
  <c r="J29" i="6"/>
  <c r="K29" i="6"/>
  <c r="L29" i="6"/>
  <c r="M29" i="6"/>
  <c r="N29" i="6"/>
  <c r="O29" i="6"/>
  <c r="P29" i="6"/>
  <c r="Q29" i="6"/>
  <c r="R29" i="6"/>
  <c r="H30" i="6"/>
  <c r="I30" i="6"/>
  <c r="J30" i="6"/>
  <c r="K30" i="6"/>
  <c r="L30" i="6"/>
  <c r="M30" i="6"/>
  <c r="N30" i="6"/>
  <c r="O30" i="6"/>
  <c r="P30" i="6"/>
  <c r="Q30" i="6"/>
  <c r="R30" i="6"/>
  <c r="H31" i="6"/>
  <c r="I31" i="6"/>
  <c r="J31" i="6"/>
  <c r="K31" i="6"/>
  <c r="L31" i="6"/>
  <c r="M31" i="6"/>
  <c r="N31" i="6"/>
  <c r="O31" i="6"/>
  <c r="P31" i="6"/>
  <c r="Q31" i="6"/>
  <c r="R31" i="6"/>
  <c r="H32" i="6"/>
  <c r="I32" i="6"/>
  <c r="J32" i="6"/>
  <c r="K32" i="6"/>
  <c r="L32" i="6"/>
  <c r="M32" i="6"/>
  <c r="N32" i="6"/>
  <c r="O32" i="6"/>
  <c r="P32" i="6"/>
  <c r="Q32" i="6"/>
  <c r="R32" i="6"/>
  <c r="H33" i="6"/>
  <c r="I33" i="6"/>
  <c r="J33" i="6"/>
  <c r="K33" i="6"/>
  <c r="L33" i="6"/>
  <c r="M33" i="6"/>
  <c r="N33" i="6"/>
  <c r="O33" i="6"/>
  <c r="P33" i="6"/>
  <c r="Q33" i="6"/>
  <c r="R33" i="6"/>
  <c r="H34" i="6"/>
  <c r="I34" i="6"/>
  <c r="J34" i="6"/>
  <c r="K34" i="6"/>
  <c r="L34" i="6"/>
  <c r="M34" i="6"/>
  <c r="N34" i="6"/>
  <c r="O34" i="6"/>
  <c r="P34" i="6"/>
  <c r="Q34" i="6"/>
  <c r="R34" i="6"/>
  <c r="H35" i="6"/>
  <c r="I35" i="6"/>
  <c r="J35" i="6"/>
  <c r="K35" i="6"/>
  <c r="L35" i="6"/>
  <c r="M35" i="6"/>
  <c r="N35" i="6"/>
  <c r="O35" i="6"/>
  <c r="P35" i="6"/>
  <c r="Q35" i="6"/>
  <c r="R35" i="6"/>
  <c r="H36" i="6"/>
  <c r="I36" i="6"/>
  <c r="J36" i="6"/>
  <c r="K36" i="6"/>
  <c r="L36" i="6"/>
  <c r="M36" i="6"/>
  <c r="N36" i="6"/>
  <c r="O36" i="6"/>
  <c r="P36" i="6"/>
  <c r="Q36" i="6"/>
  <c r="R36" i="6"/>
  <c r="H37" i="6"/>
  <c r="I37" i="6"/>
  <c r="J37" i="6"/>
  <c r="K37" i="6"/>
  <c r="L37" i="6"/>
  <c r="M37" i="6"/>
  <c r="N37" i="6"/>
  <c r="O37" i="6"/>
  <c r="P37" i="6"/>
  <c r="Q37" i="6"/>
  <c r="R37" i="6"/>
  <c r="H38" i="6"/>
  <c r="I38" i="6"/>
  <c r="J38" i="6"/>
  <c r="K38" i="6"/>
  <c r="L38" i="6"/>
  <c r="M38" i="6"/>
  <c r="N38" i="6"/>
  <c r="O38" i="6"/>
  <c r="P38" i="6"/>
  <c r="Q38" i="6"/>
  <c r="R38" i="6"/>
  <c r="H39" i="6"/>
  <c r="I39" i="6"/>
  <c r="J39" i="6"/>
  <c r="K39" i="6"/>
  <c r="L39" i="6"/>
  <c r="M39" i="6"/>
  <c r="N39" i="6"/>
  <c r="O39" i="6"/>
  <c r="P39" i="6"/>
  <c r="Q39" i="6"/>
  <c r="R39" i="6"/>
  <c r="H40" i="6"/>
  <c r="I40" i="6"/>
  <c r="J40" i="6"/>
  <c r="K40" i="6"/>
  <c r="L40" i="6"/>
  <c r="M40" i="6"/>
  <c r="N40" i="6"/>
  <c r="O40" i="6"/>
  <c r="P40" i="6"/>
  <c r="Q40" i="6"/>
  <c r="R40" i="6"/>
  <c r="H41" i="6"/>
  <c r="I41" i="6"/>
  <c r="J41" i="6"/>
  <c r="K41" i="6"/>
  <c r="L41" i="6"/>
  <c r="M41" i="6"/>
  <c r="N41" i="6"/>
  <c r="O41" i="6"/>
  <c r="P41" i="6"/>
  <c r="Q41" i="6"/>
  <c r="R41" i="6"/>
  <c r="H42" i="6"/>
  <c r="I42" i="6"/>
  <c r="J42" i="6"/>
  <c r="K42" i="6"/>
  <c r="L42" i="6"/>
  <c r="M42" i="6"/>
  <c r="N42" i="6"/>
  <c r="O42" i="6"/>
  <c r="P42" i="6"/>
  <c r="Q42" i="6"/>
  <c r="R42" i="6"/>
  <c r="H43" i="6"/>
  <c r="I43" i="6"/>
  <c r="J43" i="6"/>
  <c r="K43" i="6"/>
  <c r="L43" i="6"/>
  <c r="M43" i="6"/>
  <c r="N43" i="6"/>
  <c r="O43" i="6"/>
  <c r="P43" i="6"/>
  <c r="Q43" i="6"/>
  <c r="R43" i="6"/>
  <c r="H44" i="6"/>
  <c r="I44" i="6"/>
  <c r="J44" i="6"/>
  <c r="K44" i="6"/>
  <c r="L44" i="6"/>
  <c r="M44" i="6"/>
  <c r="N44" i="6"/>
  <c r="O44" i="6"/>
  <c r="P44" i="6"/>
  <c r="Q44" i="6"/>
  <c r="R44" i="6"/>
  <c r="H45" i="6"/>
  <c r="I45" i="6"/>
  <c r="J45" i="6"/>
  <c r="K45" i="6"/>
  <c r="L45" i="6"/>
  <c r="M45" i="6"/>
  <c r="N45" i="6"/>
  <c r="O45" i="6"/>
  <c r="P45" i="6"/>
  <c r="Q45" i="6"/>
  <c r="R45" i="6"/>
  <c r="H46" i="6"/>
  <c r="I46" i="6"/>
  <c r="J46" i="6"/>
  <c r="K46" i="6"/>
  <c r="L46" i="6"/>
  <c r="M46" i="6"/>
  <c r="N46" i="6"/>
  <c r="O46" i="6"/>
  <c r="P46" i="6"/>
  <c r="Q46" i="6"/>
  <c r="R46" i="6"/>
  <c r="H47" i="6"/>
  <c r="I47" i="6"/>
  <c r="J47" i="6"/>
  <c r="K47" i="6"/>
  <c r="L47" i="6"/>
  <c r="M47" i="6"/>
  <c r="N47" i="6"/>
  <c r="O47" i="6"/>
  <c r="P47" i="6"/>
  <c r="Q47" i="6"/>
  <c r="R47" i="6"/>
  <c r="H48" i="6"/>
  <c r="I48" i="6"/>
  <c r="J48" i="6"/>
  <c r="K48" i="6"/>
  <c r="L48" i="6"/>
  <c r="M48" i="6"/>
  <c r="N48" i="6"/>
  <c r="O48" i="6"/>
  <c r="P48" i="6"/>
  <c r="Q48" i="6"/>
  <c r="R48" i="6"/>
  <c r="H49" i="6"/>
  <c r="I49" i="6"/>
  <c r="J49" i="6"/>
  <c r="K49" i="6"/>
  <c r="L49" i="6"/>
  <c r="M49" i="6"/>
  <c r="N49" i="6"/>
  <c r="O49" i="6"/>
  <c r="P49" i="6"/>
  <c r="Q49" i="6"/>
  <c r="R49" i="6"/>
  <c r="H50" i="6"/>
  <c r="I50" i="6"/>
  <c r="J50" i="6"/>
  <c r="K50" i="6"/>
  <c r="L50" i="6"/>
  <c r="M50" i="6"/>
  <c r="N50" i="6"/>
  <c r="O50" i="6"/>
  <c r="P50" i="6"/>
  <c r="Q50" i="6"/>
  <c r="R50" i="6"/>
  <c r="H51" i="6"/>
  <c r="I51" i="6"/>
  <c r="J51" i="6"/>
  <c r="K51" i="6"/>
  <c r="L51" i="6"/>
  <c r="M51" i="6"/>
  <c r="N51" i="6"/>
  <c r="O51" i="6"/>
  <c r="P51" i="6"/>
  <c r="Q51" i="6"/>
  <c r="R51" i="6"/>
  <c r="H52" i="6"/>
  <c r="I52" i="6"/>
  <c r="J52" i="6"/>
  <c r="K52" i="6"/>
  <c r="L52" i="6"/>
  <c r="M52" i="6"/>
  <c r="N52" i="6"/>
  <c r="O52" i="6"/>
  <c r="P52" i="6"/>
  <c r="Q52" i="6"/>
  <c r="R52" i="6"/>
  <c r="H53" i="6"/>
  <c r="I53" i="6"/>
  <c r="J53" i="6"/>
  <c r="K53" i="6"/>
  <c r="L53" i="6"/>
  <c r="M53" i="6"/>
  <c r="N53" i="6"/>
  <c r="O53" i="6"/>
  <c r="P53" i="6"/>
  <c r="Q53" i="6"/>
  <c r="R53" i="6"/>
  <c r="H54" i="6"/>
  <c r="I54" i="6"/>
  <c r="J54" i="6"/>
  <c r="K54" i="6"/>
  <c r="L54" i="6"/>
  <c r="M54" i="6"/>
  <c r="N54" i="6"/>
  <c r="O54" i="6"/>
  <c r="P54" i="6"/>
  <c r="Q54" i="6"/>
  <c r="R54" i="6"/>
  <c r="H55" i="6"/>
  <c r="I55" i="6"/>
  <c r="J55" i="6"/>
  <c r="K55" i="6"/>
  <c r="L55" i="6"/>
  <c r="M55" i="6"/>
  <c r="N55" i="6"/>
  <c r="O55" i="6"/>
  <c r="P55" i="6"/>
  <c r="Q55" i="6"/>
  <c r="R55" i="6"/>
  <c r="H56" i="6"/>
  <c r="I56" i="6"/>
  <c r="J56" i="6"/>
  <c r="K56" i="6"/>
  <c r="L56" i="6"/>
  <c r="M56" i="6"/>
  <c r="N56" i="6"/>
  <c r="O56" i="6"/>
  <c r="P56" i="6"/>
  <c r="Q56" i="6"/>
  <c r="R56" i="6"/>
  <c r="H57" i="6"/>
  <c r="I57" i="6"/>
  <c r="J57" i="6"/>
  <c r="K57" i="6"/>
  <c r="L57" i="6"/>
  <c r="M57" i="6"/>
  <c r="N57" i="6"/>
  <c r="O57" i="6"/>
  <c r="P57" i="6"/>
  <c r="Q57" i="6"/>
  <c r="R57" i="6"/>
  <c r="H58" i="6"/>
  <c r="I58" i="6"/>
  <c r="J58" i="6"/>
  <c r="K58" i="6"/>
  <c r="L58" i="6"/>
  <c r="M58" i="6"/>
  <c r="N58" i="6"/>
  <c r="O58" i="6"/>
  <c r="P58" i="6"/>
  <c r="Q58" i="6"/>
  <c r="R58" i="6"/>
  <c r="H59" i="6"/>
  <c r="I59" i="6"/>
  <c r="J59" i="6"/>
  <c r="K59" i="6"/>
  <c r="L59" i="6"/>
  <c r="M59" i="6"/>
  <c r="N59" i="6"/>
  <c r="O59" i="6"/>
  <c r="P59" i="6"/>
  <c r="Q59" i="6"/>
  <c r="R59" i="6"/>
  <c r="H60" i="6"/>
  <c r="I60" i="6"/>
  <c r="J60" i="6"/>
  <c r="K60" i="6"/>
  <c r="L60" i="6"/>
  <c r="M60" i="6"/>
  <c r="N60" i="6"/>
  <c r="O60" i="6"/>
  <c r="P60" i="6"/>
  <c r="Q60" i="6"/>
  <c r="R60" i="6"/>
  <c r="H61" i="6"/>
  <c r="I61" i="6"/>
  <c r="J61" i="6"/>
  <c r="K61" i="6"/>
  <c r="L61" i="6"/>
  <c r="M61" i="6"/>
  <c r="N61" i="6"/>
  <c r="O61" i="6"/>
  <c r="P61" i="6"/>
  <c r="Q61" i="6"/>
  <c r="R61" i="6"/>
  <c r="H62" i="6"/>
  <c r="I62" i="6"/>
  <c r="J62" i="6"/>
  <c r="K62" i="6"/>
  <c r="L62" i="6"/>
  <c r="M62" i="6"/>
  <c r="N62" i="6"/>
  <c r="O62" i="6"/>
  <c r="P62" i="6"/>
  <c r="Q62" i="6"/>
  <c r="R62" i="6"/>
  <c r="H63" i="6"/>
  <c r="I63" i="6"/>
  <c r="J63" i="6"/>
  <c r="K63" i="6"/>
  <c r="L63" i="6"/>
  <c r="M63" i="6"/>
  <c r="N63" i="6"/>
  <c r="O63" i="6"/>
  <c r="P63" i="6"/>
  <c r="Q63" i="6"/>
  <c r="R63" i="6"/>
  <c r="H64" i="6"/>
  <c r="I64" i="6"/>
  <c r="J64" i="6"/>
  <c r="K64" i="6"/>
  <c r="L64" i="6"/>
  <c r="M64" i="6"/>
  <c r="N64" i="6"/>
  <c r="O64" i="6"/>
  <c r="P64" i="6"/>
  <c r="Q64" i="6"/>
  <c r="R64" i="6"/>
  <c r="H65" i="6"/>
  <c r="I65" i="6"/>
  <c r="J65" i="6"/>
  <c r="K65" i="6"/>
  <c r="L65" i="6"/>
  <c r="M65" i="6"/>
  <c r="N65" i="6"/>
  <c r="O65" i="6"/>
  <c r="P65" i="6"/>
  <c r="Q65" i="6"/>
  <c r="R65" i="6"/>
  <c r="H66" i="6"/>
  <c r="I66" i="6"/>
  <c r="J66" i="6"/>
  <c r="K66" i="6"/>
  <c r="L66" i="6"/>
  <c r="M66" i="6"/>
  <c r="N66" i="6"/>
  <c r="O66" i="6"/>
  <c r="P66" i="6"/>
  <c r="Q66" i="6"/>
  <c r="R66" i="6"/>
  <c r="H67" i="6"/>
  <c r="I67" i="6"/>
  <c r="J67" i="6"/>
  <c r="K67" i="6"/>
  <c r="L67" i="6"/>
  <c r="M67" i="6"/>
  <c r="N67" i="6"/>
  <c r="O67" i="6"/>
  <c r="P67" i="6"/>
  <c r="Q67" i="6"/>
  <c r="R67" i="6"/>
  <c r="H68" i="6"/>
  <c r="I68" i="6"/>
  <c r="J68" i="6"/>
  <c r="K68" i="6"/>
  <c r="L68" i="6"/>
  <c r="M68" i="6"/>
  <c r="N68" i="6"/>
  <c r="O68" i="6"/>
  <c r="P68" i="6"/>
  <c r="Q68" i="6"/>
  <c r="R68" i="6"/>
  <c r="H69" i="6"/>
  <c r="I69" i="6"/>
  <c r="J69" i="6"/>
  <c r="K69" i="6"/>
  <c r="L69" i="6"/>
  <c r="M69" i="6"/>
  <c r="N69" i="6"/>
  <c r="O69" i="6"/>
  <c r="P69" i="6"/>
  <c r="Q69" i="6"/>
  <c r="R69" i="6"/>
  <c r="H70" i="6"/>
  <c r="I70" i="6"/>
  <c r="J70" i="6"/>
  <c r="K70" i="6"/>
  <c r="L70" i="6"/>
  <c r="M70" i="6"/>
  <c r="N70" i="6"/>
  <c r="O70" i="6"/>
  <c r="P70" i="6"/>
  <c r="Q70" i="6"/>
  <c r="R70" i="6"/>
  <c r="H71" i="6"/>
  <c r="I71" i="6"/>
  <c r="J71" i="6"/>
  <c r="K71" i="6"/>
  <c r="L71" i="6"/>
  <c r="M71" i="6"/>
  <c r="N71" i="6"/>
  <c r="O71" i="6"/>
  <c r="P71" i="6"/>
  <c r="Q71" i="6"/>
  <c r="R71" i="6"/>
  <c r="H72" i="6"/>
  <c r="I72" i="6"/>
  <c r="J72" i="6"/>
  <c r="K72" i="6"/>
  <c r="L72" i="6"/>
  <c r="M72" i="6"/>
  <c r="N72" i="6"/>
  <c r="O72" i="6"/>
  <c r="P72" i="6"/>
  <c r="Q72" i="6"/>
  <c r="R72" i="6"/>
  <c r="H73" i="6"/>
  <c r="I73" i="6"/>
  <c r="J73" i="6"/>
  <c r="K73" i="6"/>
  <c r="L73" i="6"/>
  <c r="M73" i="6"/>
  <c r="N73" i="6"/>
  <c r="O73" i="6"/>
  <c r="P73" i="6"/>
  <c r="Q73" i="6"/>
  <c r="R73" i="6"/>
  <c r="H74" i="6"/>
  <c r="I74" i="6"/>
  <c r="J74" i="6"/>
  <c r="K74" i="6"/>
  <c r="L74" i="6"/>
  <c r="M74" i="6"/>
  <c r="N74" i="6"/>
  <c r="O74" i="6"/>
  <c r="P74" i="6"/>
  <c r="Q74" i="6"/>
  <c r="R74" i="6"/>
  <c r="H75" i="6"/>
  <c r="I75" i="6"/>
  <c r="J75" i="6"/>
  <c r="K75" i="6"/>
  <c r="L75" i="6"/>
  <c r="M75" i="6"/>
  <c r="N75" i="6"/>
  <c r="O75" i="6"/>
  <c r="P75" i="6"/>
  <c r="Q75" i="6"/>
  <c r="R75" i="6"/>
  <c r="H76" i="6"/>
  <c r="I76" i="6"/>
  <c r="J76" i="6"/>
  <c r="K76" i="6"/>
  <c r="L76" i="6"/>
  <c r="M76" i="6"/>
  <c r="N76" i="6"/>
  <c r="O76" i="6"/>
  <c r="P76" i="6"/>
  <c r="Q76" i="6"/>
  <c r="R76" i="6"/>
  <c r="H77" i="6"/>
  <c r="I77" i="6"/>
  <c r="J77" i="6"/>
  <c r="K77" i="6"/>
  <c r="L77" i="6"/>
  <c r="M77" i="6"/>
  <c r="N77" i="6"/>
  <c r="O77" i="6"/>
  <c r="P77" i="6"/>
  <c r="Q77" i="6"/>
  <c r="R77" i="6"/>
  <c r="H78" i="6"/>
  <c r="I78" i="6"/>
  <c r="J78" i="6"/>
  <c r="K78" i="6"/>
  <c r="L78" i="6"/>
  <c r="M78" i="6"/>
  <c r="N78" i="6"/>
  <c r="O78" i="6"/>
  <c r="P78" i="6"/>
  <c r="Q78" i="6"/>
  <c r="R78" i="6"/>
  <c r="H79" i="6"/>
  <c r="I79" i="6"/>
  <c r="J79" i="6"/>
  <c r="K79" i="6"/>
  <c r="L79" i="6"/>
  <c r="M79" i="6"/>
  <c r="N79" i="6"/>
  <c r="O79" i="6"/>
  <c r="P79" i="6"/>
  <c r="Q79" i="6"/>
  <c r="R79" i="6"/>
  <c r="H80" i="6"/>
  <c r="I80" i="6"/>
  <c r="J80" i="6"/>
  <c r="K80" i="6"/>
  <c r="L80" i="6"/>
  <c r="M80" i="6"/>
  <c r="N80" i="6"/>
  <c r="O80" i="6"/>
  <c r="P80" i="6"/>
  <c r="Q80" i="6"/>
  <c r="R80" i="6"/>
  <c r="H81" i="6"/>
  <c r="I81" i="6"/>
  <c r="J81" i="6"/>
  <c r="K81" i="6"/>
  <c r="L81" i="6"/>
  <c r="M81" i="6"/>
  <c r="N81" i="6"/>
  <c r="O81" i="6"/>
  <c r="P81" i="6"/>
  <c r="Q81" i="6"/>
  <c r="R81" i="6"/>
  <c r="H82" i="6"/>
  <c r="I82" i="6"/>
  <c r="J82" i="6"/>
  <c r="K82" i="6"/>
  <c r="L82" i="6"/>
  <c r="M82" i="6"/>
  <c r="N82" i="6"/>
  <c r="O82" i="6"/>
  <c r="P82" i="6"/>
  <c r="Q82" i="6"/>
  <c r="R82" i="6"/>
  <c r="H83" i="6"/>
  <c r="I83" i="6"/>
  <c r="J83" i="6"/>
  <c r="K83" i="6"/>
  <c r="L83" i="6"/>
  <c r="M83" i="6"/>
  <c r="N83" i="6"/>
  <c r="O83" i="6"/>
  <c r="P83" i="6"/>
  <c r="Q83" i="6"/>
  <c r="R83" i="6"/>
  <c r="H84" i="6"/>
  <c r="I84" i="6"/>
  <c r="J84" i="6"/>
  <c r="K84" i="6"/>
  <c r="L84" i="6"/>
  <c r="M84" i="6"/>
  <c r="N84" i="6"/>
  <c r="O84" i="6"/>
  <c r="P84" i="6"/>
  <c r="Q84" i="6"/>
  <c r="R84" i="6"/>
  <c r="H85" i="6"/>
  <c r="I85" i="6"/>
  <c r="J85" i="6"/>
  <c r="K85" i="6"/>
  <c r="L85" i="6"/>
  <c r="M85" i="6"/>
  <c r="N85" i="6"/>
  <c r="O85" i="6"/>
  <c r="P85" i="6"/>
  <c r="Q85" i="6"/>
  <c r="R85" i="6"/>
  <c r="H86" i="6"/>
  <c r="I86" i="6"/>
  <c r="J86" i="6"/>
  <c r="K86" i="6"/>
  <c r="L86" i="6"/>
  <c r="M86" i="6"/>
  <c r="N86" i="6"/>
  <c r="O86" i="6"/>
  <c r="P86" i="6"/>
  <c r="Q86" i="6"/>
  <c r="R86" i="6"/>
  <c r="H87" i="6"/>
  <c r="I87" i="6"/>
  <c r="J87" i="6"/>
  <c r="K87" i="6"/>
  <c r="L87" i="6"/>
  <c r="M87" i="6"/>
  <c r="N87" i="6"/>
  <c r="O87" i="6"/>
  <c r="P87" i="6"/>
  <c r="Q87" i="6"/>
  <c r="R87" i="6"/>
  <c r="H88" i="6"/>
  <c r="I88" i="6"/>
  <c r="J88" i="6"/>
  <c r="K88" i="6"/>
  <c r="L88" i="6"/>
  <c r="M88" i="6"/>
  <c r="N88" i="6"/>
  <c r="O88" i="6"/>
  <c r="P88" i="6"/>
  <c r="Q88" i="6"/>
  <c r="R88" i="6"/>
  <c r="H89" i="6"/>
  <c r="I89" i="6"/>
  <c r="J89" i="6"/>
  <c r="K89" i="6"/>
  <c r="L89" i="6"/>
  <c r="M89" i="6"/>
  <c r="N89" i="6"/>
  <c r="O89" i="6"/>
  <c r="P89" i="6"/>
  <c r="Q89" i="6"/>
  <c r="R89" i="6"/>
  <c r="H90" i="6"/>
  <c r="I90" i="6"/>
  <c r="J90" i="6"/>
  <c r="K90" i="6"/>
  <c r="L90" i="6"/>
  <c r="M90" i="6"/>
  <c r="N90" i="6"/>
  <c r="O90" i="6"/>
  <c r="P90" i="6"/>
  <c r="Q90" i="6"/>
  <c r="R90" i="6"/>
  <c r="H91" i="6"/>
  <c r="I91" i="6"/>
  <c r="J91" i="6"/>
  <c r="K91" i="6"/>
  <c r="L91" i="6"/>
  <c r="M91" i="6"/>
  <c r="N91" i="6"/>
  <c r="O91" i="6"/>
  <c r="P91" i="6"/>
  <c r="Q91" i="6"/>
  <c r="R91" i="6"/>
  <c r="H92" i="6"/>
  <c r="I92" i="6"/>
  <c r="J92" i="6"/>
  <c r="K92" i="6"/>
  <c r="L92" i="6"/>
  <c r="M92" i="6"/>
  <c r="N92" i="6"/>
  <c r="O92" i="6"/>
  <c r="P92" i="6"/>
  <c r="Q92" i="6"/>
  <c r="R92" i="6"/>
  <c r="H93" i="6"/>
  <c r="I93" i="6"/>
  <c r="J93" i="6"/>
  <c r="K93" i="6"/>
  <c r="L93" i="6"/>
  <c r="M93" i="6"/>
  <c r="N93" i="6"/>
  <c r="O93" i="6"/>
  <c r="P93" i="6"/>
  <c r="Q93" i="6"/>
  <c r="R93" i="6"/>
  <c r="H94" i="6"/>
  <c r="I94" i="6"/>
  <c r="J94" i="6"/>
  <c r="K94" i="6"/>
  <c r="L94" i="6"/>
  <c r="M94" i="6"/>
  <c r="N94" i="6"/>
  <c r="O94" i="6"/>
  <c r="P94" i="6"/>
  <c r="Q94" i="6"/>
  <c r="R94" i="6"/>
  <c r="H95" i="6"/>
  <c r="I95" i="6"/>
  <c r="J95" i="6"/>
  <c r="K95" i="6"/>
  <c r="L95" i="6"/>
  <c r="M95" i="6"/>
  <c r="N95" i="6"/>
  <c r="O95" i="6"/>
  <c r="P95" i="6"/>
  <c r="Q95" i="6"/>
  <c r="R95" i="6"/>
  <c r="H96" i="6"/>
  <c r="I96" i="6"/>
  <c r="J96" i="6"/>
  <c r="K96" i="6"/>
  <c r="L96" i="6"/>
  <c r="M96" i="6"/>
  <c r="N96" i="6"/>
  <c r="O96" i="6"/>
  <c r="P96" i="6"/>
  <c r="Q96" i="6"/>
  <c r="R96" i="6"/>
  <c r="H97" i="6"/>
  <c r="I97" i="6"/>
  <c r="J97" i="6"/>
  <c r="K97" i="6"/>
  <c r="L97" i="6"/>
  <c r="M97" i="6"/>
  <c r="N97" i="6"/>
  <c r="O97" i="6"/>
  <c r="P97" i="6"/>
  <c r="Q97" i="6"/>
  <c r="R97" i="6"/>
  <c r="H98" i="6"/>
  <c r="I98" i="6"/>
  <c r="J98" i="6"/>
  <c r="K98" i="6"/>
  <c r="L98" i="6"/>
  <c r="M98" i="6"/>
  <c r="N98" i="6"/>
  <c r="O98" i="6"/>
  <c r="P98" i="6"/>
  <c r="Q98" i="6"/>
  <c r="R98" i="6"/>
  <c r="H99" i="6"/>
  <c r="I99" i="6"/>
  <c r="J99" i="6"/>
  <c r="K99" i="6"/>
  <c r="L99" i="6"/>
  <c r="M99" i="6"/>
  <c r="N99" i="6"/>
  <c r="O99" i="6"/>
  <c r="P99" i="6"/>
  <c r="Q99" i="6"/>
  <c r="R99" i="6"/>
  <c r="H100" i="6"/>
  <c r="I100" i="6"/>
  <c r="J100" i="6"/>
  <c r="K100" i="6"/>
  <c r="L100" i="6"/>
  <c r="M100" i="6"/>
  <c r="N100" i="6"/>
  <c r="O100" i="6"/>
  <c r="P100" i="6"/>
  <c r="Q100" i="6"/>
  <c r="R100" i="6"/>
  <c r="H101" i="6"/>
  <c r="I101" i="6"/>
  <c r="J101" i="6"/>
  <c r="K101" i="6"/>
  <c r="L101" i="6"/>
  <c r="M101" i="6"/>
  <c r="N101" i="6"/>
  <c r="O101" i="6"/>
  <c r="P101" i="6"/>
  <c r="Q101" i="6"/>
  <c r="R101" i="6"/>
  <c r="N2" i="6"/>
  <c r="R2" i="6"/>
  <c r="Q2" i="6"/>
  <c r="P2" i="6"/>
  <c r="O2" i="6"/>
  <c r="M2" i="6"/>
  <c r="L2" i="6"/>
  <c r="K2" i="6"/>
  <c r="J2" i="6"/>
  <c r="I2" i="6"/>
  <c r="H2" i="6"/>
  <c r="C3" i="6"/>
  <c r="D3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C81" i="6"/>
  <c r="D81" i="6"/>
  <c r="C82" i="6"/>
  <c r="D82" i="6"/>
  <c r="C83" i="6"/>
  <c r="D83" i="6"/>
  <c r="C84" i="6"/>
  <c r="D84" i="6"/>
  <c r="C85" i="6"/>
  <c r="D85" i="6"/>
  <c r="C86" i="6"/>
  <c r="D86" i="6"/>
  <c r="C87" i="6"/>
  <c r="D87" i="6"/>
  <c r="C88" i="6"/>
  <c r="D88" i="6"/>
  <c r="C89" i="6"/>
  <c r="D89" i="6"/>
  <c r="C90" i="6"/>
  <c r="D90" i="6"/>
  <c r="C91" i="6"/>
  <c r="D91" i="6"/>
  <c r="C92" i="6"/>
  <c r="D92" i="6"/>
  <c r="C93" i="6"/>
  <c r="D93" i="6"/>
  <c r="C94" i="6"/>
  <c r="D94" i="6"/>
  <c r="C95" i="6"/>
  <c r="D95" i="6"/>
  <c r="C96" i="6"/>
  <c r="D96" i="6"/>
  <c r="C97" i="6"/>
  <c r="D97" i="6"/>
  <c r="C98" i="6"/>
  <c r="D98" i="6"/>
  <c r="C99" i="6"/>
  <c r="D99" i="6"/>
  <c r="C100" i="6"/>
  <c r="D100" i="6"/>
  <c r="C101" i="6"/>
  <c r="D101" i="6"/>
  <c r="D2" i="6"/>
  <c r="C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2" i="6"/>
  <c r="K24" i="5" a="1"/>
  <c r="M24" i="5" s="1"/>
  <c r="E24" i="5" a="1"/>
  <c r="F24" i="5" s="1"/>
  <c r="K17" i="5" a="1"/>
  <c r="M17" i="5" s="1"/>
  <c r="K10" i="5" a="1"/>
  <c r="K10" i="5" s="1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" i="4"/>
  <c r="R20" i="4"/>
  <c r="R19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" i="4"/>
  <c r="R15" i="4"/>
  <c r="R14" i="4"/>
  <c r="Y47" i="9" l="1"/>
  <c r="Y63" i="9" s="1"/>
  <c r="W35" i="9"/>
  <c r="W51" i="9" s="1"/>
  <c r="AE35" i="9"/>
  <c r="AE51" i="9" s="1"/>
  <c r="Z44" i="9"/>
  <c r="Z60" i="9" s="1"/>
  <c r="AC42" i="9"/>
  <c r="AC58" i="9" s="1"/>
  <c r="AB40" i="9"/>
  <c r="AB56" i="9" s="1"/>
  <c r="AB47" i="9"/>
  <c r="AB63" i="9" s="1"/>
  <c r="AC43" i="9"/>
  <c r="AC59" i="9" s="1"/>
  <c r="AH43" i="9"/>
  <c r="AH59" i="9" s="1"/>
  <c r="AA39" i="9"/>
  <c r="AA55" i="9" s="1"/>
  <c r="AC47" i="9"/>
  <c r="AC63" i="9" s="1"/>
  <c r="AE47" i="9"/>
  <c r="AE63" i="9" s="1"/>
  <c r="AG48" i="9"/>
  <c r="AG64" i="9" s="1"/>
  <c r="AA43" i="9"/>
  <c r="AA59" i="9" s="1"/>
  <c r="AB43" i="9"/>
  <c r="AB59" i="9" s="1"/>
  <c r="AB45" i="9"/>
  <c r="AB61" i="9" s="1"/>
  <c r="AA42" i="9"/>
  <c r="AA58" i="9" s="1"/>
  <c r="AH39" i="9"/>
  <c r="AH55" i="9" s="1"/>
  <c r="AA37" i="9"/>
  <c r="AA53" i="9" s="1"/>
  <c r="AG41" i="9"/>
  <c r="AG57" i="9" s="1"/>
  <c r="AC46" i="9"/>
  <c r="AC62" i="9" s="1"/>
  <c r="AF39" i="9"/>
  <c r="AF55" i="9" s="1"/>
  <c r="V44" i="9"/>
  <c r="V60" i="9" s="1"/>
  <c r="AE48" i="9"/>
  <c r="AE64" i="9" s="1"/>
  <c r="U39" i="9"/>
  <c r="U55" i="9" s="1"/>
  <c r="W47" i="9"/>
  <c r="W63" i="9" s="1"/>
  <c r="V46" i="9"/>
  <c r="V62" i="9" s="1"/>
  <c r="Z36" i="9"/>
  <c r="Z52" i="9" s="1"/>
  <c r="X45" i="9"/>
  <c r="X61" i="9" s="1"/>
  <c r="W38" i="9"/>
  <c r="W54" i="9" s="1"/>
  <c r="V40" i="9"/>
  <c r="V56" i="9" s="1"/>
  <c r="AG35" i="9"/>
  <c r="AG51" i="9" s="1"/>
  <c r="AH47" i="9"/>
  <c r="AH63" i="9" s="1"/>
  <c r="U43" i="9"/>
  <c r="U59" i="9" s="1"/>
  <c r="AG38" i="9"/>
  <c r="AG54" i="9" s="1"/>
  <c r="AG42" i="9"/>
  <c r="AG58" i="9" s="1"/>
  <c r="AD44" i="9"/>
  <c r="AD60" i="9" s="1"/>
  <c r="X35" i="9"/>
  <c r="X51" i="9" s="1"/>
  <c r="Z45" i="9"/>
  <c r="Z61" i="9" s="1"/>
  <c r="AB39" i="9"/>
  <c r="AB55" i="9" s="1"/>
  <c r="AH35" i="9"/>
  <c r="AH51" i="9" s="1"/>
  <c r="AF44" i="9"/>
  <c r="AF60" i="9" s="1"/>
  <c r="AH38" i="9"/>
  <c r="AH54" i="9" s="1"/>
  <c r="Z35" i="9"/>
  <c r="Z51" i="9" s="1"/>
  <c r="AF48" i="9"/>
  <c r="AF64" i="9" s="1"/>
  <c r="AH42" i="9"/>
  <c r="AH58" i="9" s="1"/>
  <c r="Z39" i="9"/>
  <c r="Z55" i="9" s="1"/>
  <c r="U35" i="9"/>
  <c r="U51" i="9" s="1"/>
  <c r="AG44" i="9"/>
  <c r="AG60" i="9" s="1"/>
  <c r="Z47" i="9"/>
  <c r="Z63" i="9" s="1"/>
  <c r="AB41" i="9"/>
  <c r="AB57" i="9" s="1"/>
  <c r="Y36" i="9"/>
  <c r="Y52" i="9" s="1"/>
  <c r="AD40" i="9"/>
  <c r="AD56" i="9" s="1"/>
  <c r="AH44" i="9"/>
  <c r="AH60" i="9" s="1"/>
  <c r="AG46" i="9"/>
  <c r="AG62" i="9" s="1"/>
  <c r="AD42" i="9"/>
  <c r="AD58" i="9" s="1"/>
  <c r="AG40" i="9"/>
  <c r="AG56" i="9" s="1"/>
  <c r="AA38" i="9"/>
  <c r="AA54" i="9" s="1"/>
  <c r="AA45" i="9"/>
  <c r="AA61" i="9" s="1"/>
  <c r="X46" i="9"/>
  <c r="X62" i="9" s="1"/>
  <c r="AB35" i="9"/>
  <c r="AB51" i="9" s="1"/>
  <c r="V39" i="9"/>
  <c r="V55" i="9" s="1"/>
  <c r="AF40" i="9"/>
  <c r="AF56" i="9" s="1"/>
  <c r="U46" i="9"/>
  <c r="U62" i="9" s="1"/>
  <c r="W46" i="9"/>
  <c r="W62" i="9" s="1"/>
  <c r="X40" i="9"/>
  <c r="X56" i="9" s="1"/>
  <c r="AA41" i="9"/>
  <c r="AA57" i="9" s="1"/>
  <c r="AC45" i="9"/>
  <c r="AC61" i="9" s="1"/>
  <c r="X44" i="9"/>
  <c r="X60" i="9" s="1"/>
  <c r="Z38" i="9"/>
  <c r="Z54" i="9" s="1"/>
  <c r="Y48" i="9"/>
  <c r="Y64" i="9" s="1"/>
  <c r="AF37" i="9"/>
  <c r="AF53" i="9" s="1"/>
  <c r="Z46" i="9"/>
  <c r="Z62" i="9" s="1"/>
  <c r="AF42" i="9"/>
  <c r="AF58" i="9" s="1"/>
  <c r="AH36" i="9"/>
  <c r="AH52" i="9" s="1"/>
  <c r="AB46" i="9"/>
  <c r="AB62" i="9" s="1"/>
  <c r="V36" i="9"/>
  <c r="V52" i="9" s="1"/>
  <c r="AF35" i="9"/>
  <c r="AF51" i="9" s="1"/>
  <c r="AE37" i="9"/>
  <c r="AE53" i="9" s="1"/>
  <c r="AE43" i="9"/>
  <c r="AE59" i="9" s="1"/>
  <c r="AG39" i="9"/>
  <c r="AG55" i="9" s="1"/>
  <c r="Y40" i="9"/>
  <c r="Y56" i="9" s="1"/>
  <c r="AF46" i="9"/>
  <c r="AF62" i="9" s="1"/>
  <c r="V37" i="9"/>
  <c r="V53" i="9" s="1"/>
  <c r="Y42" i="9"/>
  <c r="Y58" i="9" s="1"/>
  <c r="AH46" i="9"/>
  <c r="AH62" i="9" s="1"/>
  <c r="X36" i="9"/>
  <c r="X52" i="9" s="1"/>
  <c r="Y46" i="9"/>
  <c r="Y62" i="9" s="1"/>
  <c r="AC41" i="9"/>
  <c r="AC57" i="9" s="1"/>
  <c r="AD35" i="9"/>
  <c r="AD51" i="9" s="1"/>
  <c r="AE45" i="9"/>
  <c r="AE61" i="9" s="1"/>
  <c r="U41" i="9"/>
  <c r="U57" i="9" s="1"/>
  <c r="AD39" i="9"/>
  <c r="AD55" i="9" s="1"/>
  <c r="U38" i="9"/>
  <c r="U54" i="9" s="1"/>
  <c r="U45" i="9"/>
  <c r="U61" i="9" s="1"/>
  <c r="AC44" i="9"/>
  <c r="AC60" i="9" s="1"/>
  <c r="AF41" i="9"/>
  <c r="AF57" i="9" s="1"/>
  <c r="X38" i="9"/>
  <c r="X54" i="9" s="1"/>
  <c r="AC38" i="9"/>
  <c r="AC54" i="9" s="1"/>
  <c r="AH41" i="9"/>
  <c r="AH57" i="9" s="1"/>
  <c r="AA47" i="9"/>
  <c r="AA63" i="9" s="1"/>
  <c r="AH45" i="9"/>
  <c r="AH61" i="9" s="1"/>
  <c r="AD45" i="9"/>
  <c r="AD61" i="9" s="1"/>
  <c r="AD43" i="9"/>
  <c r="AD59" i="9" s="1"/>
  <c r="V42" i="9"/>
  <c r="V58" i="9" s="1"/>
  <c r="AF45" i="9"/>
  <c r="AF61" i="9" s="1"/>
  <c r="AD37" i="9"/>
  <c r="AD53" i="9" s="1"/>
  <c r="AE42" i="9"/>
  <c r="AE58" i="9" s="1"/>
  <c r="U42" i="9"/>
  <c r="U58" i="9" s="1"/>
  <c r="U40" i="9"/>
  <c r="U56" i="9" s="1"/>
  <c r="AG45" i="9"/>
  <c r="AG61" i="9" s="1"/>
  <c r="AE41" i="9"/>
  <c r="AE57" i="9" s="1"/>
  <c r="U37" i="9"/>
  <c r="U53" i="9" s="1"/>
  <c r="Y45" i="9"/>
  <c r="Y61" i="9" s="1"/>
  <c r="W41" i="9"/>
  <c r="W57" i="9" s="1"/>
  <c r="AA36" i="9"/>
  <c r="AA52" i="9" s="1"/>
  <c r="V35" i="9"/>
  <c r="V51" i="9" s="1"/>
  <c r="W45" i="9"/>
  <c r="W61" i="9" s="1"/>
  <c r="AA40" i="9"/>
  <c r="AA56" i="9" s="1"/>
  <c r="AA35" i="9"/>
  <c r="AA51" i="9" s="1"/>
  <c r="V43" i="9"/>
  <c r="V59" i="9" s="1"/>
  <c r="X37" i="9"/>
  <c r="X53" i="9" s="1"/>
  <c r="AA48" i="9"/>
  <c r="AA64" i="9" s="1"/>
  <c r="X42" i="9"/>
  <c r="X58" i="9" s="1"/>
  <c r="Z37" i="9"/>
  <c r="Z53" i="9" s="1"/>
  <c r="Y38" i="9"/>
  <c r="Y54" i="9" s="1"/>
  <c r="AF36" i="9"/>
  <c r="AF52" i="9" s="1"/>
  <c r="AB36" i="9"/>
  <c r="AB52" i="9" s="1"/>
  <c r="W44" i="9"/>
  <c r="W60" i="9" s="1"/>
  <c r="V47" i="9"/>
  <c r="V63" i="9" s="1"/>
  <c r="X41" i="9"/>
  <c r="X57" i="9" s="1"/>
  <c r="AG47" i="9"/>
  <c r="AG63" i="9" s="1"/>
  <c r="W39" i="9"/>
  <c r="W55" i="9" s="1"/>
  <c r="V41" i="9"/>
  <c r="V57" i="9" s="1"/>
  <c r="Z43" i="9"/>
  <c r="Z59" i="9" s="1"/>
  <c r="Y41" i="9"/>
  <c r="Y57" i="9" s="1"/>
  <c r="W37" i="9"/>
  <c r="W53" i="9" s="1"/>
  <c r="Z48" i="9"/>
  <c r="Z64" i="9" s="1"/>
  <c r="AE40" i="9"/>
  <c r="AE56" i="9" s="1"/>
  <c r="AC36" i="9"/>
  <c r="AC52" i="9" s="1"/>
  <c r="AF47" i="9"/>
  <c r="AF63" i="9" s="1"/>
  <c r="AE44" i="9"/>
  <c r="AE60" i="9" s="1"/>
  <c r="AC40" i="9"/>
  <c r="AC56" i="9" s="1"/>
  <c r="X47" i="9"/>
  <c r="X63" i="9" s="1"/>
  <c r="AF38" i="9"/>
  <c r="AF54" i="9" s="1"/>
  <c r="AB38" i="9"/>
  <c r="AB54" i="9" s="1"/>
  <c r="AC48" i="9"/>
  <c r="AC64" i="9" s="1"/>
  <c r="AG43" i="9"/>
  <c r="AG59" i="9" s="1"/>
  <c r="Y43" i="9"/>
  <c r="Y59" i="9" s="1"/>
  <c r="U47" i="9"/>
  <c r="U63" i="9" s="1"/>
  <c r="W43" i="9"/>
  <c r="W59" i="9" s="1"/>
  <c r="AA46" i="9"/>
  <c r="AA62" i="9" s="1"/>
  <c r="W42" i="9"/>
  <c r="W58" i="9" s="1"/>
  <c r="AC39" i="9"/>
  <c r="AC55" i="9" s="1"/>
  <c r="AB42" i="9"/>
  <c r="AB58" i="9" s="1"/>
  <c r="AD36" i="9"/>
  <c r="AD52" i="9" s="1"/>
  <c r="AE38" i="9"/>
  <c r="AE54" i="9" s="1"/>
  <c r="Z40" i="9"/>
  <c r="Z56" i="9" s="1"/>
  <c r="AE46" i="9"/>
  <c r="AE62" i="9" s="1"/>
  <c r="AA44" i="9"/>
  <c r="AA60" i="9" s="1"/>
  <c r="AE36" i="9"/>
  <c r="AE52" i="9" s="1"/>
  <c r="AE39" i="9"/>
  <c r="AE55" i="9" s="1"/>
  <c r="AF43" i="9"/>
  <c r="AF59" i="9" s="1"/>
  <c r="W36" i="9"/>
  <c r="W52" i="9" s="1"/>
  <c r="AG36" i="9"/>
  <c r="AG52" i="9" s="1"/>
  <c r="X43" i="9"/>
  <c r="X59" i="9" s="1"/>
  <c r="W40" i="9"/>
  <c r="W56" i="9" s="1"/>
  <c r="U36" i="9"/>
  <c r="U52" i="9" s="1"/>
  <c r="V38" i="9"/>
  <c r="V54" i="9" s="1"/>
  <c r="Y35" i="9"/>
  <c r="Y51" i="9" s="1"/>
  <c r="W48" i="9"/>
  <c r="W64" i="9" s="1"/>
  <c r="U44" i="9"/>
  <c r="U60" i="9" s="1"/>
  <c r="Y39" i="9"/>
  <c r="Y55" i="9" s="1"/>
  <c r="Y44" i="9"/>
  <c r="Y60" i="9" s="1"/>
  <c r="AG37" i="9"/>
  <c r="AG53" i="9" s="1"/>
  <c r="AD41" i="9"/>
  <c r="AD57" i="9" s="1"/>
  <c r="Y37" i="9"/>
  <c r="Y53" i="9" s="1"/>
  <c r="AH48" i="9"/>
  <c r="AH64" i="9" s="1"/>
  <c r="Z42" i="9"/>
  <c r="Z58" i="9" s="1"/>
  <c r="AH37" i="9"/>
  <c r="AH53" i="9" s="1"/>
  <c r="U48" i="9"/>
  <c r="U64" i="9" s="1"/>
  <c r="AH40" i="9"/>
  <c r="AH56" i="9" s="1"/>
  <c r="Z41" i="9"/>
  <c r="Z57" i="9" s="1"/>
  <c r="AC37" i="9"/>
  <c r="AC53" i="9" s="1"/>
  <c r="AD46" i="9"/>
  <c r="AD62" i="9" s="1"/>
  <c r="AD48" i="9"/>
  <c r="AD64" i="9" s="1"/>
  <c r="V45" i="9"/>
  <c r="V61" i="9" s="1"/>
  <c r="X39" i="9"/>
  <c r="X55" i="9" s="1"/>
  <c r="V48" i="9"/>
  <c r="V64" i="9" s="1"/>
  <c r="AB44" i="9"/>
  <c r="AB60" i="9" s="1"/>
  <c r="AD38" i="9"/>
  <c r="AD54" i="9" s="1"/>
  <c r="AC35" i="9"/>
  <c r="AC51" i="9" s="1"/>
  <c r="AB48" i="9"/>
  <c r="AB64" i="9" s="1"/>
  <c r="X48" i="9"/>
  <c r="X64" i="9" s="1"/>
  <c r="AB37" i="9"/>
  <c r="AB53" i="9" s="1"/>
  <c r="Y36" i="8"/>
  <c r="Y52" i="8" s="1"/>
  <c r="AG40" i="8"/>
  <c r="AG56" i="8" s="1"/>
  <c r="U45" i="8"/>
  <c r="U61" i="8" s="1"/>
  <c r="AH35" i="8"/>
  <c r="AH51" i="8" s="1"/>
  <c r="AD39" i="8"/>
  <c r="AD55" i="8" s="1"/>
  <c r="AH36" i="8"/>
  <c r="AH52" i="8" s="1"/>
  <c r="AG48" i="8"/>
  <c r="AG64" i="8" s="1"/>
  <c r="AB41" i="8"/>
  <c r="AB57" i="8" s="1"/>
  <c r="AF47" i="8"/>
  <c r="AF63" i="8" s="1"/>
  <c r="X46" i="8"/>
  <c r="X62" i="8" s="1"/>
  <c r="AG42" i="8"/>
  <c r="AG58" i="8" s="1"/>
  <c r="W37" i="8"/>
  <c r="W53" i="8" s="1"/>
  <c r="Z48" i="8"/>
  <c r="Z64" i="8" s="1"/>
  <c r="Z47" i="8"/>
  <c r="Z63" i="8" s="1"/>
  <c r="AA44" i="8"/>
  <c r="AA60" i="8" s="1"/>
  <c r="AD40" i="8"/>
  <c r="AD56" i="8" s="1"/>
  <c r="AD45" i="8"/>
  <c r="AD61" i="8" s="1"/>
  <c r="W44" i="8"/>
  <c r="W60" i="8" s="1"/>
  <c r="AF38" i="8"/>
  <c r="AF54" i="8" s="1"/>
  <c r="Z38" i="8"/>
  <c r="Z54" i="8" s="1"/>
  <c r="Z35" i="8"/>
  <c r="Z51" i="8" s="1"/>
  <c r="X45" i="8"/>
  <c r="X61" i="8" s="1"/>
  <c r="AC36" i="8"/>
  <c r="AC52" i="8" s="1"/>
  <c r="AE48" i="8"/>
  <c r="AE64" i="8" s="1"/>
  <c r="W38" i="8"/>
  <c r="W54" i="8" s="1"/>
  <c r="AH47" i="8"/>
  <c r="AH63" i="8" s="1"/>
  <c r="V40" i="8"/>
  <c r="V56" i="8" s="1"/>
  <c r="AB48" i="8"/>
  <c r="AB64" i="8" s="1"/>
  <c r="AC43" i="8"/>
  <c r="AC59" i="8" s="1"/>
  <c r="V38" i="8"/>
  <c r="V54" i="8" s="1"/>
  <c r="AF42" i="8"/>
  <c r="AF58" i="8" s="1"/>
  <c r="AH38" i="8"/>
  <c r="AH54" i="8" s="1"/>
  <c r="AD44" i="8"/>
  <c r="AD60" i="8" s="1"/>
  <c r="AA39" i="8"/>
  <c r="AA55" i="8" s="1"/>
  <c r="W48" i="8"/>
  <c r="W64" i="8" s="1"/>
  <c r="AD42" i="8"/>
  <c r="AD58" i="8" s="1"/>
  <c r="Z43" i="8"/>
  <c r="Z59" i="8" s="1"/>
  <c r="Y38" i="8"/>
  <c r="Y54" i="8" s="1"/>
  <c r="AG36" i="8"/>
  <c r="AG52" i="8" s="1"/>
  <c r="U43" i="8"/>
  <c r="U59" i="8" s="1"/>
  <c r="AB37" i="8"/>
  <c r="AB53" i="8" s="1"/>
  <c r="AF46" i="8"/>
  <c r="AF62" i="8" s="1"/>
  <c r="U48" i="8"/>
  <c r="U64" i="8" s="1"/>
  <c r="AH42" i="8"/>
  <c r="AH58" i="8" s="1"/>
  <c r="AA41" i="8"/>
  <c r="AA57" i="8" s="1"/>
  <c r="AC47" i="8"/>
  <c r="AC63" i="8" s="1"/>
  <c r="V42" i="8"/>
  <c r="V58" i="8" s="1"/>
  <c r="AE37" i="8"/>
  <c r="AE53" i="8" s="1"/>
  <c r="X38" i="8"/>
  <c r="X54" i="8" s="1"/>
  <c r="AA43" i="8"/>
  <c r="AA59" i="8" s="1"/>
  <c r="AA47" i="8"/>
  <c r="AA63" i="8" s="1"/>
  <c r="X36" i="8"/>
  <c r="X52" i="8" s="1"/>
  <c r="AC35" i="8"/>
  <c r="AC51" i="8" s="1"/>
  <c r="W36" i="8"/>
  <c r="W52" i="8" s="1"/>
  <c r="AE36" i="8"/>
  <c r="AE52" i="8" s="1"/>
  <c r="Y37" i="8"/>
  <c r="Y53" i="8" s="1"/>
  <c r="AA45" i="8"/>
  <c r="AA61" i="8" s="1"/>
  <c r="AH39" i="8"/>
  <c r="AH55" i="8" s="1"/>
  <c r="AG37" i="8"/>
  <c r="AG53" i="8" s="1"/>
  <c r="U46" i="8"/>
  <c r="U62" i="8" s="1"/>
  <c r="AB40" i="8"/>
  <c r="AB56" i="8" s="1"/>
  <c r="AH48" i="8"/>
  <c r="AH64" i="8" s="1"/>
  <c r="U44" i="8"/>
  <c r="U60" i="8" s="1"/>
  <c r="AH37" i="8"/>
  <c r="AH53" i="8" s="1"/>
  <c r="V46" i="8"/>
  <c r="V62" i="8" s="1"/>
  <c r="W41" i="8"/>
  <c r="W57" i="8" s="1"/>
  <c r="AB38" i="8"/>
  <c r="AB54" i="8" s="1"/>
  <c r="AD46" i="8"/>
  <c r="AD62" i="8" s="1"/>
  <c r="AE41" i="8"/>
  <c r="AE57" i="8" s="1"/>
  <c r="V39" i="8"/>
  <c r="V55" i="8" s="1"/>
  <c r="X47" i="8"/>
  <c r="X63" i="8" s="1"/>
  <c r="Y42" i="8"/>
  <c r="Y58" i="8" s="1"/>
  <c r="AB47" i="8"/>
  <c r="AB63" i="8" s="1"/>
  <c r="V48" i="8"/>
  <c r="V64" i="8" s="1"/>
  <c r="Y45" i="8"/>
  <c r="Y61" i="8" s="1"/>
  <c r="Y48" i="8"/>
  <c r="Y64" i="8" s="1"/>
  <c r="AG45" i="8"/>
  <c r="AG61" i="8" s="1"/>
  <c r="V35" i="8"/>
  <c r="V51" i="8" s="1"/>
  <c r="AD35" i="8"/>
  <c r="AD51" i="8" s="1"/>
  <c r="AG41" i="8"/>
  <c r="AG57" i="8" s="1"/>
  <c r="AF35" i="8"/>
  <c r="AF51" i="8" s="1"/>
  <c r="AB44" i="8"/>
  <c r="AB60" i="8" s="1"/>
  <c r="AA42" i="8"/>
  <c r="AA58" i="8" s="1"/>
  <c r="Z36" i="8"/>
  <c r="Z52" i="8" s="1"/>
  <c r="V45" i="8"/>
  <c r="V61" i="8" s="1"/>
  <c r="Y39" i="8"/>
  <c r="Y55" i="8" s="1"/>
  <c r="AC48" i="8"/>
  <c r="AC64" i="8" s="1"/>
  <c r="AB42" i="8"/>
  <c r="AB58" i="8" s="1"/>
  <c r="AA36" i="8"/>
  <c r="AA52" i="8" s="1"/>
  <c r="AE45" i="8"/>
  <c r="AE61" i="8" s="1"/>
  <c r="V43" i="8"/>
  <c r="V59" i="8" s="1"/>
  <c r="U37" i="8"/>
  <c r="U53" i="8" s="1"/>
  <c r="Y46" i="8"/>
  <c r="Y62" i="8" s="1"/>
  <c r="AD43" i="8"/>
  <c r="AD59" i="8" s="1"/>
  <c r="AC37" i="8"/>
  <c r="AC53" i="8" s="1"/>
  <c r="AG46" i="8"/>
  <c r="AG62" i="8" s="1"/>
  <c r="W40" i="8"/>
  <c r="W56" i="8" s="1"/>
  <c r="Y41" i="8"/>
  <c r="Y57" i="8" s="1"/>
  <c r="AE44" i="8"/>
  <c r="AE60" i="8" s="1"/>
  <c r="X44" i="8"/>
  <c r="X60" i="8" s="1"/>
  <c r="AG47" i="8"/>
  <c r="AG63" i="8" s="1"/>
  <c r="AF44" i="8"/>
  <c r="AF60" i="8" s="1"/>
  <c r="Z45" i="8"/>
  <c r="Z61" i="8" s="1"/>
  <c r="AF48" i="8"/>
  <c r="AF64" i="8" s="1"/>
  <c r="AA46" i="8"/>
  <c r="AA62" i="8" s="1"/>
  <c r="Z40" i="8"/>
  <c r="Z56" i="8" s="1"/>
  <c r="AA35" i="8"/>
  <c r="AA51" i="8" s="1"/>
  <c r="U47" i="8"/>
  <c r="U63" i="8" s="1"/>
  <c r="AH40" i="8"/>
  <c r="AH56" i="8" s="1"/>
  <c r="U36" i="8"/>
  <c r="U52" i="8" s="1"/>
  <c r="AG43" i="8"/>
  <c r="AG59" i="8" s="1"/>
  <c r="AB39" i="8"/>
  <c r="AB55" i="8" s="1"/>
  <c r="V47" i="8"/>
  <c r="V63" i="8" s="1"/>
  <c r="U41" i="8"/>
  <c r="U57" i="8" s="1"/>
  <c r="AD36" i="8"/>
  <c r="AD52" i="8" s="1"/>
  <c r="AD47" i="8"/>
  <c r="AD63" i="8" s="1"/>
  <c r="AC41" i="8"/>
  <c r="AC57" i="8" s="1"/>
  <c r="X37" i="8"/>
  <c r="X53" i="8" s="1"/>
  <c r="X48" i="8"/>
  <c r="X64" i="8" s="1"/>
  <c r="W42" i="8"/>
  <c r="W58" i="8" s="1"/>
  <c r="AF37" i="8"/>
  <c r="AF53" i="8" s="1"/>
  <c r="W35" i="8"/>
  <c r="W51" i="8" s="1"/>
  <c r="X40" i="8"/>
  <c r="X56" i="8" s="1"/>
  <c r="AF40" i="8"/>
  <c r="AF56" i="8" s="1"/>
  <c r="Y40" i="8"/>
  <c r="Y56" i="8" s="1"/>
  <c r="AG38" i="8"/>
  <c r="AG54" i="8" s="1"/>
  <c r="AE43" i="8"/>
  <c r="AE59" i="8" s="1"/>
  <c r="Y44" i="8"/>
  <c r="Y60" i="8" s="1"/>
  <c r="AG44" i="8"/>
  <c r="AG60" i="8" s="1"/>
  <c r="AF36" i="8"/>
  <c r="AF52" i="8" s="1"/>
  <c r="AH44" i="8"/>
  <c r="AH60" i="8" s="1"/>
  <c r="U40" i="8"/>
  <c r="U56" i="8" s="1"/>
  <c r="Z37" i="8"/>
  <c r="Z53" i="8" s="1"/>
  <c r="AB45" i="8"/>
  <c r="AB61" i="8" s="1"/>
  <c r="AC40" i="8"/>
  <c r="AC56" i="8" s="1"/>
  <c r="AA48" i="8"/>
  <c r="AA64" i="8" s="1"/>
  <c r="V44" i="8"/>
  <c r="V60" i="8" s="1"/>
  <c r="AA37" i="8"/>
  <c r="AA53" i="8" s="1"/>
  <c r="AC45" i="8"/>
  <c r="AC61" i="8" s="1"/>
  <c r="X41" i="8"/>
  <c r="X57" i="8" s="1"/>
  <c r="U38" i="8"/>
  <c r="U54" i="8" s="1"/>
  <c r="W46" i="8"/>
  <c r="W62" i="8" s="1"/>
  <c r="AF41" i="8"/>
  <c r="AF57" i="8" s="1"/>
  <c r="AC38" i="8"/>
  <c r="AC54" i="8" s="1"/>
  <c r="AE46" i="8"/>
  <c r="AE62" i="8" s="1"/>
  <c r="Z42" i="8"/>
  <c r="Z58" i="8" s="1"/>
  <c r="Z44" i="8"/>
  <c r="Z60" i="8" s="1"/>
  <c r="W39" i="8"/>
  <c r="W55" i="8" s="1"/>
  <c r="AE39" i="8"/>
  <c r="AE55" i="8" s="1"/>
  <c r="X39" i="8"/>
  <c r="X55" i="8" s="1"/>
  <c r="AE40" i="8"/>
  <c r="AE56" i="8" s="1"/>
  <c r="AF39" i="8"/>
  <c r="AF55" i="8" s="1"/>
  <c r="X43" i="8"/>
  <c r="X59" i="8" s="1"/>
  <c r="AF43" i="8"/>
  <c r="AF59" i="8" s="1"/>
  <c r="Z41" i="8"/>
  <c r="Z57" i="8" s="1"/>
  <c r="Y35" i="8"/>
  <c r="Y51" i="8" s="1"/>
  <c r="AC44" i="8"/>
  <c r="AC60" i="8" s="1"/>
  <c r="AH41" i="8"/>
  <c r="AH57" i="8" s="1"/>
  <c r="AG35" i="8"/>
  <c r="AG51" i="8" s="1"/>
  <c r="W45" i="8"/>
  <c r="W61" i="8" s="1"/>
  <c r="Z39" i="8"/>
  <c r="Z55" i="8" s="1"/>
  <c r="AD48" i="8"/>
  <c r="AD64" i="8" s="1"/>
  <c r="U42" i="8"/>
  <c r="U58" i="8" s="1"/>
  <c r="AB36" i="8"/>
  <c r="AB52" i="8" s="1"/>
  <c r="AF45" i="8"/>
  <c r="AF61" i="8" s="1"/>
  <c r="AC42" i="8"/>
  <c r="AC58" i="8" s="1"/>
  <c r="V37" i="8"/>
  <c r="V53" i="8" s="1"/>
  <c r="Z46" i="8"/>
  <c r="Z62" i="8" s="1"/>
  <c r="W43" i="8"/>
  <c r="W59" i="8" s="1"/>
  <c r="AD37" i="8"/>
  <c r="AD53" i="8" s="1"/>
  <c r="AH46" i="8"/>
  <c r="AH62" i="8" s="1"/>
  <c r="AB43" i="8"/>
  <c r="AB59" i="8" s="1"/>
  <c r="X35" i="8"/>
  <c r="X51" i="8" s="1"/>
  <c r="AD38" i="8"/>
  <c r="AD54" i="8" s="1"/>
  <c r="AE38" i="8"/>
  <c r="AE54" i="8" s="1"/>
  <c r="AE35" i="8"/>
  <c r="AE51" i="8" s="1"/>
  <c r="AE42" i="8"/>
  <c r="AE58" i="8" s="1"/>
  <c r="Y43" i="8"/>
  <c r="Y59" i="8" s="1"/>
  <c r="Y47" i="8"/>
  <c r="Y63" i="8" s="1"/>
  <c r="AH45" i="8"/>
  <c r="AH61" i="8" s="1"/>
  <c r="AG39" i="8"/>
  <c r="AG55" i="8" s="1"/>
  <c r="AB35" i="8"/>
  <c r="AB51" i="8" s="1"/>
  <c r="AB46" i="8"/>
  <c r="AB62" i="8" s="1"/>
  <c r="AA40" i="8"/>
  <c r="AA56" i="8" s="1"/>
  <c r="V36" i="8"/>
  <c r="V52" i="8" s="1"/>
  <c r="AH43" i="8"/>
  <c r="AH59" i="8" s="1"/>
  <c r="AA38" i="8"/>
  <c r="AA54" i="8" s="1"/>
  <c r="AC46" i="8"/>
  <c r="AC62" i="8" s="1"/>
  <c r="V41" i="8"/>
  <c r="V57" i="8" s="1"/>
  <c r="U39" i="8"/>
  <c r="U55" i="8" s="1"/>
  <c r="W47" i="8"/>
  <c r="W63" i="8" s="1"/>
  <c r="AD41" i="8"/>
  <c r="AD57" i="8" s="1"/>
  <c r="AC39" i="8"/>
  <c r="AC55" i="8" s="1"/>
  <c r="AE47" i="8"/>
  <c r="AE63" i="8" s="1"/>
  <c r="X42" i="8"/>
  <c r="X58" i="8" s="1"/>
  <c r="Z24" i="6"/>
  <c r="M28" i="5"/>
  <c r="O26" i="5"/>
  <c r="L25" i="5"/>
  <c r="M27" i="5"/>
  <c r="O25" i="5"/>
  <c r="L24" i="5"/>
  <c r="O28" i="5"/>
  <c r="L27" i="5"/>
  <c r="N25" i="5"/>
  <c r="K24" i="5"/>
  <c r="N28" i="5"/>
  <c r="K27" i="5"/>
  <c r="M25" i="5"/>
  <c r="L28" i="5"/>
  <c r="N26" i="5"/>
  <c r="K25" i="5"/>
  <c r="K28" i="5"/>
  <c r="M26" i="5"/>
  <c r="O24" i="5"/>
  <c r="O27" i="5"/>
  <c r="L26" i="5"/>
  <c r="N24" i="5"/>
  <c r="N27" i="5"/>
  <c r="K26" i="5"/>
  <c r="E24" i="5"/>
  <c r="F25" i="5"/>
  <c r="H25" i="5"/>
  <c r="E25" i="5"/>
  <c r="I24" i="5"/>
  <c r="H24" i="5"/>
  <c r="G24" i="5"/>
  <c r="G25" i="5"/>
  <c r="I25" i="5"/>
  <c r="K19" i="5"/>
  <c r="L17" i="5"/>
  <c r="O21" i="5"/>
  <c r="L20" i="5"/>
  <c r="K17" i="5"/>
  <c r="K20" i="5"/>
  <c r="M18" i="5"/>
  <c r="M21" i="5"/>
  <c r="O19" i="5"/>
  <c r="L18" i="5"/>
  <c r="L21" i="5"/>
  <c r="N19" i="5"/>
  <c r="K18" i="5"/>
  <c r="N20" i="5"/>
  <c r="M20" i="5"/>
  <c r="N18" i="5"/>
  <c r="N21" i="5"/>
  <c r="K21" i="5"/>
  <c r="M19" i="5"/>
  <c r="O17" i="5"/>
  <c r="O18" i="5"/>
  <c r="O20" i="5"/>
  <c r="L19" i="5"/>
  <c r="N17" i="5"/>
  <c r="K11" i="5"/>
  <c r="M12" i="5"/>
  <c r="N14" i="5"/>
  <c r="K13" i="5"/>
  <c r="M11" i="5"/>
  <c r="M14" i="5"/>
  <c r="O12" i="5"/>
  <c r="L11" i="5"/>
  <c r="L14" i="5"/>
  <c r="N12" i="5"/>
  <c r="K14" i="5"/>
  <c r="O10" i="5"/>
  <c r="O13" i="5"/>
  <c r="L12" i="5"/>
  <c r="N10" i="5"/>
  <c r="N13" i="5"/>
  <c r="K12" i="5"/>
  <c r="M10" i="5"/>
  <c r="M13" i="5"/>
  <c r="O11" i="5"/>
  <c r="L10" i="5"/>
  <c r="O14" i="5"/>
  <c r="L13" i="5"/>
  <c r="N11" i="5"/>
  <c r="I28" i="4"/>
  <c r="I27" i="4"/>
  <c r="H28" i="4"/>
  <c r="H27" i="4"/>
  <c r="G28" i="4"/>
  <c r="G27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" i="4"/>
  <c r="B28" i="4"/>
  <c r="B27" i="4"/>
  <c r="L43" i="4"/>
  <c r="J38" i="4"/>
  <c r="J49" i="4" s="1"/>
  <c r="J37" i="4"/>
  <c r="K37" i="4" s="1"/>
  <c r="J36" i="4"/>
  <c r="J47" i="4" s="1"/>
  <c r="D31" i="4"/>
  <c r="C31" i="4"/>
  <c r="D30" i="4"/>
  <c r="C30" i="4"/>
  <c r="D27" i="4"/>
  <c r="F21" i="4" s="1"/>
  <c r="C27" i="4"/>
  <c r="E20" i="4" s="1"/>
  <c r="F20" i="4"/>
  <c r="E19" i="4"/>
  <c r="F18" i="4"/>
  <c r="E17" i="4"/>
  <c r="E15" i="4"/>
  <c r="F9" i="4"/>
  <c r="E8" i="4"/>
  <c r="F7" i="4"/>
  <c r="E7" i="4"/>
  <c r="E6" i="4"/>
  <c r="E5" i="4"/>
  <c r="E4" i="4"/>
  <c r="E3" i="4"/>
  <c r="E2" i="4"/>
  <c r="J44" i="3"/>
  <c r="J43" i="3"/>
  <c r="J42" i="3"/>
  <c r="AJ23" i="9" l="1"/>
  <c r="AJ23" i="8"/>
  <c r="E25" i="4"/>
  <c r="E18" i="4"/>
  <c r="E23" i="4"/>
  <c r="F8" i="4"/>
  <c r="F19" i="4"/>
  <c r="K38" i="4"/>
  <c r="L42" i="4"/>
  <c r="L44" i="4" s="1"/>
  <c r="F6" i="4"/>
  <c r="E16" i="4"/>
  <c r="F17" i="4"/>
  <c r="E24" i="4"/>
  <c r="F25" i="4"/>
  <c r="F4" i="4"/>
  <c r="E11" i="4"/>
  <c r="E13" i="4"/>
  <c r="E14" i="4"/>
  <c r="F15" i="4"/>
  <c r="E22" i="4"/>
  <c r="F23" i="4"/>
  <c r="K36" i="4"/>
  <c r="J48" i="4"/>
  <c r="F5" i="4"/>
  <c r="F16" i="4"/>
  <c r="F24" i="4"/>
  <c r="F3" i="4"/>
  <c r="E10" i="4"/>
  <c r="F11" i="4"/>
  <c r="E12" i="4"/>
  <c r="F13" i="4"/>
  <c r="F14" i="4"/>
  <c r="E21" i="4"/>
  <c r="F22" i="4"/>
  <c r="F2" i="4"/>
  <c r="E9" i="4"/>
  <c r="F10" i="4"/>
  <c r="F12" i="4"/>
  <c r="J4" i="3"/>
  <c r="K4" i="3" s="1"/>
  <c r="J3" i="3"/>
  <c r="K3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" i="3"/>
  <c r="K2" i="3" s="1"/>
  <c r="L38" i="3"/>
  <c r="J33" i="3"/>
  <c r="K33" i="3" s="1"/>
  <c r="K32" i="3"/>
  <c r="J32" i="3"/>
  <c r="J31" i="3"/>
  <c r="K31" i="3" s="1"/>
  <c r="D31" i="3"/>
  <c r="C31" i="3"/>
  <c r="D30" i="3"/>
  <c r="C30" i="3"/>
  <c r="D27" i="3"/>
  <c r="C27" i="3"/>
  <c r="E21" i="3" s="1"/>
  <c r="F20" i="3"/>
  <c r="F19" i="3"/>
  <c r="E19" i="3"/>
  <c r="F18" i="3"/>
  <c r="F12" i="3"/>
  <c r="F11" i="3"/>
  <c r="E11" i="3"/>
  <c r="F10" i="3"/>
  <c r="F5" i="3"/>
  <c r="F4" i="3"/>
  <c r="F3" i="3"/>
  <c r="E3" i="3"/>
  <c r="F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" i="2"/>
  <c r="N31" i="2"/>
  <c r="N32" i="2"/>
  <c r="L39" i="2"/>
  <c r="L38" i="2"/>
  <c r="L37" i="2"/>
  <c r="K33" i="2"/>
  <c r="K32" i="2"/>
  <c r="K31" i="2"/>
  <c r="J33" i="2"/>
  <c r="J32" i="2"/>
  <c r="J31" i="2"/>
  <c r="D31" i="2"/>
  <c r="C31" i="2"/>
  <c r="D30" i="2"/>
  <c r="C30" i="2"/>
  <c r="D27" i="2"/>
  <c r="F22" i="2" s="1"/>
  <c r="C27" i="2"/>
  <c r="E6" i="2" s="1"/>
  <c r="E27" i="4" l="1"/>
  <c r="D28" i="4"/>
  <c r="F27" i="4"/>
  <c r="C28" i="4"/>
  <c r="G12" i="4" s="1"/>
  <c r="O13" i="3"/>
  <c r="O11" i="3"/>
  <c r="R11" i="3" s="1"/>
  <c r="E4" i="3"/>
  <c r="E12" i="3"/>
  <c r="F13" i="3"/>
  <c r="E20" i="3"/>
  <c r="F21" i="3"/>
  <c r="F9" i="3"/>
  <c r="F17" i="3"/>
  <c r="E24" i="3"/>
  <c r="F25" i="3"/>
  <c r="F8" i="3"/>
  <c r="F16" i="3"/>
  <c r="E23" i="3"/>
  <c r="F24" i="3"/>
  <c r="L37" i="3"/>
  <c r="L39" i="3" s="1"/>
  <c r="E2" i="3"/>
  <c r="E10" i="3"/>
  <c r="E18" i="3"/>
  <c r="E25" i="3"/>
  <c r="E8" i="3"/>
  <c r="E16" i="3"/>
  <c r="E15" i="3"/>
  <c r="E6" i="3"/>
  <c r="F7" i="3"/>
  <c r="E14" i="3"/>
  <c r="F15" i="3"/>
  <c r="E22" i="3"/>
  <c r="F23" i="3"/>
  <c r="E9" i="3"/>
  <c r="E17" i="3"/>
  <c r="E7" i="3"/>
  <c r="E5" i="3"/>
  <c r="F6" i="3"/>
  <c r="E13" i="3"/>
  <c r="F14" i="3"/>
  <c r="F22" i="3"/>
  <c r="E19" i="2"/>
  <c r="E11" i="2"/>
  <c r="E3" i="2"/>
  <c r="F9" i="2"/>
  <c r="F17" i="2"/>
  <c r="F25" i="2"/>
  <c r="E24" i="2"/>
  <c r="E16" i="2"/>
  <c r="E8" i="2"/>
  <c r="F4" i="2"/>
  <c r="F12" i="2"/>
  <c r="F20" i="2"/>
  <c r="E23" i="2"/>
  <c r="E15" i="2"/>
  <c r="E7" i="2"/>
  <c r="F5" i="2"/>
  <c r="F13" i="2"/>
  <c r="F21" i="2"/>
  <c r="E20" i="2"/>
  <c r="E12" i="2"/>
  <c r="E4" i="2"/>
  <c r="F8" i="2"/>
  <c r="F16" i="2"/>
  <c r="F24" i="2"/>
  <c r="E2" i="2"/>
  <c r="E18" i="2"/>
  <c r="E10" i="2"/>
  <c r="F10" i="2"/>
  <c r="F18" i="2"/>
  <c r="F2" i="2"/>
  <c r="E21" i="2"/>
  <c r="E13" i="2"/>
  <c r="E5" i="2"/>
  <c r="F7" i="2"/>
  <c r="F15" i="2"/>
  <c r="F23" i="2"/>
  <c r="E25" i="2"/>
  <c r="E17" i="2"/>
  <c r="E9" i="2"/>
  <c r="F3" i="2"/>
  <c r="F11" i="2"/>
  <c r="F19" i="2"/>
  <c r="E22" i="2"/>
  <c r="E14" i="2"/>
  <c r="F6" i="2"/>
  <c r="F14" i="2"/>
  <c r="L49" i="4" l="1"/>
  <c r="G13" i="4"/>
  <c r="G11" i="4"/>
  <c r="G16" i="4"/>
  <c r="G14" i="4"/>
  <c r="H18" i="4"/>
  <c r="H9" i="4"/>
  <c r="H20" i="4"/>
  <c r="H21" i="4"/>
  <c r="H7" i="4"/>
  <c r="H25" i="4"/>
  <c r="H14" i="4"/>
  <c r="H24" i="4"/>
  <c r="H13" i="4"/>
  <c r="H23" i="4"/>
  <c r="H22" i="4"/>
  <c r="H8" i="4"/>
  <c r="H11" i="4"/>
  <c r="H10" i="4"/>
  <c r="H6" i="4"/>
  <c r="H5" i="4"/>
  <c r="H17" i="4"/>
  <c r="G24" i="4"/>
  <c r="H16" i="4"/>
  <c r="H15" i="4"/>
  <c r="G22" i="4"/>
  <c r="G21" i="4"/>
  <c r="H3" i="4"/>
  <c r="G10" i="4"/>
  <c r="G2" i="4"/>
  <c r="G17" i="4"/>
  <c r="G15" i="4"/>
  <c r="G18" i="4"/>
  <c r="G20" i="4"/>
  <c r="G23" i="4"/>
  <c r="G4" i="4"/>
  <c r="G5" i="4"/>
  <c r="G7" i="4"/>
  <c r="G8" i="4"/>
  <c r="G19" i="4"/>
  <c r="G25" i="4"/>
  <c r="G3" i="4"/>
  <c r="G6" i="4"/>
  <c r="H2" i="4"/>
  <c r="G9" i="4"/>
  <c r="H12" i="4"/>
  <c r="H19" i="4"/>
  <c r="H4" i="4"/>
  <c r="G18" i="3"/>
  <c r="G14" i="3"/>
  <c r="C28" i="3"/>
  <c r="G12" i="3" s="1"/>
  <c r="E27" i="3"/>
  <c r="G17" i="3"/>
  <c r="G10" i="3"/>
  <c r="G7" i="3"/>
  <c r="G24" i="3"/>
  <c r="G6" i="3"/>
  <c r="F27" i="3"/>
  <c r="G9" i="3"/>
  <c r="G16" i="3"/>
  <c r="G4" i="3"/>
  <c r="G23" i="3"/>
  <c r="G20" i="3"/>
  <c r="D28" i="3"/>
  <c r="H25" i="3" s="1"/>
  <c r="G15" i="3"/>
  <c r="G8" i="3"/>
  <c r="G13" i="3"/>
  <c r="G22" i="3"/>
  <c r="G25" i="3"/>
  <c r="D28" i="2"/>
  <c r="H22" i="2" s="1"/>
  <c r="F27" i="2"/>
  <c r="C28" i="2"/>
  <c r="G6" i="2" s="1"/>
  <c r="E27" i="2"/>
  <c r="H21" i="3" l="1"/>
  <c r="I23" i="3"/>
  <c r="H9" i="3"/>
  <c r="H7" i="3"/>
  <c r="I7" i="3"/>
  <c r="H24" i="3"/>
  <c r="I24" i="3" s="1"/>
  <c r="H16" i="3"/>
  <c r="I16" i="3" s="1"/>
  <c r="H23" i="3"/>
  <c r="I17" i="3"/>
  <c r="H5" i="3"/>
  <c r="H18" i="3"/>
  <c r="I18" i="3" s="1"/>
  <c r="H3" i="3"/>
  <c r="H2" i="3"/>
  <c r="H11" i="3"/>
  <c r="H10" i="3"/>
  <c r="I10" i="3" s="1"/>
  <c r="H20" i="3"/>
  <c r="H4" i="3"/>
  <c r="I4" i="3" s="1"/>
  <c r="H19" i="3"/>
  <c r="H12" i="3"/>
  <c r="I12" i="3" s="1"/>
  <c r="I20" i="3"/>
  <c r="H15" i="3"/>
  <c r="I25" i="3"/>
  <c r="H22" i="3"/>
  <c r="I22" i="3"/>
  <c r="H14" i="3"/>
  <c r="G2" i="3"/>
  <c r="I2" i="3" s="1"/>
  <c r="G5" i="3"/>
  <c r="I5" i="3" s="1"/>
  <c r="I14" i="3"/>
  <c r="H17" i="3"/>
  <c r="I15" i="3"/>
  <c r="H13" i="3"/>
  <c r="I13" i="3" s="1"/>
  <c r="I9" i="3"/>
  <c r="H8" i="3"/>
  <c r="I8" i="3" s="1"/>
  <c r="G3" i="3"/>
  <c r="G19" i="3"/>
  <c r="G11" i="3"/>
  <c r="I11" i="3" s="1"/>
  <c r="G21" i="3"/>
  <c r="I21" i="3" s="1"/>
  <c r="H6" i="3"/>
  <c r="I6" i="3" s="1"/>
  <c r="G2" i="2"/>
  <c r="H5" i="2"/>
  <c r="G4" i="2"/>
  <c r="G21" i="2"/>
  <c r="G5" i="2"/>
  <c r="H23" i="2"/>
  <c r="I6" i="2"/>
  <c r="G9" i="2"/>
  <c r="I9" i="2" s="1"/>
  <c r="H8" i="2"/>
  <c r="G12" i="2"/>
  <c r="G18" i="2"/>
  <c r="H21" i="2"/>
  <c r="H4" i="2"/>
  <c r="G10" i="2"/>
  <c r="H25" i="2"/>
  <c r="G7" i="2"/>
  <c r="H16" i="2"/>
  <c r="G11" i="2"/>
  <c r="H24" i="2"/>
  <c r="H6" i="2"/>
  <c r="G13" i="2"/>
  <c r="H19" i="2"/>
  <c r="H20" i="2"/>
  <c r="H3" i="2"/>
  <c r="G22" i="2"/>
  <c r="I22" i="2" s="1"/>
  <c r="G8" i="2"/>
  <c r="H10" i="2"/>
  <c r="H12" i="2"/>
  <c r="H17" i="2"/>
  <c r="G15" i="2"/>
  <c r="G16" i="2"/>
  <c r="G19" i="2"/>
  <c r="I19" i="2" s="1"/>
  <c r="H7" i="2"/>
  <c r="H11" i="2"/>
  <c r="G23" i="2"/>
  <c r="G3" i="2"/>
  <c r="H9" i="2"/>
  <c r="H2" i="2"/>
  <c r="G24" i="2"/>
  <c r="G14" i="2"/>
  <c r="I14" i="2" s="1"/>
  <c r="H13" i="2"/>
  <c r="G25" i="2"/>
  <c r="G20" i="2"/>
  <c r="H18" i="2"/>
  <c r="H14" i="2"/>
  <c r="H15" i="2"/>
  <c r="G17" i="2"/>
  <c r="I17" i="2" s="1"/>
  <c r="J34" i="4" l="1"/>
  <c r="I19" i="3"/>
  <c r="J29" i="3" s="1"/>
  <c r="I3" i="3"/>
  <c r="I2" i="2"/>
  <c r="I24" i="2"/>
  <c r="I10" i="2"/>
  <c r="I5" i="2"/>
  <c r="I21" i="2"/>
  <c r="I16" i="2"/>
  <c r="I3" i="2"/>
  <c r="I7" i="2"/>
  <c r="I15" i="2"/>
  <c r="I4" i="2"/>
  <c r="I13" i="2"/>
  <c r="I20" i="2"/>
  <c r="I23" i="2"/>
  <c r="I18" i="2"/>
  <c r="I25" i="2"/>
  <c r="I8" i="2"/>
  <c r="I11" i="2"/>
  <c r="I12" i="2"/>
  <c r="J29" i="2" l="1"/>
</calcChain>
</file>

<file path=xl/sharedStrings.xml><?xml version="1.0" encoding="utf-8"?>
<sst xmlns="http://schemas.openxmlformats.org/spreadsheetml/2006/main" count="708" uniqueCount="131">
  <si>
    <t>https://en.wikipedia.org/wiki/Path_analysis_(statistics)</t>
  </si>
  <si>
    <t>Path analysis:</t>
  </si>
  <si>
    <t>Knihy</t>
  </si>
  <si>
    <t>https://www.amazon.com/Latent-Variable-Models-John-Loehlin/dp/1138916072</t>
  </si>
  <si>
    <t>https://books.google.cz/books?id=q9zhGIlYw7kC</t>
  </si>
  <si>
    <t>https://onlinelibrary.wiley.com/doi/book/10.1002/9781118619179</t>
  </si>
  <si>
    <t>https://www.enbook.cz/catalog/product/view/id/399613?gclid=EAIaIQobChMI9N2Mv4yR9gIVVOJ3Ch1PeA5KEAQYASABEgJojvD_BwE</t>
  </si>
  <si>
    <t>Plán práce:</t>
  </si>
  <si>
    <t>korelace</t>
  </si>
  <si>
    <t>jednoduchá regrese (2 proměnné)</t>
  </si>
  <si>
    <t>vícenásobná regrese (3 proměnné)</t>
  </si>
  <si>
    <t>parciální korelace</t>
  </si>
  <si>
    <t>faktorová analýza (1 faktor)</t>
  </si>
  <si>
    <t>faktorová analýza (2  a více faktorů)</t>
  </si>
  <si>
    <t>v Excelu</t>
  </si>
  <si>
    <t>v dalších softwarech</t>
  </si>
  <si>
    <t>explorační vs. konfirmační FA</t>
  </si>
  <si>
    <t>strukturní modelování</t>
  </si>
  <si>
    <t>i</t>
  </si>
  <si>
    <t>pohl (P)</t>
  </si>
  <si>
    <t>vyska (V)</t>
  </si>
  <si>
    <t>hmot (H)</t>
  </si>
  <si>
    <t>m</t>
  </si>
  <si>
    <t>sd</t>
  </si>
  <si>
    <t>průměr</t>
  </si>
  <si>
    <t>mV - Vi</t>
  </si>
  <si>
    <t>mH - Hi</t>
  </si>
  <si>
    <t>smodch</t>
  </si>
  <si>
    <t>rVH</t>
  </si>
  <si>
    <t>zVi</t>
  </si>
  <si>
    <t>zHi</t>
  </si>
  <si>
    <t>zVi * zHi</t>
  </si>
  <si>
    <t>rPV</t>
  </si>
  <si>
    <t>rPH</t>
  </si>
  <si>
    <t>koeficient determinace</t>
  </si>
  <si>
    <t>statistická významnost korelace</t>
  </si>
  <si>
    <t>t</t>
  </si>
  <si>
    <t>df</t>
  </si>
  <si>
    <t>p</t>
  </si>
  <si>
    <t>a</t>
  </si>
  <si>
    <t>b</t>
  </si>
  <si>
    <t>Matematický model</t>
  </si>
  <si>
    <t>H.stříška.i = a + b * V.i</t>
  </si>
  <si>
    <t>H.stř</t>
  </si>
  <si>
    <t>e</t>
  </si>
  <si>
    <t>H.stříška.i = a + b1 * V.i + b2 * P.i</t>
  </si>
  <si>
    <t>b1</t>
  </si>
  <si>
    <t>b2</t>
  </si>
  <si>
    <t>Kritéria</t>
  </si>
  <si>
    <t>R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</si>
  <si>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</si>
  <si>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SS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</si>
  <si>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</si>
  <si>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</si>
  <si>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</si>
  <si>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</si>
  <si>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</si>
  <si>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</si>
  <si>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</si>
  <si>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</si>
  <si>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</si>
  <si>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</si>
  <si>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</si>
  <si>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</si>
  <si>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</si>
  <si>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</si>
  <si>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</si>
  <si>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</si>
  <si>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</si>
  <si>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</si>
  <si>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</si>
  <si>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</si>
  <si>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</si>
  <si>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</si>
  <si>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</si>
  <si>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REZIDUA</t>
  </si>
  <si>
    <t>Očekávané hmot (H)</t>
  </si>
  <si>
    <t>Normovaná rezidua</t>
  </si>
  <si>
    <t>PRAVDĚPODOBNOST</t>
  </si>
  <si>
    <t>Percentil</t>
  </si>
  <si>
    <t>Parciální korelace</t>
  </si>
  <si>
    <t>rVH.P</t>
  </si>
  <si>
    <t>rPV.H</t>
  </si>
  <si>
    <t>rPH.V</t>
  </si>
  <si>
    <t>Předpověď H z V</t>
  </si>
  <si>
    <t>e.H</t>
  </si>
  <si>
    <t>P.stř</t>
  </si>
  <si>
    <t>e.P</t>
  </si>
  <si>
    <t>Předpověď P z V</t>
  </si>
  <si>
    <t>pomocí vzorce Excelu (pearson)</t>
  </si>
  <si>
    <t>zPi</t>
  </si>
  <si>
    <t>b3</t>
  </si>
  <si>
    <t>bk</t>
  </si>
  <si>
    <t>x</t>
  </si>
  <si>
    <t>…</t>
  </si>
  <si>
    <t>b1b1</t>
  </si>
  <si>
    <t>b1b2</t>
  </si>
  <si>
    <t>b1b3</t>
  </si>
  <si>
    <t>b1bk</t>
  </si>
  <si>
    <t>b2b1</t>
  </si>
  <si>
    <t>b3b1</t>
  </si>
  <si>
    <t>b2b2</t>
  </si>
  <si>
    <t>b2b3</t>
  </si>
  <si>
    <t>b2bk</t>
  </si>
  <si>
    <t>X</t>
  </si>
  <si>
    <t>Y</t>
  </si>
  <si>
    <t>Z</t>
  </si>
  <si>
    <t>gX</t>
  </si>
  <si>
    <t>gY</t>
  </si>
  <si>
    <t>gZ</t>
  </si>
  <si>
    <t>oXY</t>
  </si>
  <si>
    <t>oXZ</t>
  </si>
  <si>
    <t>oYZ</t>
  </si>
  <si>
    <t>sXY</t>
  </si>
  <si>
    <t>sXZ</t>
  </si>
  <si>
    <t>xYZ</t>
  </si>
  <si>
    <t>uXY</t>
  </si>
  <si>
    <t>uXZ</t>
  </si>
  <si>
    <t>uYZ</t>
  </si>
  <si>
    <t>vXYZ</t>
  </si>
  <si>
    <t>uXYZ</t>
  </si>
  <si>
    <t>B</t>
  </si>
  <si>
    <t>F1</t>
  </si>
  <si>
    <t>F2</t>
  </si>
  <si>
    <t>F3</t>
  </si>
  <si>
    <t>R.stř</t>
  </si>
  <si>
    <t>R.rezid</t>
  </si>
  <si>
    <r>
      <t>B</t>
    </r>
    <r>
      <rPr>
        <b/>
        <vertAlign val="superscript"/>
        <sz val="11"/>
        <color theme="1"/>
        <rFont val="Calibri"/>
        <family val="2"/>
        <charset val="238"/>
        <scheme val="minor"/>
      </rPr>
      <t>T</t>
    </r>
  </si>
  <si>
    <t>B x F</t>
  </si>
  <si>
    <t>Náhodná kladná čísla</t>
  </si>
  <si>
    <t>Výsledek při nekorelování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</si>
</sst>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hmot (H)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H = a + b * V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Data!$C$2:$C$25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Data!$D$2:$D$25</c:f>
              <c:numCache>
                <c:formatCode>General</c:formatCode>
                <c:ptCount val="24"/>
                <c:pt idx="0">
                  <c:v>87</c:v>
                </c:pt>
                <c:pt idx="1">
                  <c:v>61</c:v>
                </c:pt>
                <c:pt idx="2">
                  <c:v>63</c:v>
                </c:pt>
                <c:pt idx="3">
                  <c:v>85</c:v>
                </c:pt>
                <c:pt idx="4">
                  <c:v>77</c:v>
                </c:pt>
                <c:pt idx="5">
                  <c:v>58</c:v>
                </c:pt>
                <c:pt idx="6">
                  <c:v>65</c:v>
                </c:pt>
                <c:pt idx="7">
                  <c:v>90</c:v>
                </c:pt>
                <c:pt idx="8">
                  <c:v>63</c:v>
                </c:pt>
                <c:pt idx="9">
                  <c:v>51</c:v>
                </c:pt>
                <c:pt idx="10">
                  <c:v>82</c:v>
                </c:pt>
                <c:pt idx="11">
                  <c:v>125</c:v>
                </c:pt>
                <c:pt idx="12">
                  <c:v>97</c:v>
                </c:pt>
                <c:pt idx="13">
                  <c:v>61</c:v>
                </c:pt>
                <c:pt idx="14">
                  <c:v>44</c:v>
                </c:pt>
                <c:pt idx="15">
                  <c:v>68</c:v>
                </c:pt>
                <c:pt idx="16">
                  <c:v>58</c:v>
                </c:pt>
                <c:pt idx="17">
                  <c:v>65</c:v>
                </c:pt>
                <c:pt idx="18">
                  <c:v>90</c:v>
                </c:pt>
                <c:pt idx="19">
                  <c:v>72</c:v>
                </c:pt>
                <c:pt idx="20">
                  <c:v>63</c:v>
                </c:pt>
                <c:pt idx="21">
                  <c:v>113</c:v>
                </c:pt>
                <c:pt idx="22">
                  <c:v>83</c:v>
                </c:pt>
                <c:pt idx="2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7-4908-BC35-9AB20A323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657807"/>
        <c:axId val="1855663631"/>
      </c:scatterChart>
      <c:valAx>
        <c:axId val="1855657807"/>
        <c:scaling>
          <c:orientation val="minMax"/>
          <c:max val="195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5663631"/>
        <c:crosses val="autoZero"/>
        <c:crossBetween val="midCat"/>
      </c:valAx>
      <c:valAx>
        <c:axId val="185566363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56578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pohl (P)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(2)'!$B$2:$B$25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xVal>
          <c:yVal>
            <c:numRef>
              <c:f>'Data (2)'!$S$40:$S$63</c:f>
              <c:numCache>
                <c:formatCode>General</c:formatCode>
                <c:ptCount val="24"/>
                <c:pt idx="0">
                  <c:v>12.549213770921455</c:v>
                </c:pt>
                <c:pt idx="1">
                  <c:v>-7.528381678479974</c:v>
                </c:pt>
                <c:pt idx="2">
                  <c:v>-8.794552981118585</c:v>
                </c:pt>
                <c:pt idx="3">
                  <c:v>20.455968193459995</c:v>
                </c:pt>
                <c:pt idx="4">
                  <c:v>-12.060069092858413</c:v>
                </c:pt>
                <c:pt idx="5">
                  <c:v>-11.138319733158596</c:v>
                </c:pt>
                <c:pt idx="6">
                  <c:v>-4.8564983024599542</c:v>
                </c:pt>
                <c:pt idx="7">
                  <c:v>-8.3568854607183027</c:v>
                </c:pt>
                <c:pt idx="8">
                  <c:v>-0.21591518256002473</c:v>
                </c:pt>
                <c:pt idx="9">
                  <c:v>5.0496009291798032</c:v>
                </c:pt>
                <c:pt idx="10">
                  <c:v>-12.372535588778334</c:v>
                </c:pt>
                <c:pt idx="11">
                  <c:v>33.283697659181627</c:v>
                </c:pt>
                <c:pt idx="12">
                  <c:v>-5.3412353326582718</c:v>
                </c:pt>
                <c:pt idx="13">
                  <c:v>-1.4977366132586667</c:v>
                </c:pt>
                <c:pt idx="14">
                  <c:v>0.7058341771397636</c:v>
                </c:pt>
                <c:pt idx="15">
                  <c:v>-5.8408481743998948</c:v>
                </c:pt>
                <c:pt idx="16">
                  <c:v>-5.2159151825600247</c:v>
                </c:pt>
                <c:pt idx="17">
                  <c:v>-6.1846149264399344</c:v>
                </c:pt>
                <c:pt idx="18">
                  <c:v>-1.7163023408183733</c:v>
                </c:pt>
                <c:pt idx="19">
                  <c:v>-2.4507862290785454</c:v>
                </c:pt>
                <c:pt idx="20">
                  <c:v>-4.2002650544999653</c:v>
                </c:pt>
                <c:pt idx="21">
                  <c:v>9.3306480433617764</c:v>
                </c:pt>
                <c:pt idx="22">
                  <c:v>7.8310352016200966</c:v>
                </c:pt>
                <c:pt idx="23">
                  <c:v>8.5648638989814856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31-4648-8AD8-660FA7004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33984"/>
        <c:axId val="1285536896"/>
      </c:scatterChart>
      <c:valAx>
        <c:axId val="128553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pohl (P)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6896"/>
        <c:crosses val="autoZero"/>
        <c:crossBetween val="midCat"/>
      </c:valAx>
      <c:valAx>
        <c:axId val="1285536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398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vyska (V) Graf s rezidui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(2)'!$C$2:$C$25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'Data (2)'!$S$40:$S$63</c:f>
              <c:numCache>
                <c:formatCode>General</c:formatCode>
                <c:ptCount val="24"/>
                <c:pt idx="0">
                  <c:v>12.549213770921455</c:v>
                </c:pt>
                <c:pt idx="1">
                  <c:v>-7.528381678479974</c:v>
                </c:pt>
                <c:pt idx="2">
                  <c:v>-8.794552981118585</c:v>
                </c:pt>
                <c:pt idx="3">
                  <c:v>20.455968193459995</c:v>
                </c:pt>
                <c:pt idx="4">
                  <c:v>-12.060069092858413</c:v>
                </c:pt>
                <c:pt idx="5">
                  <c:v>-11.138319733158596</c:v>
                </c:pt>
                <c:pt idx="6">
                  <c:v>-4.8564983024599542</c:v>
                </c:pt>
                <c:pt idx="7">
                  <c:v>-8.3568854607183027</c:v>
                </c:pt>
                <c:pt idx="8">
                  <c:v>-0.21591518256002473</c:v>
                </c:pt>
                <c:pt idx="9">
                  <c:v>5.0496009291798032</c:v>
                </c:pt>
                <c:pt idx="10">
                  <c:v>-12.372535588778334</c:v>
                </c:pt>
                <c:pt idx="11">
                  <c:v>33.283697659181627</c:v>
                </c:pt>
                <c:pt idx="12">
                  <c:v>-5.3412353326582718</c:v>
                </c:pt>
                <c:pt idx="13">
                  <c:v>-1.4977366132586667</c:v>
                </c:pt>
                <c:pt idx="14">
                  <c:v>0.7058341771397636</c:v>
                </c:pt>
                <c:pt idx="15">
                  <c:v>-5.8408481743998948</c:v>
                </c:pt>
                <c:pt idx="16">
                  <c:v>-5.2159151825600247</c:v>
                </c:pt>
                <c:pt idx="17">
                  <c:v>-6.1846149264399344</c:v>
                </c:pt>
                <c:pt idx="18">
                  <c:v>-1.7163023408183733</c:v>
                </c:pt>
                <c:pt idx="19">
                  <c:v>-2.4507862290785454</c:v>
                </c:pt>
                <c:pt idx="20">
                  <c:v>-4.2002650544999653</c:v>
                </c:pt>
                <c:pt idx="21">
                  <c:v>9.3306480433617764</c:v>
                </c:pt>
                <c:pt idx="22">
                  <c:v>7.8310352016200966</c:v>
                </c:pt>
                <c:pt idx="23">
                  <c:v>8.5648638989814856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4A-4825-B2BE-E66558C79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38144"/>
        <c:axId val="1285533152"/>
      </c:scatterChart>
      <c:valAx>
        <c:axId val="12855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vyska (V)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3152"/>
        <c:crosses val="autoZero"/>
        <c:crossBetween val="midCat"/>
      </c:valAx>
      <c:valAx>
        <c:axId val="1285533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8144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pohl (P)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hmot (H)</c:v>
          </c:tx>
          <c:spPr>
            <a:ln w="19050">
              <a:noFill/>
            </a:ln>
          </c:spPr>
          <c:xVal>
            <c:numRef>
              <c:f>'Data (2)'!$B$2:$B$25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xVal>
          <c:yVal>
            <c:numRef>
              <c:f>'Data (2)'!$D$2:$D$25</c:f>
              <c:numCache>
                <c:formatCode>General</c:formatCode>
                <c:ptCount val="24"/>
                <c:pt idx="0">
                  <c:v>87</c:v>
                </c:pt>
                <c:pt idx="1">
                  <c:v>61</c:v>
                </c:pt>
                <c:pt idx="2">
                  <c:v>63</c:v>
                </c:pt>
                <c:pt idx="3">
                  <c:v>85</c:v>
                </c:pt>
                <c:pt idx="4">
                  <c:v>77</c:v>
                </c:pt>
                <c:pt idx="5">
                  <c:v>58</c:v>
                </c:pt>
                <c:pt idx="6">
                  <c:v>65</c:v>
                </c:pt>
                <c:pt idx="7">
                  <c:v>90</c:v>
                </c:pt>
                <c:pt idx="8">
                  <c:v>63</c:v>
                </c:pt>
                <c:pt idx="9">
                  <c:v>51</c:v>
                </c:pt>
                <c:pt idx="10">
                  <c:v>82</c:v>
                </c:pt>
                <c:pt idx="11">
                  <c:v>125</c:v>
                </c:pt>
                <c:pt idx="12">
                  <c:v>97</c:v>
                </c:pt>
                <c:pt idx="13">
                  <c:v>61</c:v>
                </c:pt>
                <c:pt idx="14">
                  <c:v>44</c:v>
                </c:pt>
                <c:pt idx="15">
                  <c:v>68</c:v>
                </c:pt>
                <c:pt idx="16">
                  <c:v>58</c:v>
                </c:pt>
                <c:pt idx="17">
                  <c:v>65</c:v>
                </c:pt>
                <c:pt idx="18">
                  <c:v>90</c:v>
                </c:pt>
                <c:pt idx="19">
                  <c:v>72</c:v>
                </c:pt>
                <c:pt idx="20">
                  <c:v>63</c:v>
                </c:pt>
                <c:pt idx="21">
                  <c:v>113</c:v>
                </c:pt>
                <c:pt idx="22">
                  <c:v>83</c:v>
                </c:pt>
                <c:pt idx="2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99-4F36-B22A-1DBCD7E29957}"/>
            </c:ext>
          </c:extLst>
        </c:ser>
        <c:ser>
          <c:idx val="1"/>
          <c:order val="1"/>
          <c:tx>
            <c:v>Očekávané hmot (H)</c:v>
          </c:tx>
          <c:spPr>
            <a:ln w="19050">
              <a:noFill/>
            </a:ln>
          </c:spPr>
          <c:xVal>
            <c:numRef>
              <c:f>'Data (2)'!$B$2:$B$25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xVal>
          <c:yVal>
            <c:numRef>
              <c:f>'Data (2)'!$R$40:$R$63</c:f>
              <c:numCache>
                <c:formatCode>General</c:formatCode>
                <c:ptCount val="24"/>
                <c:pt idx="0">
                  <c:v>74.450786229078545</c:v>
                </c:pt>
                <c:pt idx="1">
                  <c:v>68.528381678479974</c:v>
                </c:pt>
                <c:pt idx="2">
                  <c:v>71.794552981118585</c:v>
                </c:pt>
                <c:pt idx="3">
                  <c:v>64.544031806540005</c:v>
                </c:pt>
                <c:pt idx="4">
                  <c:v>89.060069092858413</c:v>
                </c:pt>
                <c:pt idx="5">
                  <c:v>69.138319733158596</c:v>
                </c:pt>
                <c:pt idx="6">
                  <c:v>69.856498302459954</c:v>
                </c:pt>
                <c:pt idx="7">
                  <c:v>98.356885460718303</c:v>
                </c:pt>
                <c:pt idx="8">
                  <c:v>63.215915182560025</c:v>
                </c:pt>
                <c:pt idx="9">
                  <c:v>45.950399070820197</c:v>
                </c:pt>
                <c:pt idx="10">
                  <c:v>94.372535588778334</c:v>
                </c:pt>
                <c:pt idx="11">
                  <c:v>91.716302340818373</c:v>
                </c:pt>
                <c:pt idx="12">
                  <c:v>102.34123533265827</c:v>
                </c:pt>
                <c:pt idx="13">
                  <c:v>62.497736613258667</c:v>
                </c:pt>
                <c:pt idx="14">
                  <c:v>43.294165822860236</c:v>
                </c:pt>
                <c:pt idx="15">
                  <c:v>73.840848174399895</c:v>
                </c:pt>
                <c:pt idx="16">
                  <c:v>63.215915182560025</c:v>
                </c:pt>
                <c:pt idx="17">
                  <c:v>71.184614926439934</c:v>
                </c:pt>
                <c:pt idx="18">
                  <c:v>91.716302340818373</c:v>
                </c:pt>
                <c:pt idx="19">
                  <c:v>74.450786229078545</c:v>
                </c:pt>
                <c:pt idx="20">
                  <c:v>67.200265054499965</c:v>
                </c:pt>
                <c:pt idx="21">
                  <c:v>103.66935195663822</c:v>
                </c:pt>
                <c:pt idx="22">
                  <c:v>75.168964798379903</c:v>
                </c:pt>
                <c:pt idx="23">
                  <c:v>78.435136101018514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99-4F36-B22A-1DBCD7E29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28160"/>
        <c:axId val="1285529824"/>
      </c:scatterChart>
      <c:valAx>
        <c:axId val="12855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pohl (P)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9824"/>
        <c:crosses val="autoZero"/>
        <c:crossBetween val="midCat"/>
      </c:valAx>
      <c:valAx>
        <c:axId val="1285529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hmot (H)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816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vyska (V) Graf porovnání hodnot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hmot (H)</c:v>
          </c:tx>
          <c:spPr>
            <a:ln w="19050">
              <a:noFill/>
            </a:ln>
          </c:spPr>
          <c:xVal>
            <c:numRef>
              <c:f>'Data (2)'!$C$2:$C$25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'Data (2)'!$D$2:$D$25</c:f>
              <c:numCache>
                <c:formatCode>General</c:formatCode>
                <c:ptCount val="24"/>
                <c:pt idx="0">
                  <c:v>87</c:v>
                </c:pt>
                <c:pt idx="1">
                  <c:v>61</c:v>
                </c:pt>
                <c:pt idx="2">
                  <c:v>63</c:v>
                </c:pt>
                <c:pt idx="3">
                  <c:v>85</c:v>
                </c:pt>
                <c:pt idx="4">
                  <c:v>77</c:v>
                </c:pt>
                <c:pt idx="5">
                  <c:v>58</c:v>
                </c:pt>
                <c:pt idx="6">
                  <c:v>65</c:v>
                </c:pt>
                <c:pt idx="7">
                  <c:v>90</c:v>
                </c:pt>
                <c:pt idx="8">
                  <c:v>63</c:v>
                </c:pt>
                <c:pt idx="9">
                  <c:v>51</c:v>
                </c:pt>
                <c:pt idx="10">
                  <c:v>82</c:v>
                </c:pt>
                <c:pt idx="11">
                  <c:v>125</c:v>
                </c:pt>
                <c:pt idx="12">
                  <c:v>97</c:v>
                </c:pt>
                <c:pt idx="13">
                  <c:v>61</c:v>
                </c:pt>
                <c:pt idx="14">
                  <c:v>44</c:v>
                </c:pt>
                <c:pt idx="15">
                  <c:v>68</c:v>
                </c:pt>
                <c:pt idx="16">
                  <c:v>58</c:v>
                </c:pt>
                <c:pt idx="17">
                  <c:v>65</c:v>
                </c:pt>
                <c:pt idx="18">
                  <c:v>90</c:v>
                </c:pt>
                <c:pt idx="19">
                  <c:v>72</c:v>
                </c:pt>
                <c:pt idx="20">
                  <c:v>63</c:v>
                </c:pt>
                <c:pt idx="21">
                  <c:v>113</c:v>
                </c:pt>
                <c:pt idx="22">
                  <c:v>83</c:v>
                </c:pt>
                <c:pt idx="23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94-4E4A-89D5-19EED81380A0}"/>
            </c:ext>
          </c:extLst>
        </c:ser>
        <c:ser>
          <c:idx val="1"/>
          <c:order val="1"/>
          <c:tx>
            <c:v>Očekávané hmot (H)</c:v>
          </c:tx>
          <c:spPr>
            <a:ln w="19050">
              <a:noFill/>
            </a:ln>
          </c:spPr>
          <c:xVal>
            <c:numRef>
              <c:f>'Data (2)'!$C$2:$C$25</c:f>
              <c:numCache>
                <c:formatCode>General</c:formatCode>
                <c:ptCount val="24"/>
                <c:pt idx="0">
                  <c:v>172</c:v>
                </c:pt>
                <c:pt idx="1">
                  <c:v>169</c:v>
                </c:pt>
                <c:pt idx="2">
                  <c:v>170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170</c:v>
                </c:pt>
                <c:pt idx="7">
                  <c:v>190</c:v>
                </c:pt>
                <c:pt idx="8">
                  <c:v>165</c:v>
                </c:pt>
                <c:pt idx="9">
                  <c:v>152</c:v>
                </c:pt>
                <c:pt idx="10">
                  <c:v>187</c:v>
                </c:pt>
                <c:pt idx="11">
                  <c:v>185</c:v>
                </c:pt>
                <c:pt idx="12">
                  <c:v>193</c:v>
                </c:pt>
                <c:pt idx="13">
                  <c:v>163</c:v>
                </c:pt>
                <c:pt idx="14">
                  <c:v>150</c:v>
                </c:pt>
                <c:pt idx="15">
                  <c:v>173</c:v>
                </c:pt>
                <c:pt idx="16">
                  <c:v>165</c:v>
                </c:pt>
                <c:pt idx="17">
                  <c:v>171</c:v>
                </c:pt>
                <c:pt idx="18">
                  <c:v>185</c:v>
                </c:pt>
                <c:pt idx="19">
                  <c:v>172</c:v>
                </c:pt>
                <c:pt idx="20">
                  <c:v>168</c:v>
                </c:pt>
                <c:pt idx="21">
                  <c:v>194</c:v>
                </c:pt>
                <c:pt idx="22">
                  <c:v>174</c:v>
                </c:pt>
                <c:pt idx="23">
                  <c:v>175</c:v>
                </c:pt>
              </c:numCache>
            </c:numRef>
          </c:xVal>
          <c:yVal>
            <c:numRef>
              <c:f>'Data (2)'!$R$40:$R$63</c:f>
              <c:numCache>
                <c:formatCode>General</c:formatCode>
                <c:ptCount val="24"/>
                <c:pt idx="0">
                  <c:v>74.450786229078545</c:v>
                </c:pt>
                <c:pt idx="1">
                  <c:v>68.528381678479974</c:v>
                </c:pt>
                <c:pt idx="2">
                  <c:v>71.794552981118585</c:v>
                </c:pt>
                <c:pt idx="3">
                  <c:v>64.544031806540005</c:v>
                </c:pt>
                <c:pt idx="4">
                  <c:v>89.060069092858413</c:v>
                </c:pt>
                <c:pt idx="5">
                  <c:v>69.138319733158596</c:v>
                </c:pt>
                <c:pt idx="6">
                  <c:v>69.856498302459954</c:v>
                </c:pt>
                <c:pt idx="7">
                  <c:v>98.356885460718303</c:v>
                </c:pt>
                <c:pt idx="8">
                  <c:v>63.215915182560025</c:v>
                </c:pt>
                <c:pt idx="9">
                  <c:v>45.950399070820197</c:v>
                </c:pt>
                <c:pt idx="10">
                  <c:v>94.372535588778334</c:v>
                </c:pt>
                <c:pt idx="11">
                  <c:v>91.716302340818373</c:v>
                </c:pt>
                <c:pt idx="12">
                  <c:v>102.34123533265827</c:v>
                </c:pt>
                <c:pt idx="13">
                  <c:v>62.497736613258667</c:v>
                </c:pt>
                <c:pt idx="14">
                  <c:v>43.294165822860236</c:v>
                </c:pt>
                <c:pt idx="15">
                  <c:v>73.840848174399895</c:v>
                </c:pt>
                <c:pt idx="16">
                  <c:v>63.215915182560025</c:v>
                </c:pt>
                <c:pt idx="17">
                  <c:v>71.184614926439934</c:v>
                </c:pt>
                <c:pt idx="18">
                  <c:v>91.716302340818373</c:v>
                </c:pt>
                <c:pt idx="19">
                  <c:v>74.450786229078545</c:v>
                </c:pt>
                <c:pt idx="20">
                  <c:v>67.200265054499965</c:v>
                </c:pt>
                <c:pt idx="21">
                  <c:v>103.66935195663822</c:v>
                </c:pt>
                <c:pt idx="22">
                  <c:v>75.168964798379903</c:v>
                </c:pt>
                <c:pt idx="23">
                  <c:v>78.435136101018514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94-4E4A-89D5-19EED813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28160"/>
        <c:axId val="1285526496"/>
      </c:scatterChart>
      <c:valAx>
        <c:axId val="128552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vyska (V)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6496"/>
        <c:crosses val="autoZero"/>
        <c:crossBetween val="midCat"/>
      </c:valAx>
      <c:valAx>
        <c:axId val="1285526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hmot (H)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816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Graf s rozdělením pravděpodobnosti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'Data (2)'!$V$40:$V$63</c:f>
              <c:numCache>
                <c:formatCode>General</c:formatCode>
                <c:ptCount val="24"/>
                <c:pt idx="0">
                  <c:v>2.0833333333333335</c:v>
                </c:pt>
                <c:pt idx="1">
                  <c:v>6.25</c:v>
                </c:pt>
                <c:pt idx="2">
                  <c:v>10.416666666666668</c:v>
                </c:pt>
                <c:pt idx="3">
                  <c:v>14.583333333333334</c:v>
                </c:pt>
                <c:pt idx="4">
                  <c:v>18.75</c:v>
                </c:pt>
                <c:pt idx="5">
                  <c:v>22.916666666666668</c:v>
                </c:pt>
                <c:pt idx="6">
                  <c:v>27.083333333333332</c:v>
                </c:pt>
                <c:pt idx="7">
                  <c:v>31.25</c:v>
                </c:pt>
                <c:pt idx="8">
                  <c:v>35.416666666666671</c:v>
                </c:pt>
                <c:pt idx="9">
                  <c:v>39.583333333333336</c:v>
                </c:pt>
                <c:pt idx="10">
                  <c:v>43.750000000000007</c:v>
                </c:pt>
                <c:pt idx="11">
                  <c:v>47.916666666666671</c:v>
                </c:pt>
                <c:pt idx="12">
                  <c:v>52.083333333333336</c:v>
                </c:pt>
                <c:pt idx="13">
                  <c:v>56.250000000000007</c:v>
                </c:pt>
                <c:pt idx="14">
                  <c:v>60.416666666666671</c:v>
                </c:pt>
                <c:pt idx="15">
                  <c:v>64.583333333333343</c:v>
                </c:pt>
                <c:pt idx="16">
                  <c:v>68.75</c:v>
                </c:pt>
                <c:pt idx="17">
                  <c:v>72.916666666666671</c:v>
                </c:pt>
                <c:pt idx="18">
                  <c:v>77.083333333333329</c:v>
                </c:pt>
                <c:pt idx="19">
                  <c:v>81.25</c:v>
                </c:pt>
                <c:pt idx="20">
                  <c:v>85.416666666666671</c:v>
                </c:pt>
                <c:pt idx="21">
                  <c:v>89.583333333333329</c:v>
                </c:pt>
                <c:pt idx="22">
                  <c:v>93.75</c:v>
                </c:pt>
                <c:pt idx="23">
                  <c:v>97.916666666666671</c:v>
                </c:pt>
              </c:numCache>
            </c:numRef>
          </c:xVal>
          <c:yVal>
            <c:numRef>
              <c:f>'Data (2)'!$W$40:$W$63</c:f>
              <c:numCache>
                <c:formatCode>General</c:formatCode>
                <c:ptCount val="24"/>
                <c:pt idx="0">
                  <c:v>44</c:v>
                </c:pt>
                <c:pt idx="1">
                  <c:v>51</c:v>
                </c:pt>
                <c:pt idx="2">
                  <c:v>58</c:v>
                </c:pt>
                <c:pt idx="3">
                  <c:v>58</c:v>
                </c:pt>
                <c:pt idx="4">
                  <c:v>61</c:v>
                </c:pt>
                <c:pt idx="5">
                  <c:v>61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65</c:v>
                </c:pt>
                <c:pt idx="10">
                  <c:v>65</c:v>
                </c:pt>
                <c:pt idx="11">
                  <c:v>68</c:v>
                </c:pt>
                <c:pt idx="12">
                  <c:v>72</c:v>
                </c:pt>
                <c:pt idx="13">
                  <c:v>77</c:v>
                </c:pt>
                <c:pt idx="14">
                  <c:v>82</c:v>
                </c:pt>
                <c:pt idx="15">
                  <c:v>83</c:v>
                </c:pt>
                <c:pt idx="16">
                  <c:v>85</c:v>
                </c:pt>
                <c:pt idx="17">
                  <c:v>87</c:v>
                </c:pt>
                <c:pt idx="18">
                  <c:v>87</c:v>
                </c:pt>
                <c:pt idx="19">
                  <c:v>90</c:v>
                </c:pt>
                <c:pt idx="20">
                  <c:v>90</c:v>
                </c:pt>
                <c:pt idx="21">
                  <c:v>97</c:v>
                </c:pt>
                <c:pt idx="22">
                  <c:v>113</c:v>
                </c:pt>
                <c:pt idx="23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E-45F3-B457-C2B5DFEBB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27328"/>
        <c:axId val="1285538976"/>
      </c:scatterChart>
      <c:valAx>
        <c:axId val="128552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Percentil výběru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38976"/>
        <c:crosses val="autoZero"/>
        <c:crossBetween val="midCat"/>
      </c:valAx>
      <c:valAx>
        <c:axId val="1285538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hmot (H)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52732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465044</xdr:colOff>
      <xdr:row>0</xdr:row>
      <xdr:rowOff>7</xdr:rowOff>
    </xdr:from>
    <xdr:to>
      <xdr:col>24</xdr:col>
      <xdr:colOff>358588</xdr:colOff>
      <xdr:row>25</xdr:row>
      <xdr:rowOff>123265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7443D2A-0161-4583-9949-D523462CFA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36</xdr:row>
      <xdr:rowOff>0</xdr:rowOff>
    </xdr:from>
    <xdr:to>
      <xdr:col>9</xdr:col>
      <xdr:colOff>183466</xdr:colOff>
      <xdr:row>38</xdr:row>
      <xdr:rowOff>76264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B89EF1A-CEDF-439A-98B3-D40C0616C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6858000"/>
          <a:ext cx="790685" cy="457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36</xdr:row>
      <xdr:rowOff>0</xdr:rowOff>
    </xdr:from>
    <xdr:to>
      <xdr:col>9</xdr:col>
      <xdr:colOff>183466</xdr:colOff>
      <xdr:row>38</xdr:row>
      <xdr:rowOff>67981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00D1C3F-F15D-4154-B3A2-A4516EF8C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6858000"/>
          <a:ext cx="793066" cy="457264"/>
        </a:xfrm>
        <a:prstGeom prst="rect">
          <a:avLst/>
        </a:prstGeom>
      </xdr:spPr>
    </xdr:pic>
    <xdr:clientData/>
  </xdr:twoCellAnchor>
  <xdr:twoCellAnchor>
    <xdr:from>
      <xdr:col>23</xdr:col>
      <xdr:colOff>127966</xdr:colOff>
      <xdr:row>5</xdr:row>
      <xdr:rowOff>188429</xdr:rowOff>
    </xdr:from>
    <xdr:to>
      <xdr:col>29</xdr:col>
      <xdr:colOff>127966</xdr:colOff>
      <xdr:row>15</xdr:row>
      <xdr:rowOff>188429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483EE8B-7738-40B1-BDEA-6D1113E6C2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359880</xdr:colOff>
      <xdr:row>6</xdr:row>
      <xdr:rowOff>155298</xdr:rowOff>
    </xdr:from>
    <xdr:to>
      <xdr:col>35</xdr:col>
      <xdr:colOff>359880</xdr:colOff>
      <xdr:row>16</xdr:row>
      <xdr:rowOff>138734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CEF147D-9456-4FFA-958D-98A1D6E0F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525531</xdr:colOff>
      <xdr:row>18</xdr:row>
      <xdr:rowOff>6212</xdr:rowOff>
    </xdr:from>
    <xdr:to>
      <xdr:col>28</xdr:col>
      <xdr:colOff>525531</xdr:colOff>
      <xdr:row>28</xdr:row>
      <xdr:rowOff>4970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120F175-E8AC-4322-A327-2EDC1BDDE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111401</xdr:colOff>
      <xdr:row>17</xdr:row>
      <xdr:rowOff>97320</xdr:rowOff>
    </xdr:from>
    <xdr:to>
      <xdr:col>36</xdr:col>
      <xdr:colOff>111401</xdr:colOff>
      <xdr:row>27</xdr:row>
      <xdr:rowOff>113885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BB02FCAD-7318-426E-9DB4-7CCEE7C5B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335032</xdr:colOff>
      <xdr:row>28</xdr:row>
      <xdr:rowOff>122169</xdr:rowOff>
    </xdr:from>
    <xdr:to>
      <xdr:col>31</xdr:col>
      <xdr:colOff>335032</xdr:colOff>
      <xdr:row>38</xdr:row>
      <xdr:rowOff>120926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C26115FF-D828-4614-A8BF-0073BB7B2C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41</xdr:row>
      <xdr:rowOff>0</xdr:rowOff>
    </xdr:from>
    <xdr:to>
      <xdr:col>9</xdr:col>
      <xdr:colOff>183466</xdr:colOff>
      <xdr:row>43</xdr:row>
      <xdr:rowOff>76264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AF9857-B12D-4290-ABFA-347D388B1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6943725"/>
          <a:ext cx="793066" cy="458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s.google.cz/books?id=q9zhGIlYw7kC" TargetMode="External"/><Relationship Id="rId2" Type="http://schemas.openxmlformats.org/officeDocument/2006/relationships/hyperlink" Target="https://www.amazon.com/Latent-Variable-Models-John-Loehlin/dp/1138916072" TargetMode="External"/><Relationship Id="rId1" Type="http://schemas.openxmlformats.org/officeDocument/2006/relationships/hyperlink" Target="https://en.wikipedia.org/wiki/Path_analysis_(statistics)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nbook.cz/catalog/product/view/id/399613?gclid=EAIaIQobChMI9N2Mv4yR9gIVVOJ3Ch1PeA5KEAQYASABEgJojvD_BwE" TargetMode="External"/><Relationship Id="rId4" Type="http://schemas.openxmlformats.org/officeDocument/2006/relationships/hyperlink" Target="https://onlinelibrary.wiley.com/doi/book/10.1002/97811186191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CDE5A-FEDA-4FBF-A486-BEAC60BA45D7}">
  <dimension ref="A1:D19"/>
  <sheetViews>
    <sheetView workbookViewId="0">
      <selection activeCell="C21" sqref="C21"/>
    </sheetView>
  </sheetViews>
  <sheetFormatPr defaultRowHeight="15" x14ac:dyDescent="0.25"/>
  <sheetData>
    <row r="1" spans="1:4" x14ac:dyDescent="0.25">
      <c r="A1" t="s">
        <v>1</v>
      </c>
      <c r="C1" s="1" t="s">
        <v>0</v>
      </c>
    </row>
    <row r="2" spans="1:4" x14ac:dyDescent="0.25">
      <c r="A2" t="s">
        <v>2</v>
      </c>
      <c r="C2" s="1" t="s">
        <v>3</v>
      </c>
    </row>
    <row r="3" spans="1:4" x14ac:dyDescent="0.25">
      <c r="C3" s="1" t="s">
        <v>4</v>
      </c>
    </row>
    <row r="4" spans="1:4" x14ac:dyDescent="0.25">
      <c r="C4" s="1" t="s">
        <v>5</v>
      </c>
    </row>
    <row r="6" spans="1:4" x14ac:dyDescent="0.25">
      <c r="C6" s="1" t="s">
        <v>6</v>
      </c>
    </row>
    <row r="8" spans="1:4" x14ac:dyDescent="0.25">
      <c r="A8" t="s">
        <v>7</v>
      </c>
      <c r="C8" t="s">
        <v>8</v>
      </c>
    </row>
    <row r="9" spans="1:4" x14ac:dyDescent="0.25">
      <c r="C9" t="s">
        <v>9</v>
      </c>
    </row>
    <row r="10" spans="1:4" x14ac:dyDescent="0.25">
      <c r="C10" t="s">
        <v>10</v>
      </c>
    </row>
    <row r="11" spans="1:4" x14ac:dyDescent="0.25">
      <c r="C11" t="s">
        <v>11</v>
      </c>
    </row>
    <row r="12" spans="1:4" x14ac:dyDescent="0.25">
      <c r="C12" t="s">
        <v>12</v>
      </c>
    </row>
    <row r="14" spans="1:4" x14ac:dyDescent="0.25">
      <c r="C14" t="s">
        <v>13</v>
      </c>
    </row>
    <row r="15" spans="1:4" x14ac:dyDescent="0.25">
      <c r="D15" t="s">
        <v>14</v>
      </c>
    </row>
    <row r="16" spans="1:4" x14ac:dyDescent="0.25">
      <c r="D16" t="s">
        <v>15</v>
      </c>
    </row>
    <row r="18" spans="3:3" x14ac:dyDescent="0.25">
      <c r="C18" t="s">
        <v>16</v>
      </c>
    </row>
    <row r="19" spans="3:3" x14ac:dyDescent="0.25">
      <c r="C19" t="s">
        <v>17</v>
      </c>
    </row>
  </sheetData>
  <hyperlinks>
    <hyperlink ref="C1" r:id="rId1" xr:uid="{C4329C0D-9ED6-4C8A-8BE6-2F025907DA44}"/>
    <hyperlink ref="C2" r:id="rId2" xr:uid="{4DA42196-0193-4026-A13F-AFD31EFE4C99}"/>
    <hyperlink ref="C3" r:id="rId3" xr:uid="{AB774594-F8CE-4C0D-97E0-2A80C0502CE6}"/>
    <hyperlink ref="C4" r:id="rId4" xr:uid="{2BEEC947-10DC-477F-B76C-CC4FD696456A}"/>
    <hyperlink ref="C6" r:id="rId5" xr:uid="{6369DFB1-7296-4A81-BB24-ECE945468C25}"/>
  </hyperlinks>
  <pageMargins left="0.7" right="0.7" top="0.78740157499999996" bottom="0.78740157499999996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1D5A-D3FF-4061-857F-DDDDD89319E0}">
  <dimension ref="A1:N39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" sqref="K2"/>
    </sheetView>
  </sheetViews>
  <sheetFormatPr defaultRowHeight="15" x14ac:dyDescent="0.25"/>
  <cols>
    <col min="10" max="10" width="11.85546875" bestFit="1" customWidth="1"/>
    <col min="11" max="11" width="12.42578125" bestFit="1" customWidth="1"/>
  </cols>
  <sheetData>
    <row r="1" spans="1:11" x14ac:dyDescent="0.25">
      <c r="A1" t="s">
        <v>18</v>
      </c>
      <c r="B1" t="s">
        <v>19</v>
      </c>
      <c r="C1" t="s">
        <v>20</v>
      </c>
      <c r="D1" t="s">
        <v>21</v>
      </c>
      <c r="E1" t="s">
        <v>25</v>
      </c>
      <c r="F1" t="s">
        <v>26</v>
      </c>
      <c r="G1" t="s">
        <v>29</v>
      </c>
      <c r="H1" t="s">
        <v>30</v>
      </c>
      <c r="I1" t="s">
        <v>31</v>
      </c>
      <c r="J1" t="s">
        <v>43</v>
      </c>
      <c r="K1" t="s">
        <v>44</v>
      </c>
    </row>
    <row r="2" spans="1:11" x14ac:dyDescent="0.25">
      <c r="A2">
        <v>1</v>
      </c>
      <c r="B2">
        <v>0</v>
      </c>
      <c r="C2">
        <v>172</v>
      </c>
      <c r="D2">
        <v>87</v>
      </c>
      <c r="E2">
        <f>C2-C$27</f>
        <v>-1.3333333333333428</v>
      </c>
      <c r="F2">
        <f>D2-D$27</f>
        <v>11.666666666666671</v>
      </c>
      <c r="G2">
        <f>E2/C$28</f>
        <v>-0.11572189722071265</v>
      </c>
      <c r="H2">
        <f>F2/D$28</f>
        <v>0.60413578836204818</v>
      </c>
      <c r="I2">
        <f>G2*H2</f>
        <v>-6.991173960818714E-2</v>
      </c>
      <c r="J2">
        <f>$N$31+$N$32*C2</f>
        <v>73.491703056768557</v>
      </c>
      <c r="K2">
        <f>D2-J2</f>
        <v>13.508296943231443</v>
      </c>
    </row>
    <row r="3" spans="1:11" x14ac:dyDescent="0.25">
      <c r="A3">
        <v>2</v>
      </c>
      <c r="B3">
        <v>1</v>
      </c>
      <c r="C3">
        <v>169</v>
      </c>
      <c r="D3">
        <v>61</v>
      </c>
      <c r="E3">
        <f t="shared" ref="E3:F25" si="0">C3-C$27</f>
        <v>-4.3333333333333428</v>
      </c>
      <c r="F3">
        <f t="shared" si="0"/>
        <v>-14.333333333333329</v>
      </c>
      <c r="G3">
        <f t="shared" ref="G3:H25" si="1">E3/C$28</f>
        <v>-0.37609616596731427</v>
      </c>
      <c r="H3">
        <f t="shared" si="1"/>
        <v>-0.74222396855908723</v>
      </c>
      <c r="I3">
        <f t="shared" ref="I3:I25" si="2">G3*H3</f>
        <v>0.27914758886411711</v>
      </c>
      <c r="J3">
        <f t="shared" ref="J3:J25" si="3">$N$31+$N$32*C3</f>
        <v>69.348034934497804</v>
      </c>
      <c r="K3">
        <f t="shared" ref="K3:K25" si="4">D3-J3</f>
        <v>-8.3480349344978038</v>
      </c>
    </row>
    <row r="4" spans="1:11" x14ac:dyDescent="0.25">
      <c r="A4">
        <v>3</v>
      </c>
      <c r="B4">
        <v>0</v>
      </c>
      <c r="C4">
        <v>170</v>
      </c>
      <c r="D4">
        <v>63</v>
      </c>
      <c r="E4">
        <f t="shared" si="0"/>
        <v>-3.3333333333333428</v>
      </c>
      <c r="F4">
        <f t="shared" si="0"/>
        <v>-12.333333333333329</v>
      </c>
      <c r="G4">
        <f t="shared" si="1"/>
        <v>-0.28930474305178039</v>
      </c>
      <c r="H4">
        <f t="shared" si="1"/>
        <v>-0.63865783341130755</v>
      </c>
      <c r="I4">
        <f t="shared" si="2"/>
        <v>0.18476674039306509</v>
      </c>
      <c r="J4">
        <f t="shared" si="3"/>
        <v>70.729257641921407</v>
      </c>
      <c r="K4">
        <f t="shared" si="4"/>
        <v>-7.7292576419214072</v>
      </c>
    </row>
    <row r="5" spans="1:11" x14ac:dyDescent="0.25">
      <c r="A5">
        <v>4</v>
      </c>
      <c r="B5">
        <v>1</v>
      </c>
      <c r="C5">
        <v>166</v>
      </c>
      <c r="D5">
        <v>85</v>
      </c>
      <c r="E5">
        <f t="shared" si="0"/>
        <v>-7.3333333333333428</v>
      </c>
      <c r="F5">
        <f t="shared" si="0"/>
        <v>9.6666666666666714</v>
      </c>
      <c r="G5">
        <f t="shared" si="1"/>
        <v>-0.63647043471391584</v>
      </c>
      <c r="H5">
        <f t="shared" si="1"/>
        <v>0.5005696532142685</v>
      </c>
      <c r="I5">
        <f t="shared" si="2"/>
        <v>-0.31859778478587958</v>
      </c>
      <c r="J5">
        <f t="shared" si="3"/>
        <v>65.204366812227079</v>
      </c>
      <c r="K5">
        <f t="shared" si="4"/>
        <v>19.795633187772921</v>
      </c>
    </row>
    <row r="6" spans="1:11" x14ac:dyDescent="0.25">
      <c r="A6">
        <v>5</v>
      </c>
      <c r="B6">
        <v>0</v>
      </c>
      <c r="C6">
        <v>183</v>
      </c>
      <c r="D6">
        <v>77</v>
      </c>
      <c r="E6">
        <f t="shared" si="0"/>
        <v>9.6666666666666572</v>
      </c>
      <c r="F6">
        <f t="shared" si="0"/>
        <v>1.6666666666666714</v>
      </c>
      <c r="G6">
        <f t="shared" si="1"/>
        <v>0.83898375485015986</v>
      </c>
      <c r="H6">
        <f t="shared" si="1"/>
        <v>8.6305112623149952E-2</v>
      </c>
      <c r="I6">
        <f t="shared" si="2"/>
        <v>7.240858745133627E-2</v>
      </c>
      <c r="J6">
        <f t="shared" si="3"/>
        <v>88.685152838427939</v>
      </c>
      <c r="K6">
        <f t="shared" si="4"/>
        <v>-11.685152838427939</v>
      </c>
    </row>
    <row r="7" spans="1:11" x14ac:dyDescent="0.25">
      <c r="A7">
        <v>6</v>
      </c>
      <c r="B7">
        <v>0</v>
      </c>
      <c r="C7">
        <v>168</v>
      </c>
      <c r="D7">
        <v>58</v>
      </c>
      <c r="E7">
        <f t="shared" si="0"/>
        <v>-5.3333333333333428</v>
      </c>
      <c r="F7">
        <f t="shared" si="0"/>
        <v>-17.333333333333329</v>
      </c>
      <c r="G7">
        <f t="shared" si="1"/>
        <v>-0.46288758888284809</v>
      </c>
      <c r="H7">
        <f t="shared" si="1"/>
        <v>-0.89757317128075664</v>
      </c>
      <c r="I7">
        <f t="shared" si="2"/>
        <v>0.41547548110008109</v>
      </c>
      <c r="J7">
        <f t="shared" si="3"/>
        <v>67.966812227074229</v>
      </c>
      <c r="K7">
        <f t="shared" si="4"/>
        <v>-9.9668122270742288</v>
      </c>
    </row>
    <row r="8" spans="1:11" x14ac:dyDescent="0.25">
      <c r="A8">
        <v>7</v>
      </c>
      <c r="B8">
        <v>1</v>
      </c>
      <c r="C8">
        <v>170</v>
      </c>
      <c r="D8">
        <v>65</v>
      </c>
      <c r="E8">
        <f t="shared" si="0"/>
        <v>-3.3333333333333428</v>
      </c>
      <c r="F8">
        <f t="shared" si="0"/>
        <v>-10.333333333333329</v>
      </c>
      <c r="G8">
        <f t="shared" si="1"/>
        <v>-0.28930474305178039</v>
      </c>
      <c r="H8">
        <f t="shared" si="1"/>
        <v>-0.53509169826352787</v>
      </c>
      <c r="I8">
        <f t="shared" si="2"/>
        <v>0.15480456627527073</v>
      </c>
      <c r="J8">
        <f t="shared" si="3"/>
        <v>70.729257641921407</v>
      </c>
      <c r="K8">
        <f t="shared" si="4"/>
        <v>-5.7292576419214072</v>
      </c>
    </row>
    <row r="9" spans="1:11" x14ac:dyDescent="0.25">
      <c r="A9">
        <v>8</v>
      </c>
      <c r="B9">
        <v>0</v>
      </c>
      <c r="C9">
        <v>190</v>
      </c>
      <c r="D9">
        <v>90</v>
      </c>
      <c r="E9">
        <f t="shared" si="0"/>
        <v>16.666666666666657</v>
      </c>
      <c r="F9">
        <f t="shared" si="0"/>
        <v>14.666666666666671</v>
      </c>
      <c r="G9">
        <f t="shared" si="1"/>
        <v>1.446523715258897</v>
      </c>
      <c r="H9">
        <f t="shared" si="1"/>
        <v>0.75948499108371759</v>
      </c>
      <c r="I9">
        <f t="shared" si="2"/>
        <v>1.0986130509857894</v>
      </c>
      <c r="J9">
        <f t="shared" si="3"/>
        <v>98.353711790392992</v>
      </c>
      <c r="K9">
        <f t="shared" si="4"/>
        <v>-8.3537117903929925</v>
      </c>
    </row>
    <row r="10" spans="1:11" x14ac:dyDescent="0.25">
      <c r="A10">
        <v>9</v>
      </c>
      <c r="B10">
        <v>1</v>
      </c>
      <c r="C10">
        <v>165</v>
      </c>
      <c r="D10">
        <v>63</v>
      </c>
      <c r="E10">
        <f t="shared" si="0"/>
        <v>-8.3333333333333428</v>
      </c>
      <c r="F10">
        <f t="shared" si="0"/>
        <v>-12.333333333333329</v>
      </c>
      <c r="G10">
        <f t="shared" si="1"/>
        <v>-0.72326185762944972</v>
      </c>
      <c r="H10">
        <f t="shared" si="1"/>
        <v>-0.63865783341130755</v>
      </c>
      <c r="I10">
        <f t="shared" si="2"/>
        <v>0.46191685098266194</v>
      </c>
      <c r="J10">
        <f t="shared" si="3"/>
        <v>63.823144104803504</v>
      </c>
      <c r="K10">
        <f t="shared" si="4"/>
        <v>-0.82314410480350375</v>
      </c>
    </row>
    <row r="11" spans="1:11" x14ac:dyDescent="0.25">
      <c r="A11">
        <v>10</v>
      </c>
      <c r="B11">
        <v>1</v>
      </c>
      <c r="C11">
        <v>152</v>
      </c>
      <c r="D11">
        <v>51</v>
      </c>
      <c r="E11">
        <f t="shared" si="0"/>
        <v>-21.333333333333343</v>
      </c>
      <c r="F11">
        <f t="shared" si="0"/>
        <v>-24.333333333333329</v>
      </c>
      <c r="G11">
        <f t="shared" si="1"/>
        <v>-1.8515503555313899</v>
      </c>
      <c r="H11">
        <f t="shared" si="1"/>
        <v>-1.2600546442979854</v>
      </c>
      <c r="I11">
        <f t="shared" si="2"/>
        <v>2.3330546246389141</v>
      </c>
      <c r="J11">
        <f t="shared" si="3"/>
        <v>45.867248908296943</v>
      </c>
      <c r="K11">
        <f t="shared" si="4"/>
        <v>5.1327510917030565</v>
      </c>
    </row>
    <row r="12" spans="1:11" x14ac:dyDescent="0.25">
      <c r="A12">
        <v>11</v>
      </c>
      <c r="B12">
        <v>0</v>
      </c>
      <c r="C12">
        <v>187</v>
      </c>
      <c r="D12">
        <v>82</v>
      </c>
      <c r="E12">
        <f t="shared" si="0"/>
        <v>13.666666666666657</v>
      </c>
      <c r="F12">
        <f t="shared" si="0"/>
        <v>6.6666666666666714</v>
      </c>
      <c r="G12">
        <f t="shared" si="1"/>
        <v>1.1861494465122953</v>
      </c>
      <c r="H12">
        <f t="shared" si="1"/>
        <v>0.34522045049259903</v>
      </c>
      <c r="I12">
        <f t="shared" si="2"/>
        <v>0.40948304627652155</v>
      </c>
      <c r="J12">
        <f t="shared" si="3"/>
        <v>94.210043668122239</v>
      </c>
      <c r="K12">
        <f t="shared" si="4"/>
        <v>-12.210043668122239</v>
      </c>
    </row>
    <row r="13" spans="1:11" x14ac:dyDescent="0.25">
      <c r="A13">
        <v>12</v>
      </c>
      <c r="B13">
        <v>0</v>
      </c>
      <c r="C13">
        <v>185</v>
      </c>
      <c r="D13">
        <v>125</v>
      </c>
      <c r="E13">
        <f t="shared" si="0"/>
        <v>11.666666666666657</v>
      </c>
      <c r="F13">
        <f t="shared" si="0"/>
        <v>49.666666666666671</v>
      </c>
      <c r="G13">
        <f t="shared" si="1"/>
        <v>1.0125666006812277</v>
      </c>
      <c r="H13">
        <f t="shared" si="1"/>
        <v>2.5718923561698612</v>
      </c>
      <c r="I13">
        <f t="shared" si="2"/>
        <v>2.6042123004049498</v>
      </c>
      <c r="J13">
        <f t="shared" si="3"/>
        <v>91.447598253275117</v>
      </c>
      <c r="K13">
        <f t="shared" si="4"/>
        <v>33.552401746724883</v>
      </c>
    </row>
    <row r="14" spans="1:11" x14ac:dyDescent="0.25">
      <c r="A14">
        <v>13</v>
      </c>
      <c r="B14">
        <v>0</v>
      </c>
      <c r="C14">
        <v>193</v>
      </c>
      <c r="D14">
        <v>97</v>
      </c>
      <c r="E14">
        <f t="shared" si="0"/>
        <v>19.666666666666657</v>
      </c>
      <c r="F14">
        <f t="shared" si="0"/>
        <v>21.666666666666671</v>
      </c>
      <c r="G14">
        <f t="shared" si="1"/>
        <v>1.7068979840054985</v>
      </c>
      <c r="H14">
        <f t="shared" si="1"/>
        <v>1.1219664641009464</v>
      </c>
      <c r="I14">
        <f t="shared" si="2"/>
        <v>1.9150822956956828</v>
      </c>
      <c r="J14">
        <f t="shared" si="3"/>
        <v>102.49737991266375</v>
      </c>
      <c r="K14">
        <f t="shared" si="4"/>
        <v>-5.4973799126637459</v>
      </c>
    </row>
    <row r="15" spans="1:11" x14ac:dyDescent="0.25">
      <c r="A15">
        <v>14</v>
      </c>
      <c r="B15">
        <v>0</v>
      </c>
      <c r="C15">
        <v>163</v>
      </c>
      <c r="D15">
        <v>61</v>
      </c>
      <c r="E15">
        <f t="shared" si="0"/>
        <v>-10.333333333333343</v>
      </c>
      <c r="F15">
        <f t="shared" si="0"/>
        <v>-14.333333333333329</v>
      </c>
      <c r="G15">
        <f t="shared" si="1"/>
        <v>-0.89684470346051748</v>
      </c>
      <c r="H15">
        <f t="shared" si="1"/>
        <v>-0.74222396855908723</v>
      </c>
      <c r="I15">
        <f t="shared" si="2"/>
        <v>0.66565963498366298</v>
      </c>
      <c r="J15">
        <f t="shared" si="3"/>
        <v>61.060698689956325</v>
      </c>
      <c r="K15">
        <f t="shared" si="4"/>
        <v>-6.0698689956325325E-2</v>
      </c>
    </row>
    <row r="16" spans="1:11" x14ac:dyDescent="0.25">
      <c r="A16">
        <v>15</v>
      </c>
      <c r="B16">
        <v>1</v>
      </c>
      <c r="C16">
        <v>150</v>
      </c>
      <c r="D16">
        <v>44</v>
      </c>
      <c r="E16">
        <f t="shared" si="0"/>
        <v>-23.333333333333343</v>
      </c>
      <c r="F16">
        <f t="shared" si="0"/>
        <v>-31.333333333333329</v>
      </c>
      <c r="G16">
        <f t="shared" si="1"/>
        <v>-2.0251332013624577</v>
      </c>
      <c r="H16">
        <f>F16/D$28</f>
        <v>-1.6225361173152142</v>
      </c>
      <c r="I16">
        <f t="shared" si="2"/>
        <v>3.2858517615847718</v>
      </c>
      <c r="J16">
        <f t="shared" si="3"/>
        <v>43.104803493449765</v>
      </c>
      <c r="K16">
        <f t="shared" si="4"/>
        <v>0.89519650655023497</v>
      </c>
    </row>
    <row r="17" spans="1:14" x14ac:dyDescent="0.25">
      <c r="A17">
        <v>16</v>
      </c>
      <c r="B17">
        <v>1</v>
      </c>
      <c r="C17">
        <v>173</v>
      </c>
      <c r="D17">
        <v>68</v>
      </c>
      <c r="E17">
        <f t="shared" si="0"/>
        <v>-0.33333333333334281</v>
      </c>
      <c r="F17">
        <f t="shared" si="0"/>
        <v>-7.3333333333333286</v>
      </c>
      <c r="G17">
        <f t="shared" si="1"/>
        <v>-2.8930474305178779E-2</v>
      </c>
      <c r="H17">
        <f t="shared" si="1"/>
        <v>-0.37974249554185846</v>
      </c>
      <c r="I17">
        <f t="shared" si="2"/>
        <v>1.0986130509858203E-2</v>
      </c>
      <c r="J17">
        <f t="shared" si="3"/>
        <v>74.872925764192132</v>
      </c>
      <c r="K17">
        <f t="shared" si="4"/>
        <v>-6.8729257641921322</v>
      </c>
    </row>
    <row r="18" spans="1:14" x14ac:dyDescent="0.25">
      <c r="A18">
        <v>17</v>
      </c>
      <c r="B18">
        <v>1</v>
      </c>
      <c r="C18">
        <v>165</v>
      </c>
      <c r="D18">
        <v>58</v>
      </c>
      <c r="E18">
        <f t="shared" si="0"/>
        <v>-8.3333333333333428</v>
      </c>
      <c r="F18">
        <f t="shared" si="0"/>
        <v>-17.333333333333329</v>
      </c>
      <c r="G18">
        <f t="shared" si="1"/>
        <v>-0.72326185762944972</v>
      </c>
      <c r="H18">
        <f t="shared" si="1"/>
        <v>-0.89757317128075664</v>
      </c>
      <c r="I18">
        <f t="shared" si="2"/>
        <v>0.64918043921887625</v>
      </c>
      <c r="J18">
        <f t="shared" si="3"/>
        <v>63.823144104803504</v>
      </c>
      <c r="K18">
        <f t="shared" si="4"/>
        <v>-5.8231441048035038</v>
      </c>
    </row>
    <row r="19" spans="1:14" x14ac:dyDescent="0.25">
      <c r="A19">
        <v>18</v>
      </c>
      <c r="B19">
        <v>1</v>
      </c>
      <c r="C19">
        <v>171</v>
      </c>
      <c r="D19">
        <v>65</v>
      </c>
      <c r="E19">
        <f t="shared" si="0"/>
        <v>-2.3333333333333428</v>
      </c>
      <c r="F19">
        <f t="shared" si="0"/>
        <v>-10.333333333333329</v>
      </c>
      <c r="G19">
        <f t="shared" si="1"/>
        <v>-0.20251332013624651</v>
      </c>
      <c r="H19">
        <f t="shared" si="1"/>
        <v>-0.53509169826352787</v>
      </c>
      <c r="I19">
        <f t="shared" si="2"/>
        <v>0.10836319639268964</v>
      </c>
      <c r="J19">
        <f t="shared" si="3"/>
        <v>72.110480349344982</v>
      </c>
      <c r="K19">
        <f t="shared" si="4"/>
        <v>-7.1104803493449822</v>
      </c>
    </row>
    <row r="20" spans="1:14" x14ac:dyDescent="0.25">
      <c r="A20">
        <v>19</v>
      </c>
      <c r="B20">
        <v>0</v>
      </c>
      <c r="C20">
        <v>185</v>
      </c>
      <c r="D20">
        <v>90</v>
      </c>
      <c r="E20">
        <f t="shared" si="0"/>
        <v>11.666666666666657</v>
      </c>
      <c r="F20">
        <f t="shared" si="0"/>
        <v>14.666666666666671</v>
      </c>
      <c r="G20">
        <f t="shared" si="1"/>
        <v>1.0125666006812277</v>
      </c>
      <c r="H20">
        <f t="shared" si="1"/>
        <v>0.75948499108371759</v>
      </c>
      <c r="I20">
        <f t="shared" si="2"/>
        <v>0.76902913569005249</v>
      </c>
      <c r="J20">
        <f t="shared" si="3"/>
        <v>91.447598253275117</v>
      </c>
      <c r="K20">
        <f t="shared" si="4"/>
        <v>-1.4475982532751175</v>
      </c>
    </row>
    <row r="21" spans="1:14" x14ac:dyDescent="0.25">
      <c r="A21">
        <v>20</v>
      </c>
      <c r="B21">
        <v>0</v>
      </c>
      <c r="C21">
        <v>172</v>
      </c>
      <c r="D21">
        <v>72</v>
      </c>
      <c r="E21">
        <f t="shared" si="0"/>
        <v>-1.3333333333333428</v>
      </c>
      <c r="F21">
        <f t="shared" si="0"/>
        <v>-3.3333333333333286</v>
      </c>
      <c r="G21">
        <f t="shared" si="1"/>
        <v>-0.11572189722071265</v>
      </c>
      <c r="H21">
        <f t="shared" si="1"/>
        <v>-0.17261022524629915</v>
      </c>
      <c r="I21">
        <f t="shared" si="2"/>
        <v>1.997478274519629E-2</v>
      </c>
      <c r="J21">
        <f t="shared" si="3"/>
        <v>73.491703056768557</v>
      </c>
      <c r="K21">
        <f t="shared" si="4"/>
        <v>-1.4917030567685572</v>
      </c>
    </row>
    <row r="22" spans="1:14" x14ac:dyDescent="0.25">
      <c r="A22">
        <v>21</v>
      </c>
      <c r="B22">
        <v>1</v>
      </c>
      <c r="C22">
        <v>168</v>
      </c>
      <c r="D22">
        <v>63</v>
      </c>
      <c r="E22">
        <f t="shared" si="0"/>
        <v>-5.3333333333333428</v>
      </c>
      <c r="F22">
        <f t="shared" si="0"/>
        <v>-12.333333333333329</v>
      </c>
      <c r="G22">
        <f t="shared" si="1"/>
        <v>-0.46288758888284809</v>
      </c>
      <c r="H22">
        <f t="shared" si="1"/>
        <v>-0.63865783341130755</v>
      </c>
      <c r="I22">
        <f t="shared" si="2"/>
        <v>0.29562678462890379</v>
      </c>
      <c r="J22">
        <f t="shared" si="3"/>
        <v>67.966812227074229</v>
      </c>
      <c r="K22">
        <f t="shared" si="4"/>
        <v>-4.9668122270742288</v>
      </c>
    </row>
    <row r="23" spans="1:14" x14ac:dyDescent="0.25">
      <c r="A23">
        <v>22</v>
      </c>
      <c r="B23">
        <v>0</v>
      </c>
      <c r="C23">
        <v>194</v>
      </c>
      <c r="D23">
        <v>113</v>
      </c>
      <c r="E23">
        <f t="shared" si="0"/>
        <v>20.666666666666657</v>
      </c>
      <c r="F23">
        <f t="shared" si="0"/>
        <v>37.666666666666671</v>
      </c>
      <c r="G23">
        <f t="shared" si="1"/>
        <v>1.7936894069210325</v>
      </c>
      <c r="H23">
        <f t="shared" si="1"/>
        <v>1.9504955452831836</v>
      </c>
      <c r="I23">
        <f t="shared" si="2"/>
        <v>3.4985831978211093</v>
      </c>
      <c r="J23">
        <f t="shared" si="3"/>
        <v>103.87860262008735</v>
      </c>
      <c r="K23">
        <f t="shared" si="4"/>
        <v>9.1213973799126506</v>
      </c>
    </row>
    <row r="24" spans="1:14" x14ac:dyDescent="0.25">
      <c r="A24">
        <v>23</v>
      </c>
      <c r="B24">
        <v>1</v>
      </c>
      <c r="C24">
        <v>174</v>
      </c>
      <c r="D24">
        <v>83</v>
      </c>
      <c r="E24">
        <f t="shared" si="0"/>
        <v>0.66666666666665719</v>
      </c>
      <c r="F24">
        <f t="shared" si="0"/>
        <v>7.6666666666666714</v>
      </c>
      <c r="G24">
        <f t="shared" si="1"/>
        <v>5.7860948610355088E-2</v>
      </c>
      <c r="H24">
        <f t="shared" si="1"/>
        <v>0.39700351806648887</v>
      </c>
      <c r="I24">
        <f t="shared" si="2"/>
        <v>2.2971000156975289E-2</v>
      </c>
      <c r="J24">
        <f t="shared" si="3"/>
        <v>76.254148471615707</v>
      </c>
      <c r="K24">
        <f t="shared" si="4"/>
        <v>6.7458515283842928</v>
      </c>
    </row>
    <row r="25" spans="1:14" x14ac:dyDescent="0.25">
      <c r="A25">
        <v>24</v>
      </c>
      <c r="B25">
        <v>0</v>
      </c>
      <c r="C25">
        <v>175</v>
      </c>
      <c r="D25">
        <v>87</v>
      </c>
      <c r="E25">
        <f t="shared" si="0"/>
        <v>1.6666666666666572</v>
      </c>
      <c r="F25">
        <f t="shared" si="0"/>
        <v>11.666666666666671</v>
      </c>
      <c r="G25">
        <f t="shared" si="1"/>
        <v>0.14465237152588895</v>
      </c>
      <c r="H25">
        <f t="shared" si="1"/>
        <v>0.60413578836204818</v>
      </c>
      <c r="I25">
        <f t="shared" si="2"/>
        <v>8.7389674510232801E-2</v>
      </c>
      <c r="J25">
        <f t="shared" si="3"/>
        <v>77.635371179039311</v>
      </c>
      <c r="K25">
        <f t="shared" si="4"/>
        <v>9.3646288209606894</v>
      </c>
    </row>
    <row r="27" spans="1:14" x14ac:dyDescent="0.25">
      <c r="A27" t="s">
        <v>22</v>
      </c>
      <c r="C27">
        <f>SUM(C2:C25)/COUNT(C2:C25)</f>
        <v>173.33333333333334</v>
      </c>
      <c r="D27">
        <f>SUM(D2:D25)/COUNT(D2:D25)</f>
        <v>75.333333333333329</v>
      </c>
      <c r="E27">
        <f>SUM(E2:E25)/COUNT(E2:E25)</f>
        <v>-9.473903143468002E-15</v>
      </c>
      <c r="F27">
        <f>SUM(F2:F25)/COUNT(F2:F25)</f>
        <v>4.736951571734001E-15</v>
      </c>
    </row>
    <row r="28" spans="1:14" x14ac:dyDescent="0.25">
      <c r="A28" t="s">
        <v>23</v>
      </c>
      <c r="C28">
        <f>SQRT(SUMSQ(E2:E25)/(COUNT(E2:E25)-1))</f>
        <v>11.52187585371435</v>
      </c>
      <c r="D28">
        <f>SQRT(SUMSQ(F2:F25)/(COUNT(F2:F25)-1))</f>
        <v>19.311331808859897</v>
      </c>
      <c r="K28" t="s">
        <v>34</v>
      </c>
      <c r="M28" t="s">
        <v>41</v>
      </c>
    </row>
    <row r="29" spans="1:14" x14ac:dyDescent="0.25">
      <c r="I29" t="s">
        <v>28</v>
      </c>
      <c r="J29">
        <f>SUM(I2:I25)/(COUNT(I2:I25)-1)</f>
        <v>0.82409005856159356</v>
      </c>
      <c r="M29" t="s">
        <v>42</v>
      </c>
    </row>
    <row r="30" spans="1:14" x14ac:dyDescent="0.25">
      <c r="A30" t="s">
        <v>24</v>
      </c>
      <c r="C30">
        <f>AVERAGE(C2:C25)</f>
        <v>173.33333333333334</v>
      </c>
      <c r="D30">
        <f>AVERAGE(D2:D25)</f>
        <v>75.333333333333329</v>
      </c>
    </row>
    <row r="31" spans="1:14" x14ac:dyDescent="0.25">
      <c r="A31" t="s">
        <v>27</v>
      </c>
      <c r="C31">
        <f>_xlfn.STDEV.S(C2:C25)</f>
        <v>11.52187585371435</v>
      </c>
      <c r="D31">
        <f>_xlfn.STDEV.S(D2:D25)</f>
        <v>19.311331808859908</v>
      </c>
      <c r="I31" t="s">
        <v>28</v>
      </c>
      <c r="J31">
        <f>PEARSON(C2:C25,D2:D25)</f>
        <v>0.82409005856159345</v>
      </c>
      <c r="K31">
        <f>J31*J31</f>
        <v>0.67912442462005052</v>
      </c>
      <c r="M31" t="s">
        <v>39</v>
      </c>
      <c r="N31">
        <f>D27-N32*C27</f>
        <v>-164.07860262008734</v>
      </c>
    </row>
    <row r="32" spans="1:14" x14ac:dyDescent="0.25">
      <c r="I32" t="s">
        <v>32</v>
      </c>
      <c r="J32">
        <f>PEARSON(B2:B25,C2:C25)</f>
        <v>-0.62030168288283605</v>
      </c>
      <c r="K32">
        <f>J32*J32</f>
        <v>0.38477417778727852</v>
      </c>
      <c r="M32" t="s">
        <v>40</v>
      </c>
      <c r="N32">
        <f>J31*D28/C28</f>
        <v>1.3812227074235808</v>
      </c>
    </row>
    <row r="33" spans="9:12" x14ac:dyDescent="0.25">
      <c r="I33" t="s">
        <v>33</v>
      </c>
      <c r="J33">
        <f>PEARSON(B2:B25,D2:D25)</f>
        <v>-0.54261028582426241</v>
      </c>
      <c r="K33">
        <f>J33*J33</f>
        <v>0.29442592228228776</v>
      </c>
    </row>
    <row r="35" spans="9:12" x14ac:dyDescent="0.25">
      <c r="I35" t="s">
        <v>35</v>
      </c>
    </row>
    <row r="37" spans="9:12" x14ac:dyDescent="0.25">
      <c r="K37" t="s">
        <v>36</v>
      </c>
      <c r="L37">
        <f>J31*SQRT(24-2)/SQRT(1-J31*J31)</f>
        <v>6.8236648074321744</v>
      </c>
    </row>
    <row r="38" spans="9:12" x14ac:dyDescent="0.25">
      <c r="K38" t="s">
        <v>37</v>
      </c>
      <c r="L38">
        <f>24-2</f>
        <v>22</v>
      </c>
    </row>
    <row r="39" spans="9:12" x14ac:dyDescent="0.25">
      <c r="K39" t="s">
        <v>38</v>
      </c>
      <c r="L39">
        <f>_xlfn.T.DIST(L37,L38,FALSE)</f>
        <v>8.2956074229603279E-7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9536-6740-4811-B87C-795902B133F3}">
  <dimension ref="A1:Y63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3" sqref="O13"/>
    </sheetView>
  </sheetViews>
  <sheetFormatPr defaultRowHeight="15" x14ac:dyDescent="0.25"/>
  <cols>
    <col min="10" max="10" width="11.85546875" bestFit="1" customWidth="1"/>
    <col min="11" max="11" width="12.42578125" bestFit="1" customWidth="1"/>
  </cols>
  <sheetData>
    <row r="1" spans="1:18" x14ac:dyDescent="0.25">
      <c r="A1" t="s">
        <v>18</v>
      </c>
      <c r="B1" t="s">
        <v>19</v>
      </c>
      <c r="C1" t="s">
        <v>20</v>
      </c>
      <c r="D1" t="s">
        <v>21</v>
      </c>
      <c r="E1" t="s">
        <v>25</v>
      </c>
      <c r="F1" t="s">
        <v>26</v>
      </c>
      <c r="G1" t="s">
        <v>29</v>
      </c>
      <c r="H1" t="s">
        <v>30</v>
      </c>
      <c r="I1" t="s">
        <v>31</v>
      </c>
      <c r="J1" t="s">
        <v>43</v>
      </c>
      <c r="K1" t="s">
        <v>44</v>
      </c>
    </row>
    <row r="2" spans="1:18" x14ac:dyDescent="0.25">
      <c r="A2">
        <v>1</v>
      </c>
      <c r="B2">
        <v>0</v>
      </c>
      <c r="C2">
        <v>172</v>
      </c>
      <c r="D2">
        <v>87</v>
      </c>
      <c r="E2">
        <f>C2-C$27</f>
        <v>-1.3333333333333428</v>
      </c>
      <c r="F2">
        <f>D2-D$27</f>
        <v>11.666666666666671</v>
      </c>
      <c r="G2">
        <f>E2/C$28</f>
        <v>-0.11572189722071265</v>
      </c>
      <c r="H2">
        <f>F2/D$28</f>
        <v>0.60413578836204818</v>
      </c>
      <c r="I2">
        <f>G2*H2</f>
        <v>-6.991173960818714E-2</v>
      </c>
      <c r="J2">
        <f>$O$4+$O$5*C2+$O$6*B2</f>
        <v>74.451852462061197</v>
      </c>
      <c r="K2">
        <f>D2-J2</f>
        <v>12.548147537938803</v>
      </c>
    </row>
    <row r="3" spans="1:18" x14ac:dyDescent="0.25">
      <c r="A3">
        <v>2</v>
      </c>
      <c r="B3">
        <v>1</v>
      </c>
      <c r="C3">
        <v>169</v>
      </c>
      <c r="D3">
        <v>61</v>
      </c>
      <c r="E3">
        <f t="shared" ref="E3:F25" si="0">C3-C$27</f>
        <v>-4.3333333333333428</v>
      </c>
      <c r="F3">
        <f t="shared" si="0"/>
        <v>-14.333333333333329</v>
      </c>
      <c r="G3">
        <f t="shared" ref="G3:H25" si="1">E3/C$28</f>
        <v>-0.37609616596731427</v>
      </c>
      <c r="H3">
        <f t="shared" si="1"/>
        <v>-0.74222396855908723</v>
      </c>
      <c r="I3">
        <f t="shared" ref="I3:I25" si="2">G3*H3</f>
        <v>0.27914758886411711</v>
      </c>
      <c r="J3">
        <f t="shared" ref="J3:J25" si="3">$O$4+$O$5*C3+$O$6*B3</f>
        <v>68.527416177419838</v>
      </c>
      <c r="K3">
        <f t="shared" ref="K3:K25" si="4">D3-J3</f>
        <v>-7.5274161774198376</v>
      </c>
    </row>
    <row r="4" spans="1:18" x14ac:dyDescent="0.25">
      <c r="A4">
        <v>3</v>
      </c>
      <c r="B4">
        <v>0</v>
      </c>
      <c r="C4">
        <v>170</v>
      </c>
      <c r="D4">
        <v>63</v>
      </c>
      <c r="E4">
        <f t="shared" si="0"/>
        <v>-3.3333333333333428</v>
      </c>
      <c r="F4">
        <f t="shared" si="0"/>
        <v>-12.333333333333329</v>
      </c>
      <c r="G4">
        <f t="shared" si="1"/>
        <v>-0.28930474305178039</v>
      </c>
      <c r="H4">
        <f t="shared" si="1"/>
        <v>-0.63865783341130755</v>
      </c>
      <c r="I4">
        <f t="shared" si="2"/>
        <v>0.18476674039306509</v>
      </c>
      <c r="J4">
        <f>$O$4+$O$5*C4+$O$6*B4</f>
        <v>71.795749823797735</v>
      </c>
      <c r="K4">
        <f t="shared" si="4"/>
        <v>-8.7957498237977347</v>
      </c>
      <c r="N4" t="s">
        <v>39</v>
      </c>
      <c r="O4">
        <v>-153.97297442859755</v>
      </c>
    </row>
    <row r="5" spans="1:18" x14ac:dyDescent="0.25">
      <c r="A5">
        <v>4</v>
      </c>
      <c r="B5">
        <v>1</v>
      </c>
      <c r="C5">
        <v>166</v>
      </c>
      <c r="D5">
        <v>85</v>
      </c>
      <c r="E5">
        <f t="shared" si="0"/>
        <v>-7.3333333333333428</v>
      </c>
      <c r="F5">
        <f t="shared" si="0"/>
        <v>9.6666666666666714</v>
      </c>
      <c r="G5">
        <f t="shared" si="1"/>
        <v>-0.63647043471391584</v>
      </c>
      <c r="H5">
        <f t="shared" si="1"/>
        <v>0.5005696532142685</v>
      </c>
      <c r="I5">
        <f t="shared" si="2"/>
        <v>-0.31859778478587958</v>
      </c>
      <c r="J5">
        <f t="shared" si="3"/>
        <v>64.543262220024644</v>
      </c>
      <c r="K5">
        <f t="shared" si="4"/>
        <v>20.456737779975356</v>
      </c>
      <c r="N5" t="s">
        <v>46</v>
      </c>
      <c r="O5">
        <v>1.3280513191317369</v>
      </c>
    </row>
    <row r="6" spans="1:18" x14ac:dyDescent="0.25">
      <c r="A6">
        <v>5</v>
      </c>
      <c r="B6">
        <v>0</v>
      </c>
      <c r="C6">
        <v>183</v>
      </c>
      <c r="D6">
        <v>77</v>
      </c>
      <c r="E6">
        <f t="shared" si="0"/>
        <v>9.6666666666666572</v>
      </c>
      <c r="F6">
        <f t="shared" si="0"/>
        <v>1.6666666666666714</v>
      </c>
      <c r="G6">
        <f t="shared" si="1"/>
        <v>0.83898375485015986</v>
      </c>
      <c r="H6">
        <f t="shared" si="1"/>
        <v>8.6305112623149952E-2</v>
      </c>
      <c r="I6">
        <f t="shared" si="2"/>
        <v>7.240858745133627E-2</v>
      </c>
      <c r="J6">
        <f t="shared" si="3"/>
        <v>89.060416972510296</v>
      </c>
      <c r="K6">
        <f t="shared" si="4"/>
        <v>-12.060416972510296</v>
      </c>
      <c r="N6" t="s">
        <v>47</v>
      </c>
      <c r="O6">
        <v>-1.9402823272461382</v>
      </c>
    </row>
    <row r="7" spans="1:18" x14ac:dyDescent="0.25">
      <c r="A7">
        <v>6</v>
      </c>
      <c r="B7">
        <v>0</v>
      </c>
      <c r="C7">
        <v>168</v>
      </c>
      <c r="D7">
        <v>58</v>
      </c>
      <c r="E7">
        <f t="shared" si="0"/>
        <v>-5.3333333333333428</v>
      </c>
      <c r="F7">
        <f t="shared" si="0"/>
        <v>-17.333333333333329</v>
      </c>
      <c r="G7">
        <f t="shared" si="1"/>
        <v>-0.46288758888284809</v>
      </c>
      <c r="H7">
        <f t="shared" si="1"/>
        <v>-0.89757317128075664</v>
      </c>
      <c r="I7">
        <f t="shared" si="2"/>
        <v>0.41547548110008109</v>
      </c>
      <c r="J7">
        <f t="shared" si="3"/>
        <v>69.139647185534244</v>
      </c>
      <c r="K7">
        <f t="shared" si="4"/>
        <v>-11.139647185534244</v>
      </c>
    </row>
    <row r="8" spans="1:18" x14ac:dyDescent="0.25">
      <c r="A8">
        <v>7</v>
      </c>
      <c r="B8">
        <v>1</v>
      </c>
      <c r="C8">
        <v>170</v>
      </c>
      <c r="D8">
        <v>65</v>
      </c>
      <c r="E8">
        <f t="shared" si="0"/>
        <v>-3.3333333333333428</v>
      </c>
      <c r="F8">
        <f t="shared" si="0"/>
        <v>-10.333333333333329</v>
      </c>
      <c r="G8">
        <f t="shared" si="1"/>
        <v>-0.28930474305178039</v>
      </c>
      <c r="H8">
        <f t="shared" si="1"/>
        <v>-0.53509169826352787</v>
      </c>
      <c r="I8">
        <f t="shared" si="2"/>
        <v>0.15480456627527073</v>
      </c>
      <c r="J8">
        <f t="shared" si="3"/>
        <v>69.855467496551597</v>
      </c>
      <c r="K8">
        <f t="shared" si="4"/>
        <v>-4.8554674965515972</v>
      </c>
    </row>
    <row r="9" spans="1:18" x14ac:dyDescent="0.25">
      <c r="A9">
        <v>8</v>
      </c>
      <c r="B9">
        <v>0</v>
      </c>
      <c r="C9">
        <v>190</v>
      </c>
      <c r="D9">
        <v>90</v>
      </c>
      <c r="E9">
        <f t="shared" si="0"/>
        <v>16.666666666666657</v>
      </c>
      <c r="F9">
        <f t="shared" si="0"/>
        <v>14.666666666666671</v>
      </c>
      <c r="G9">
        <f t="shared" si="1"/>
        <v>1.446523715258897</v>
      </c>
      <c r="H9">
        <f t="shared" si="1"/>
        <v>0.75948499108371759</v>
      </c>
      <c r="I9">
        <f t="shared" si="2"/>
        <v>1.0986130509857894</v>
      </c>
      <c r="J9">
        <f t="shared" si="3"/>
        <v>98.356776206432471</v>
      </c>
      <c r="K9">
        <f t="shared" si="4"/>
        <v>-8.3567762064324711</v>
      </c>
      <c r="N9" t="s">
        <v>48</v>
      </c>
    </row>
    <row r="10" spans="1:18" x14ac:dyDescent="0.25">
      <c r="A10">
        <v>9</v>
      </c>
      <c r="B10">
        <v>1</v>
      </c>
      <c r="C10">
        <v>165</v>
      </c>
      <c r="D10">
        <v>63</v>
      </c>
      <c r="E10">
        <f t="shared" si="0"/>
        <v>-8.3333333333333428</v>
      </c>
      <c r="F10">
        <f t="shared" si="0"/>
        <v>-12.333333333333329</v>
      </c>
      <c r="G10">
        <f t="shared" si="1"/>
        <v>-0.72326185762944972</v>
      </c>
      <c r="H10">
        <f t="shared" si="1"/>
        <v>-0.63865783341130755</v>
      </c>
      <c r="I10">
        <f t="shared" si="2"/>
        <v>0.46191685098266194</v>
      </c>
      <c r="J10">
        <f t="shared" si="3"/>
        <v>63.215210900892913</v>
      </c>
      <c r="K10">
        <f t="shared" si="4"/>
        <v>-0.21521090089291306</v>
      </c>
    </row>
    <row r="11" spans="1:18" ht="17.25" x14ac:dyDescent="0.25">
      <c r="A11">
        <v>10</v>
      </c>
      <c r="B11">
        <v>1</v>
      </c>
      <c r="C11">
        <v>152</v>
      </c>
      <c r="D11">
        <v>51</v>
      </c>
      <c r="E11">
        <f t="shared" si="0"/>
        <v>-21.333333333333343</v>
      </c>
      <c r="F11">
        <f t="shared" si="0"/>
        <v>-24.333333333333329</v>
      </c>
      <c r="G11">
        <f t="shared" si="1"/>
        <v>-1.8515503555313899</v>
      </c>
      <c r="H11">
        <f t="shared" si="1"/>
        <v>-1.2600546442979854</v>
      </c>
      <c r="I11">
        <f t="shared" si="2"/>
        <v>2.3330546246389141</v>
      </c>
      <c r="J11">
        <f t="shared" si="3"/>
        <v>45.950543752180323</v>
      </c>
      <c r="K11">
        <f t="shared" si="4"/>
        <v>5.0494562478196769</v>
      </c>
      <c r="N11" t="s">
        <v>49</v>
      </c>
      <c r="O11">
        <f>PEARSON(D2:D25,J2:J25)</f>
        <v>0.82506342745228467</v>
      </c>
      <c r="Q11" t="s">
        <v>50</v>
      </c>
      <c r="R11">
        <f>O11*O11</f>
        <v>0.6807296593193114</v>
      </c>
    </row>
    <row r="12" spans="1:18" x14ac:dyDescent="0.25">
      <c r="A12">
        <v>11</v>
      </c>
      <c r="B12">
        <v>0</v>
      </c>
      <c r="C12">
        <v>187</v>
      </c>
      <c r="D12">
        <v>82</v>
      </c>
      <c r="E12">
        <f t="shared" si="0"/>
        <v>13.666666666666657</v>
      </c>
      <c r="F12">
        <f t="shared" si="0"/>
        <v>6.6666666666666714</v>
      </c>
      <c r="G12">
        <f t="shared" si="1"/>
        <v>1.1861494465122953</v>
      </c>
      <c r="H12">
        <f t="shared" si="1"/>
        <v>0.34522045049259903</v>
      </c>
      <c r="I12">
        <f t="shared" si="2"/>
        <v>0.40948304627652155</v>
      </c>
      <c r="J12">
        <f t="shared" si="3"/>
        <v>94.372622249037249</v>
      </c>
      <c r="K12">
        <f t="shared" si="4"/>
        <v>-12.372622249037249</v>
      </c>
    </row>
    <row r="13" spans="1:18" x14ac:dyDescent="0.25">
      <c r="A13">
        <v>12</v>
      </c>
      <c r="B13">
        <v>0</v>
      </c>
      <c r="C13">
        <v>185</v>
      </c>
      <c r="D13">
        <v>125</v>
      </c>
      <c r="E13">
        <f t="shared" si="0"/>
        <v>11.666666666666657</v>
      </c>
      <c r="F13">
        <f t="shared" si="0"/>
        <v>49.666666666666671</v>
      </c>
      <c r="G13">
        <f t="shared" si="1"/>
        <v>1.0125666006812277</v>
      </c>
      <c r="H13">
        <f t="shared" si="1"/>
        <v>2.5718923561698612</v>
      </c>
      <c r="I13">
        <f t="shared" si="2"/>
        <v>2.6042123004049498</v>
      </c>
      <c r="J13">
        <f t="shared" si="3"/>
        <v>91.716519610773787</v>
      </c>
      <c r="K13">
        <f t="shared" si="4"/>
        <v>33.283480389226213</v>
      </c>
      <c r="N13" t="s">
        <v>51</v>
      </c>
      <c r="O13">
        <f>SUMSQ(K2:K25)</f>
        <v>2738.4881355079688</v>
      </c>
    </row>
    <row r="14" spans="1:18" x14ac:dyDescent="0.25">
      <c r="A14">
        <v>13</v>
      </c>
      <c r="B14">
        <v>0</v>
      </c>
      <c r="C14">
        <v>193</v>
      </c>
      <c r="D14">
        <v>97</v>
      </c>
      <c r="E14">
        <f t="shared" si="0"/>
        <v>19.666666666666657</v>
      </c>
      <c r="F14">
        <f t="shared" si="0"/>
        <v>21.666666666666671</v>
      </c>
      <c r="G14">
        <f t="shared" si="1"/>
        <v>1.7068979840054985</v>
      </c>
      <c r="H14">
        <f t="shared" si="1"/>
        <v>1.1219664641009464</v>
      </c>
      <c r="I14">
        <f t="shared" si="2"/>
        <v>1.9150822956956828</v>
      </c>
      <c r="J14">
        <f t="shared" si="3"/>
        <v>102.34093016382766</v>
      </c>
      <c r="K14">
        <f t="shared" si="4"/>
        <v>-5.3409301638276645</v>
      </c>
    </row>
    <row r="15" spans="1:18" x14ac:dyDescent="0.25">
      <c r="A15">
        <v>14</v>
      </c>
      <c r="B15">
        <v>0</v>
      </c>
      <c r="C15">
        <v>163</v>
      </c>
      <c r="D15">
        <v>61</v>
      </c>
      <c r="E15">
        <f t="shared" si="0"/>
        <v>-10.333333333333343</v>
      </c>
      <c r="F15">
        <f t="shared" si="0"/>
        <v>-14.333333333333329</v>
      </c>
      <c r="G15">
        <f t="shared" si="1"/>
        <v>-0.89684470346051748</v>
      </c>
      <c r="H15">
        <f t="shared" si="1"/>
        <v>-0.74222396855908723</v>
      </c>
      <c r="I15">
        <f t="shared" si="2"/>
        <v>0.66565963498366298</v>
      </c>
      <c r="J15">
        <f t="shared" si="3"/>
        <v>62.49939058987556</v>
      </c>
      <c r="K15">
        <f t="shared" si="4"/>
        <v>-1.49939058987556</v>
      </c>
      <c r="Q15" t="s">
        <v>52</v>
      </c>
    </row>
    <row r="16" spans="1:18" ht="15.75" thickBot="1" x14ac:dyDescent="0.3">
      <c r="A16">
        <v>15</v>
      </c>
      <c r="B16">
        <v>1</v>
      </c>
      <c r="C16">
        <v>150</v>
      </c>
      <c r="D16">
        <v>44</v>
      </c>
      <c r="E16">
        <f t="shared" si="0"/>
        <v>-23.333333333333343</v>
      </c>
      <c r="F16">
        <f t="shared" si="0"/>
        <v>-31.333333333333329</v>
      </c>
      <c r="G16">
        <f t="shared" si="1"/>
        <v>-2.0251332013624577</v>
      </c>
      <c r="H16">
        <f>F16/D$28</f>
        <v>-1.6225361173152142</v>
      </c>
      <c r="I16">
        <f t="shared" si="2"/>
        <v>3.2858517615847718</v>
      </c>
      <c r="J16">
        <f t="shared" si="3"/>
        <v>43.294441113916832</v>
      </c>
      <c r="K16">
        <f t="shared" si="4"/>
        <v>0.70555888608316764</v>
      </c>
    </row>
    <row r="17" spans="1:25" x14ac:dyDescent="0.25">
      <c r="A17">
        <v>16</v>
      </c>
      <c r="B17">
        <v>1</v>
      </c>
      <c r="C17">
        <v>173</v>
      </c>
      <c r="D17">
        <v>68</v>
      </c>
      <c r="E17">
        <f t="shared" si="0"/>
        <v>-0.33333333333334281</v>
      </c>
      <c r="F17">
        <f t="shared" si="0"/>
        <v>-7.3333333333333286</v>
      </c>
      <c r="G17">
        <f t="shared" si="1"/>
        <v>-2.8930474305178779E-2</v>
      </c>
      <c r="H17">
        <f t="shared" si="1"/>
        <v>-0.37974249554185846</v>
      </c>
      <c r="I17">
        <f t="shared" si="2"/>
        <v>1.0986130509858203E-2</v>
      </c>
      <c r="J17">
        <f t="shared" si="3"/>
        <v>73.839621453946791</v>
      </c>
      <c r="K17">
        <f t="shared" si="4"/>
        <v>-5.8396214539467906</v>
      </c>
      <c r="Q17" s="5" t="s">
        <v>53</v>
      </c>
      <c r="R17" s="5"/>
    </row>
    <row r="18" spans="1:25" x14ac:dyDescent="0.25">
      <c r="A18">
        <v>17</v>
      </c>
      <c r="B18">
        <v>1</v>
      </c>
      <c r="C18">
        <v>165</v>
      </c>
      <c r="D18">
        <v>58</v>
      </c>
      <c r="E18">
        <f t="shared" si="0"/>
        <v>-8.3333333333333428</v>
      </c>
      <c r="F18">
        <f t="shared" si="0"/>
        <v>-17.333333333333329</v>
      </c>
      <c r="G18">
        <f t="shared" si="1"/>
        <v>-0.72326185762944972</v>
      </c>
      <c r="H18">
        <f t="shared" si="1"/>
        <v>-0.89757317128075664</v>
      </c>
      <c r="I18">
        <f t="shared" si="2"/>
        <v>0.64918043921887625</v>
      </c>
      <c r="J18">
        <f t="shared" si="3"/>
        <v>63.215210900892913</v>
      </c>
      <c r="K18">
        <f t="shared" si="4"/>
        <v>-5.2152109008929131</v>
      </c>
      <c r="Q18" s="2" t="s">
        <v>54</v>
      </c>
      <c r="R18" s="2">
        <v>0.82506342874138694</v>
      </c>
    </row>
    <row r="19" spans="1:25" x14ac:dyDescent="0.25">
      <c r="A19">
        <v>18</v>
      </c>
      <c r="B19">
        <v>1</v>
      </c>
      <c r="C19">
        <v>171</v>
      </c>
      <c r="D19">
        <v>65</v>
      </c>
      <c r="E19">
        <f t="shared" si="0"/>
        <v>-2.3333333333333428</v>
      </c>
      <c r="F19">
        <f t="shared" si="0"/>
        <v>-10.333333333333329</v>
      </c>
      <c r="G19">
        <f t="shared" si="1"/>
        <v>-0.20251332013624651</v>
      </c>
      <c r="H19">
        <f t="shared" si="1"/>
        <v>-0.53509169826352787</v>
      </c>
      <c r="I19">
        <f t="shared" si="2"/>
        <v>0.10836319639268964</v>
      </c>
      <c r="J19">
        <f t="shared" si="3"/>
        <v>71.183518815683328</v>
      </c>
      <c r="K19">
        <f t="shared" si="4"/>
        <v>-6.1835188156833283</v>
      </c>
      <c r="Q19" s="2" t="s">
        <v>55</v>
      </c>
      <c r="R19" s="2">
        <v>0.68072966144649372</v>
      </c>
    </row>
    <row r="20" spans="1:25" x14ac:dyDescent="0.25">
      <c r="A20">
        <v>19</v>
      </c>
      <c r="B20">
        <v>0</v>
      </c>
      <c r="C20">
        <v>185</v>
      </c>
      <c r="D20">
        <v>90</v>
      </c>
      <c r="E20">
        <f t="shared" si="0"/>
        <v>11.666666666666657</v>
      </c>
      <c r="F20">
        <f t="shared" si="0"/>
        <v>14.666666666666671</v>
      </c>
      <c r="G20">
        <f t="shared" si="1"/>
        <v>1.0125666006812277</v>
      </c>
      <c r="H20">
        <f t="shared" si="1"/>
        <v>0.75948499108371759</v>
      </c>
      <c r="I20">
        <f t="shared" si="2"/>
        <v>0.76902913569005249</v>
      </c>
      <c r="J20">
        <f t="shared" si="3"/>
        <v>91.716519610773787</v>
      </c>
      <c r="K20">
        <f t="shared" si="4"/>
        <v>-1.716519610773787</v>
      </c>
      <c r="Q20" s="2" t="s">
        <v>56</v>
      </c>
      <c r="R20" s="2">
        <v>0.65032296253663602</v>
      </c>
    </row>
    <row r="21" spans="1:25" x14ac:dyDescent="0.25">
      <c r="A21">
        <v>20</v>
      </c>
      <c r="B21">
        <v>0</v>
      </c>
      <c r="C21">
        <v>172</v>
      </c>
      <c r="D21">
        <v>72</v>
      </c>
      <c r="E21">
        <f t="shared" si="0"/>
        <v>-1.3333333333333428</v>
      </c>
      <c r="F21">
        <f t="shared" si="0"/>
        <v>-3.3333333333333286</v>
      </c>
      <c r="G21">
        <f t="shared" si="1"/>
        <v>-0.11572189722071265</v>
      </c>
      <c r="H21">
        <f t="shared" si="1"/>
        <v>-0.17261022524629915</v>
      </c>
      <c r="I21">
        <f t="shared" si="2"/>
        <v>1.997478274519629E-2</v>
      </c>
      <c r="J21">
        <f t="shared" si="3"/>
        <v>74.451852462061197</v>
      </c>
      <c r="K21">
        <f t="shared" si="4"/>
        <v>-2.451852462061197</v>
      </c>
      <c r="Q21" s="2" t="s">
        <v>57</v>
      </c>
      <c r="R21" s="2">
        <v>11.419465664297807</v>
      </c>
    </row>
    <row r="22" spans="1:25" ht="15.75" thickBot="1" x14ac:dyDescent="0.3">
      <c r="A22">
        <v>21</v>
      </c>
      <c r="B22">
        <v>1</v>
      </c>
      <c r="C22">
        <v>168</v>
      </c>
      <c r="D22">
        <v>63</v>
      </c>
      <c r="E22">
        <f t="shared" si="0"/>
        <v>-5.3333333333333428</v>
      </c>
      <c r="F22">
        <f t="shared" si="0"/>
        <v>-12.333333333333329</v>
      </c>
      <c r="G22">
        <f t="shared" si="1"/>
        <v>-0.46288758888284809</v>
      </c>
      <c r="H22">
        <f t="shared" si="1"/>
        <v>-0.63865783341130755</v>
      </c>
      <c r="I22">
        <f t="shared" si="2"/>
        <v>0.29562678462890379</v>
      </c>
      <c r="J22">
        <f t="shared" si="3"/>
        <v>67.199364858288106</v>
      </c>
      <c r="K22">
        <f t="shared" si="4"/>
        <v>-4.1993648582881065</v>
      </c>
      <c r="Q22" s="3" t="s">
        <v>58</v>
      </c>
      <c r="R22" s="3">
        <v>24</v>
      </c>
    </row>
    <row r="23" spans="1:25" x14ac:dyDescent="0.25">
      <c r="A23">
        <v>22</v>
      </c>
      <c r="B23">
        <v>0</v>
      </c>
      <c r="C23">
        <v>194</v>
      </c>
      <c r="D23">
        <v>113</v>
      </c>
      <c r="E23">
        <f t="shared" si="0"/>
        <v>20.666666666666657</v>
      </c>
      <c r="F23">
        <f t="shared" si="0"/>
        <v>37.666666666666671</v>
      </c>
      <c r="G23">
        <f t="shared" si="1"/>
        <v>1.7936894069210325</v>
      </c>
      <c r="H23">
        <f t="shared" si="1"/>
        <v>1.9504955452831836</v>
      </c>
      <c r="I23">
        <f t="shared" si="2"/>
        <v>3.4985831978211093</v>
      </c>
      <c r="J23">
        <f t="shared" si="3"/>
        <v>103.66898148295942</v>
      </c>
      <c r="K23">
        <f t="shared" si="4"/>
        <v>9.3310185170405759</v>
      </c>
    </row>
    <row r="24" spans="1:25" ht="15.75" thickBot="1" x14ac:dyDescent="0.3">
      <c r="A24">
        <v>23</v>
      </c>
      <c r="B24">
        <v>1</v>
      </c>
      <c r="C24">
        <v>174</v>
      </c>
      <c r="D24">
        <v>83</v>
      </c>
      <c r="E24">
        <f t="shared" si="0"/>
        <v>0.66666666666665719</v>
      </c>
      <c r="F24">
        <f t="shared" si="0"/>
        <v>7.6666666666666714</v>
      </c>
      <c r="G24">
        <f t="shared" si="1"/>
        <v>5.7860948610355088E-2</v>
      </c>
      <c r="H24">
        <f t="shared" si="1"/>
        <v>0.39700351806648887</v>
      </c>
      <c r="I24">
        <f t="shared" si="2"/>
        <v>2.2971000156975289E-2</v>
      </c>
      <c r="J24">
        <f t="shared" si="3"/>
        <v>75.167672773078522</v>
      </c>
      <c r="K24">
        <f t="shared" si="4"/>
        <v>7.8323272269214783</v>
      </c>
      <c r="Q24" t="s">
        <v>59</v>
      </c>
    </row>
    <row r="25" spans="1:25" x14ac:dyDescent="0.25">
      <c r="A25">
        <v>24</v>
      </c>
      <c r="B25">
        <v>0</v>
      </c>
      <c r="C25">
        <v>175</v>
      </c>
      <c r="D25">
        <v>87</v>
      </c>
      <c r="E25">
        <f t="shared" si="0"/>
        <v>1.6666666666666572</v>
      </c>
      <c r="F25">
        <f t="shared" si="0"/>
        <v>11.666666666666671</v>
      </c>
      <c r="G25">
        <f t="shared" si="1"/>
        <v>0.14465237152588895</v>
      </c>
      <c r="H25">
        <f t="shared" si="1"/>
        <v>0.60413578836204818</v>
      </c>
      <c r="I25">
        <f t="shared" si="2"/>
        <v>8.7389674510232801E-2</v>
      </c>
      <c r="J25">
        <f t="shared" si="3"/>
        <v>78.436006419456419</v>
      </c>
      <c r="K25">
        <f t="shared" si="4"/>
        <v>8.5639935805435812</v>
      </c>
      <c r="Q25" s="4"/>
      <c r="R25" s="4" t="s">
        <v>64</v>
      </c>
      <c r="S25" s="4" t="s">
        <v>51</v>
      </c>
      <c r="T25" s="4" t="s">
        <v>65</v>
      </c>
      <c r="U25" s="4" t="s">
        <v>66</v>
      </c>
      <c r="V25" s="4" t="s">
        <v>67</v>
      </c>
    </row>
    <row r="26" spans="1:25" x14ac:dyDescent="0.25">
      <c r="Q26" s="2" t="s">
        <v>60</v>
      </c>
      <c r="R26" s="2">
        <v>2</v>
      </c>
      <c r="S26" s="2">
        <v>5838.8452161137247</v>
      </c>
      <c r="T26" s="2">
        <v>2919.4226080568624</v>
      </c>
      <c r="U26" s="2">
        <v>22.387489791790703</v>
      </c>
      <c r="V26" s="2">
        <v>6.2182046929328955E-6</v>
      </c>
    </row>
    <row r="27" spans="1:25" x14ac:dyDescent="0.25">
      <c r="A27" t="s">
        <v>22</v>
      </c>
      <c r="C27">
        <f>SUM(C2:C25)/COUNT(C2:C25)</f>
        <v>173.33333333333334</v>
      </c>
      <c r="D27">
        <f>SUM(D2:D25)/COUNT(D2:D25)</f>
        <v>75.333333333333329</v>
      </c>
      <c r="E27">
        <f>SUM(E2:E25)/COUNT(E2:E25)</f>
        <v>-9.473903143468002E-15</v>
      </c>
      <c r="F27">
        <f>SUM(F2:F25)/COUNT(F2:F25)</f>
        <v>4.736951571734001E-15</v>
      </c>
      <c r="Q27" s="2" t="s">
        <v>61</v>
      </c>
      <c r="R27" s="2">
        <v>21</v>
      </c>
      <c r="S27" s="2">
        <v>2738.4881172196078</v>
      </c>
      <c r="T27" s="2">
        <v>130.40419605807656</v>
      </c>
      <c r="U27" s="2"/>
      <c r="V27" s="2"/>
    </row>
    <row r="28" spans="1:25" ht="15.75" thickBot="1" x14ac:dyDescent="0.3">
      <c r="A28" t="s">
        <v>23</v>
      </c>
      <c r="C28">
        <f>SQRT(SUMSQ(E2:E25)/(COUNT(E2:E25)-1))</f>
        <v>11.52187585371435</v>
      </c>
      <c r="D28">
        <f>SQRT(SUMSQ(F2:F25)/(COUNT(F2:F25)-1))</f>
        <v>19.311331808859897</v>
      </c>
      <c r="K28" t="s">
        <v>34</v>
      </c>
      <c r="M28" t="s">
        <v>41</v>
      </c>
      <c r="Q28" s="3" t="s">
        <v>62</v>
      </c>
      <c r="R28" s="3">
        <v>23</v>
      </c>
      <c r="S28" s="3">
        <v>8577.3333333333321</v>
      </c>
      <c r="T28" s="3"/>
      <c r="U28" s="3"/>
      <c r="V28" s="3"/>
    </row>
    <row r="29" spans="1:25" ht="15.75" thickBot="1" x14ac:dyDescent="0.3">
      <c r="I29" t="s">
        <v>28</v>
      </c>
      <c r="J29">
        <f>SUM(I2:I25)/(COUNT(I2:I25)-1)</f>
        <v>0.82409005856159356</v>
      </c>
      <c r="M29" t="s">
        <v>45</v>
      </c>
    </row>
    <row r="30" spans="1:25" x14ac:dyDescent="0.25">
      <c r="A30" t="s">
        <v>24</v>
      </c>
      <c r="C30">
        <f>AVERAGE(C2:C25)</f>
        <v>173.33333333333334</v>
      </c>
      <c r="D30">
        <f>AVERAGE(D2:D25)</f>
        <v>75.333333333333329</v>
      </c>
      <c r="Q30" s="4"/>
      <c r="R30" s="4" t="s">
        <v>68</v>
      </c>
      <c r="S30" s="4" t="s">
        <v>57</v>
      </c>
      <c r="T30" s="4" t="s">
        <v>69</v>
      </c>
      <c r="U30" s="4" t="s">
        <v>70</v>
      </c>
      <c r="V30" s="4" t="s">
        <v>71</v>
      </c>
      <c r="W30" s="4" t="s">
        <v>72</v>
      </c>
      <c r="X30" s="4" t="s">
        <v>73</v>
      </c>
      <c r="Y30" s="4" t="s">
        <v>74</v>
      </c>
    </row>
    <row r="31" spans="1:25" x14ac:dyDescent="0.25">
      <c r="A31" t="s">
        <v>27</v>
      </c>
      <c r="C31">
        <f>_xlfn.STDEV.S(C2:C25)</f>
        <v>11.52187585371435</v>
      </c>
      <c r="D31">
        <f>_xlfn.STDEV.S(D2:D25)</f>
        <v>19.311331808859908</v>
      </c>
      <c r="I31" t="s">
        <v>28</v>
      </c>
      <c r="J31">
        <f>PEARSON(C2:C25,D2:D25)</f>
        <v>0.82409005856159345</v>
      </c>
      <c r="K31">
        <f>J31*J31</f>
        <v>0.67912442462005052</v>
      </c>
      <c r="Q31" s="2" t="s">
        <v>63</v>
      </c>
      <c r="R31" s="2">
        <v>-153.98527309547907</v>
      </c>
      <c r="S31" s="2">
        <v>47.470687796076646</v>
      </c>
      <c r="T31" s="2">
        <v>-3.2437969670244726</v>
      </c>
      <c r="U31" s="2">
        <v>3.8871092230681192E-3</v>
      </c>
      <c r="V31" s="2">
        <v>-252.70597265494538</v>
      </c>
      <c r="W31" s="2">
        <v>-55.264573536012762</v>
      </c>
      <c r="X31" s="2">
        <v>-252.70597265494538</v>
      </c>
      <c r="Y31" s="2">
        <v>-55.264573536012762</v>
      </c>
    </row>
    <row r="32" spans="1:25" x14ac:dyDescent="0.25">
      <c r="I32" t="s">
        <v>32</v>
      </c>
      <c r="J32">
        <f>PEARSON(B2:B25,C2:C25)</f>
        <v>-0.62030168288283605</v>
      </c>
      <c r="K32">
        <f>J32*J32</f>
        <v>0.38477417778727852</v>
      </c>
      <c r="Q32" s="2" t="s">
        <v>19</v>
      </c>
      <c r="R32" s="2">
        <v>-1.9380546786586446</v>
      </c>
      <c r="S32" s="2">
        <v>5.9643910174322619</v>
      </c>
      <c r="T32" s="2">
        <v>-0.32493756244254407</v>
      </c>
      <c r="U32" s="2">
        <v>0.74844323432512505</v>
      </c>
      <c r="V32" s="2">
        <v>-14.341684813880191</v>
      </c>
      <c r="W32" s="2">
        <v>10.465575456562901</v>
      </c>
      <c r="X32" s="2">
        <v>-14.341684813880191</v>
      </c>
      <c r="Y32" s="2">
        <v>10.465575456562901</v>
      </c>
    </row>
    <row r="33" spans="8:25" ht="15.75" thickBot="1" x14ac:dyDescent="0.3">
      <c r="I33" t="s">
        <v>33</v>
      </c>
      <c r="J33">
        <f>PEARSON(B2:B25,D2:D25)</f>
        <v>-0.54261028582426241</v>
      </c>
      <c r="K33">
        <f>J33*J33</f>
        <v>0.29442592228228776</v>
      </c>
      <c r="Q33" s="3" t="s">
        <v>20</v>
      </c>
      <c r="R33" s="3">
        <v>1.3281166239799862</v>
      </c>
      <c r="S33" s="3">
        <v>0.26347620285073892</v>
      </c>
      <c r="T33" s="3">
        <v>5.0407460317483528</v>
      </c>
      <c r="U33" s="3">
        <v>5.4442830841768585E-5</v>
      </c>
      <c r="V33" s="3">
        <v>0.78018786477531088</v>
      </c>
      <c r="W33" s="3">
        <v>1.8760453831846615</v>
      </c>
      <c r="X33" s="3">
        <v>0.78018786477531088</v>
      </c>
      <c r="Y33" s="3">
        <v>1.8760453831846615</v>
      </c>
    </row>
    <row r="35" spans="8:25" x14ac:dyDescent="0.25">
      <c r="I35" t="s">
        <v>35</v>
      </c>
    </row>
    <row r="37" spans="8:25" x14ac:dyDescent="0.25">
      <c r="K37" t="s">
        <v>36</v>
      </c>
      <c r="L37">
        <f>J31*SQRT(24-2)/SQRT(1-J31*J31)</f>
        <v>6.8236648074321744</v>
      </c>
      <c r="Q37" t="s">
        <v>75</v>
      </c>
      <c r="V37" t="s">
        <v>78</v>
      </c>
    </row>
    <row r="38" spans="8:25" ht="15.75" thickBot="1" x14ac:dyDescent="0.3">
      <c r="K38" t="s">
        <v>37</v>
      </c>
      <c r="L38">
        <f>24-2</f>
        <v>22</v>
      </c>
    </row>
    <row r="39" spans="8:25" x14ac:dyDescent="0.25">
      <c r="K39" t="s">
        <v>38</v>
      </c>
      <c r="L39">
        <f>_xlfn.T.DIST(L37,L38,FALSE)</f>
        <v>8.2956074229603279E-7</v>
      </c>
      <c r="Q39" s="4" t="s">
        <v>58</v>
      </c>
      <c r="R39" s="4" t="s">
        <v>76</v>
      </c>
      <c r="S39" s="4" t="s">
        <v>61</v>
      </c>
      <c r="T39" s="4" t="s">
        <v>77</v>
      </c>
      <c r="V39" s="4" t="s">
        <v>79</v>
      </c>
      <c r="W39" s="4" t="s">
        <v>21</v>
      </c>
    </row>
    <row r="40" spans="8:25" x14ac:dyDescent="0.25">
      <c r="Q40" s="2">
        <v>1</v>
      </c>
      <c r="R40" s="2">
        <v>74.450786229078545</v>
      </c>
      <c r="S40" s="2">
        <v>12.549213770921455</v>
      </c>
      <c r="T40" s="2">
        <v>1.1500719335312835</v>
      </c>
      <c r="V40" s="2">
        <v>2.0833333333333335</v>
      </c>
      <c r="W40" s="2">
        <v>44</v>
      </c>
    </row>
    <row r="41" spans="8:25" x14ac:dyDescent="0.25">
      <c r="H41" s="6" t="s">
        <v>80</v>
      </c>
      <c r="Q41" s="2">
        <v>2</v>
      </c>
      <c r="R41" s="2">
        <v>68.528381678479974</v>
      </c>
      <c r="S41" s="2">
        <v>-7.528381678479974</v>
      </c>
      <c r="T41" s="2">
        <v>-0.68993808149107694</v>
      </c>
      <c r="V41" s="2">
        <v>6.25</v>
      </c>
      <c r="W41" s="2">
        <v>51</v>
      </c>
    </row>
    <row r="42" spans="8:25" x14ac:dyDescent="0.25">
      <c r="I42" t="s">
        <v>81</v>
      </c>
      <c r="J42">
        <f>(J31-J32*J33)/(SQRT(1-J32*J32)*SQRT(1-J33*J33))</f>
        <v>0.73993427927649025</v>
      </c>
      <c r="Q42" s="2">
        <v>3</v>
      </c>
      <c r="R42" s="2">
        <v>71.794552981118585</v>
      </c>
      <c r="S42" s="2">
        <v>-8.794552981118585</v>
      </c>
      <c r="T42" s="2">
        <v>-0.80597627358735258</v>
      </c>
      <c r="V42" s="2">
        <v>10.416666666666668</v>
      </c>
      <c r="W42" s="2">
        <v>58</v>
      </c>
    </row>
    <row r="43" spans="8:25" x14ac:dyDescent="0.25">
      <c r="I43" t="s">
        <v>82</v>
      </c>
      <c r="J43">
        <f>(J32-J31*J33)/(SQRT(1-J31*J31)*SQRT(1-J33*J33))</f>
        <v>-0.36388373385066758</v>
      </c>
      <c r="Q43" s="2">
        <v>4</v>
      </c>
      <c r="R43" s="2">
        <v>64.544031806540005</v>
      </c>
      <c r="S43" s="2">
        <v>20.455968193459995</v>
      </c>
      <c r="T43" s="2">
        <v>1.8746859621612399</v>
      </c>
      <c r="V43" s="2">
        <v>14.583333333333334</v>
      </c>
      <c r="W43" s="2">
        <v>58</v>
      </c>
    </row>
    <row r="44" spans="8:25" x14ac:dyDescent="0.25">
      <c r="I44" t="s">
        <v>83</v>
      </c>
      <c r="J44">
        <f>(J33-J31*J32)/(SQRT(1-J31*J31)*SQRT(1-J32*J32))</f>
        <v>-7.0729604076938166E-2</v>
      </c>
      <c r="Q44" s="2">
        <v>5</v>
      </c>
      <c r="R44" s="2">
        <v>89.060069092858413</v>
      </c>
      <c r="S44" s="2">
        <v>-12.060069092858413</v>
      </c>
      <c r="T44" s="2">
        <v>-1.105244299231195</v>
      </c>
      <c r="V44" s="2">
        <v>18.75</v>
      </c>
      <c r="W44" s="2">
        <v>61</v>
      </c>
    </row>
    <row r="45" spans="8:25" x14ac:dyDescent="0.25">
      <c r="Q45" s="2">
        <v>6</v>
      </c>
      <c r="R45" s="2">
        <v>69.138319733158596</v>
      </c>
      <c r="S45" s="2">
        <v>-11.138319733158596</v>
      </c>
      <c r="T45" s="2">
        <v>-1.0207706351680677</v>
      </c>
      <c r="V45" s="2">
        <v>22.916666666666668</v>
      </c>
      <c r="W45" s="2">
        <v>61</v>
      </c>
    </row>
    <row r="46" spans="8:25" x14ac:dyDescent="0.25">
      <c r="Q46" s="2">
        <v>7</v>
      </c>
      <c r="R46" s="2">
        <v>69.856498302459954</v>
      </c>
      <c r="S46" s="2">
        <v>-4.8564983024599542</v>
      </c>
      <c r="T46" s="2">
        <v>-0.44507349184246142</v>
      </c>
      <c r="V46" s="2">
        <v>27.083333333333332</v>
      </c>
      <c r="W46" s="2">
        <v>63</v>
      </c>
    </row>
    <row r="47" spans="8:25" x14ac:dyDescent="0.25">
      <c r="Q47" s="2">
        <v>8</v>
      </c>
      <c r="R47" s="2">
        <v>98.356885460718303</v>
      </c>
      <c r="S47" s="2">
        <v>-8.3568854607183027</v>
      </c>
      <c r="T47" s="2">
        <v>-0.76586626027345595</v>
      </c>
      <c r="V47" s="2">
        <v>31.25</v>
      </c>
      <c r="W47" s="2">
        <v>63</v>
      </c>
    </row>
    <row r="48" spans="8:25" x14ac:dyDescent="0.25">
      <c r="Q48" s="2">
        <v>9</v>
      </c>
      <c r="R48" s="2">
        <v>63.215915182560025</v>
      </c>
      <c r="S48" s="2">
        <v>-0.21591518256002473</v>
      </c>
      <c r="T48" s="2">
        <v>-1.9787533786456039E-2</v>
      </c>
      <c r="V48" s="2">
        <v>35.416666666666671</v>
      </c>
      <c r="W48" s="2">
        <v>63</v>
      </c>
    </row>
    <row r="49" spans="17:23" x14ac:dyDescent="0.25">
      <c r="Q49" s="2">
        <v>10</v>
      </c>
      <c r="R49" s="2">
        <v>45.950399070820197</v>
      </c>
      <c r="S49" s="2">
        <v>5.0496009291798032</v>
      </c>
      <c r="T49" s="2">
        <v>0.46277037033506196</v>
      </c>
      <c r="V49" s="2">
        <v>39.583333333333336</v>
      </c>
      <c r="W49" s="2">
        <v>65</v>
      </c>
    </row>
    <row r="50" spans="17:23" x14ac:dyDescent="0.25">
      <c r="Q50" s="2">
        <v>11</v>
      </c>
      <c r="R50" s="2">
        <v>94.372535588778334</v>
      </c>
      <c r="S50" s="2">
        <v>-12.372535588778334</v>
      </c>
      <c r="T50" s="2">
        <v>-1.1338802722639487</v>
      </c>
      <c r="V50" s="2">
        <v>43.750000000000007</v>
      </c>
      <c r="W50" s="2">
        <v>65</v>
      </c>
    </row>
    <row r="51" spans="17:23" x14ac:dyDescent="0.25">
      <c r="Q51" s="2">
        <v>12</v>
      </c>
      <c r="R51" s="2">
        <v>91.716302340818373</v>
      </c>
      <c r="S51" s="2">
        <v>33.283697659181627</v>
      </c>
      <c r="T51" s="2">
        <v>3.0502824496195484</v>
      </c>
      <c r="V51" s="2">
        <v>47.916666666666671</v>
      </c>
      <c r="W51" s="2">
        <v>68</v>
      </c>
    </row>
    <row r="52" spans="17:23" x14ac:dyDescent="0.25">
      <c r="Q52" s="2">
        <v>13</v>
      </c>
      <c r="R52" s="2">
        <v>102.34123533265827</v>
      </c>
      <c r="S52" s="2">
        <v>-5.3412353326582718</v>
      </c>
      <c r="T52" s="2">
        <v>-0.48949718752180094</v>
      </c>
      <c r="V52" s="2">
        <v>52.083333333333336</v>
      </c>
      <c r="W52" s="2">
        <v>72</v>
      </c>
    </row>
    <row r="53" spans="17:23" x14ac:dyDescent="0.25">
      <c r="Q53" s="2">
        <v>14</v>
      </c>
      <c r="R53" s="2">
        <v>62.497736613258667</v>
      </c>
      <c r="S53" s="2">
        <v>-1.4977366132586667</v>
      </c>
      <c r="T53" s="2">
        <v>-0.13725998091787323</v>
      </c>
      <c r="V53" s="2">
        <v>56.250000000000007</v>
      </c>
      <c r="W53" s="2">
        <v>77</v>
      </c>
    </row>
    <row r="54" spans="17:23" x14ac:dyDescent="0.25">
      <c r="Q54" s="2">
        <v>15</v>
      </c>
      <c r="R54" s="2">
        <v>43.294165822860236</v>
      </c>
      <c r="S54" s="2">
        <v>0.7058341771397636</v>
      </c>
      <c r="T54" s="2">
        <v>6.468613027666871E-2</v>
      </c>
      <c r="V54" s="2">
        <v>60.416666666666671</v>
      </c>
      <c r="W54" s="2">
        <v>82</v>
      </c>
    </row>
    <row r="55" spans="17:23" x14ac:dyDescent="0.25">
      <c r="Q55" s="2">
        <v>16</v>
      </c>
      <c r="R55" s="2">
        <v>73.840848174399895</v>
      </c>
      <c r="S55" s="2">
        <v>-5.8408481743998948</v>
      </c>
      <c r="T55" s="2">
        <v>-0.53528417604615508</v>
      </c>
      <c r="V55" s="2">
        <v>64.583333333333343</v>
      </c>
      <c r="W55" s="2">
        <v>83</v>
      </c>
    </row>
    <row r="56" spans="17:23" x14ac:dyDescent="0.25">
      <c r="Q56" s="2">
        <v>17</v>
      </c>
      <c r="R56" s="2">
        <v>63.215915182560025</v>
      </c>
      <c r="S56" s="2">
        <v>-5.2159151825600247</v>
      </c>
      <c r="T56" s="2">
        <v>-0.47801222998064508</v>
      </c>
      <c r="V56" s="2">
        <v>68.75</v>
      </c>
      <c r="W56" s="2">
        <v>85</v>
      </c>
    </row>
    <row r="57" spans="17:23" x14ac:dyDescent="0.25">
      <c r="Q57" s="2">
        <v>18</v>
      </c>
      <c r="R57" s="2">
        <v>71.184614926439934</v>
      </c>
      <c r="S57" s="2">
        <v>-6.1846149264399344</v>
      </c>
      <c r="T57" s="2">
        <v>-0.56678865914919718</v>
      </c>
      <c r="V57" s="2">
        <v>72.916666666666671</v>
      </c>
      <c r="W57" s="2">
        <v>87</v>
      </c>
    </row>
    <row r="58" spans="17:23" x14ac:dyDescent="0.25">
      <c r="Q58" s="2">
        <v>19</v>
      </c>
      <c r="R58" s="2">
        <v>91.716302340818373</v>
      </c>
      <c r="S58" s="2">
        <v>-1.7163023408183733</v>
      </c>
      <c r="T58" s="2">
        <v>-0.15729042373977492</v>
      </c>
      <c r="V58" s="2">
        <v>77.083333333333329</v>
      </c>
      <c r="W58" s="2">
        <v>87</v>
      </c>
    </row>
    <row r="59" spans="17:23" x14ac:dyDescent="0.25">
      <c r="Q59" s="2">
        <v>20</v>
      </c>
      <c r="R59" s="2">
        <v>74.450786229078545</v>
      </c>
      <c r="S59" s="2">
        <v>-2.4507862290785454</v>
      </c>
      <c r="T59" s="2">
        <v>-0.22460215505128373</v>
      </c>
      <c r="V59" s="2">
        <v>81.25</v>
      </c>
      <c r="W59" s="2">
        <v>90</v>
      </c>
    </row>
    <row r="60" spans="17:23" x14ac:dyDescent="0.25">
      <c r="Q60" s="2">
        <v>21</v>
      </c>
      <c r="R60" s="2">
        <v>67.200265054499965</v>
      </c>
      <c r="S60" s="2">
        <v>-4.2002650544999653</v>
      </c>
      <c r="T60" s="2">
        <v>-0.3849330357066631</v>
      </c>
      <c r="V60" s="2">
        <v>85.416666666666671</v>
      </c>
      <c r="W60" s="2">
        <v>90</v>
      </c>
    </row>
    <row r="61" spans="17:23" x14ac:dyDescent="0.25">
      <c r="Q61" s="2">
        <v>22</v>
      </c>
      <c r="R61" s="2">
        <v>103.66935195663822</v>
      </c>
      <c r="S61" s="2">
        <v>9.3306480433617764</v>
      </c>
      <c r="T61" s="2">
        <v>0.85510667299287091</v>
      </c>
      <c r="V61" s="2">
        <v>89.583333333333329</v>
      </c>
      <c r="W61" s="2">
        <v>97</v>
      </c>
    </row>
    <row r="62" spans="17:23" x14ac:dyDescent="0.25">
      <c r="Q62" s="2">
        <v>23</v>
      </c>
      <c r="R62" s="2">
        <v>75.168964798379903</v>
      </c>
      <c r="S62" s="2">
        <v>7.8310352016200966</v>
      </c>
      <c r="T62" s="2">
        <v>0.71767474522967367</v>
      </c>
      <c r="V62" s="2">
        <v>93.75</v>
      </c>
      <c r="W62" s="2">
        <v>113</v>
      </c>
    </row>
    <row r="63" spans="17:23" ht="15.75" thickBot="1" x14ac:dyDescent="0.3">
      <c r="Q63" s="3">
        <v>24</v>
      </c>
      <c r="R63" s="3">
        <v>78.435136101018514</v>
      </c>
      <c r="S63" s="3">
        <v>8.5648638989814856</v>
      </c>
      <c r="T63" s="3">
        <v>0.78492643161107367</v>
      </c>
      <c r="V63" s="3">
        <v>97.916666666666671</v>
      </c>
      <c r="W63" s="3">
        <v>125</v>
      </c>
    </row>
  </sheetData>
  <sortState xmlns:xlrd2="http://schemas.microsoft.com/office/spreadsheetml/2017/richdata2" ref="W40:W63">
    <sortCondition ref="W40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A60A-6975-4A5C-8CD1-F8BDEAC1113D}">
  <dimension ref="A1:R49"/>
  <sheetViews>
    <sheetView zoomScale="115" zoomScaleNormal="115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J47" sqref="J47:J48"/>
    </sheetView>
  </sheetViews>
  <sheetFormatPr defaultRowHeight="15" x14ac:dyDescent="0.25"/>
  <cols>
    <col min="10" max="10" width="11.85546875" bestFit="1" customWidth="1"/>
    <col min="11" max="11" width="12.42578125" bestFit="1" customWidth="1"/>
    <col min="18" max="18" width="13.140625" bestFit="1" customWidth="1"/>
  </cols>
  <sheetData>
    <row r="1" spans="1:18" x14ac:dyDescent="0.25">
      <c r="A1" t="s">
        <v>18</v>
      </c>
      <c r="B1" t="s">
        <v>19</v>
      </c>
      <c r="C1" t="s">
        <v>20</v>
      </c>
      <c r="D1" t="s">
        <v>21</v>
      </c>
      <c r="E1" t="s">
        <v>25</v>
      </c>
      <c r="F1" t="s">
        <v>26</v>
      </c>
      <c r="G1" t="s">
        <v>29</v>
      </c>
      <c r="H1" t="s">
        <v>30</v>
      </c>
      <c r="I1" t="s">
        <v>90</v>
      </c>
      <c r="J1" t="s">
        <v>43</v>
      </c>
      <c r="K1" t="s">
        <v>85</v>
      </c>
      <c r="L1" t="s">
        <v>86</v>
      </c>
      <c r="M1" t="s">
        <v>87</v>
      </c>
    </row>
    <row r="2" spans="1:18" x14ac:dyDescent="0.25">
      <c r="A2">
        <v>1</v>
      </c>
      <c r="B2">
        <v>0</v>
      </c>
      <c r="C2">
        <v>172</v>
      </c>
      <c r="D2">
        <v>87</v>
      </c>
      <c r="E2">
        <f>C2-C$27</f>
        <v>-1.3333333333333428</v>
      </c>
      <c r="F2">
        <f>D2-D$27</f>
        <v>11.666666666666671</v>
      </c>
      <c r="G2">
        <f>E2/C$28</f>
        <v>-0.11572189722071265</v>
      </c>
      <c r="H2">
        <f>F2/D$28</f>
        <v>0.60413578836204818</v>
      </c>
      <c r="I2">
        <f>($B$27-B2)/$B$28</f>
        <v>0.90049843747639902</v>
      </c>
      <c r="J2">
        <f>C2*$R$14+$R$15</f>
        <v>73.491703056768557</v>
      </c>
      <c r="K2">
        <f>D2-J2</f>
        <v>13.508296943231443</v>
      </c>
      <c r="L2">
        <f>C2*$R$19+$R$20</f>
        <v>0.49486899563318776</v>
      </c>
      <c r="M2">
        <f>B2-L2</f>
        <v>-0.49486899563318776</v>
      </c>
    </row>
    <row r="3" spans="1:18" x14ac:dyDescent="0.25">
      <c r="A3">
        <v>2</v>
      </c>
      <c r="B3">
        <v>1</v>
      </c>
      <c r="C3">
        <v>169</v>
      </c>
      <c r="D3">
        <v>61</v>
      </c>
      <c r="E3">
        <f t="shared" ref="E3:F25" si="0">C3-C$27</f>
        <v>-4.3333333333333428</v>
      </c>
      <c r="F3">
        <f t="shared" si="0"/>
        <v>-14.333333333333329</v>
      </c>
      <c r="G3">
        <f t="shared" ref="G3:H25" si="1">E3/C$28</f>
        <v>-0.37609616596731427</v>
      </c>
      <c r="H3">
        <f t="shared" si="1"/>
        <v>-0.74222396855908723</v>
      </c>
      <c r="I3">
        <f t="shared" ref="I3:I25" si="2">($B$27-B3)/$B$28</f>
        <v>-1.0642254261084716</v>
      </c>
      <c r="J3">
        <f t="shared" ref="J3:J25" si="3">C3*$R$14+$R$15</f>
        <v>69.348034934497804</v>
      </c>
      <c r="K3">
        <f t="shared" ref="K3:K25" si="4">D3-J3</f>
        <v>-8.3480349344978038</v>
      </c>
      <c r="L3">
        <f t="shared" ref="L3:L25" si="5">C3*$R$19+$R$20</f>
        <v>0.57707423580785999</v>
      </c>
      <c r="M3">
        <f t="shared" ref="M3:M25" si="6">B3-L3</f>
        <v>0.42292576419214001</v>
      </c>
    </row>
    <row r="4" spans="1:18" x14ac:dyDescent="0.25">
      <c r="A4">
        <v>3</v>
      </c>
      <c r="B4">
        <v>0</v>
      </c>
      <c r="C4">
        <v>170</v>
      </c>
      <c r="D4">
        <v>63</v>
      </c>
      <c r="E4">
        <f t="shared" si="0"/>
        <v>-3.3333333333333428</v>
      </c>
      <c r="F4">
        <f t="shared" si="0"/>
        <v>-12.333333333333329</v>
      </c>
      <c r="G4">
        <f t="shared" si="1"/>
        <v>-0.28930474305178039</v>
      </c>
      <c r="H4">
        <f t="shared" si="1"/>
        <v>-0.63865783341130755</v>
      </c>
      <c r="I4">
        <f t="shared" si="2"/>
        <v>0.90049843747639902</v>
      </c>
      <c r="J4">
        <f t="shared" si="3"/>
        <v>70.729257641921407</v>
      </c>
      <c r="K4">
        <f t="shared" si="4"/>
        <v>-7.7292576419214072</v>
      </c>
      <c r="L4">
        <f t="shared" si="5"/>
        <v>0.54967248908296895</v>
      </c>
      <c r="M4">
        <f t="shared" si="6"/>
        <v>-0.54967248908296895</v>
      </c>
    </row>
    <row r="5" spans="1:18" x14ac:dyDescent="0.25">
      <c r="A5">
        <v>4</v>
      </c>
      <c r="B5">
        <v>1</v>
      </c>
      <c r="C5">
        <v>166</v>
      </c>
      <c r="D5">
        <v>85</v>
      </c>
      <c r="E5">
        <f t="shared" si="0"/>
        <v>-7.3333333333333428</v>
      </c>
      <c r="F5">
        <f t="shared" si="0"/>
        <v>9.6666666666666714</v>
      </c>
      <c r="G5">
        <f t="shared" si="1"/>
        <v>-0.63647043471391584</v>
      </c>
      <c r="H5">
        <f t="shared" si="1"/>
        <v>0.5005696532142685</v>
      </c>
      <c r="I5">
        <f t="shared" si="2"/>
        <v>-1.0642254261084716</v>
      </c>
      <c r="J5">
        <f t="shared" si="3"/>
        <v>65.204366812227079</v>
      </c>
      <c r="K5">
        <f t="shared" si="4"/>
        <v>19.795633187772921</v>
      </c>
      <c r="L5">
        <f t="shared" si="5"/>
        <v>0.65927947598253223</v>
      </c>
      <c r="M5">
        <f t="shared" si="6"/>
        <v>0.34072052401746777</v>
      </c>
    </row>
    <row r="6" spans="1:18" x14ac:dyDescent="0.25">
      <c r="A6">
        <v>5</v>
      </c>
      <c r="B6">
        <v>0</v>
      </c>
      <c r="C6">
        <v>183</v>
      </c>
      <c r="D6">
        <v>77</v>
      </c>
      <c r="E6">
        <f t="shared" si="0"/>
        <v>9.6666666666666572</v>
      </c>
      <c r="F6">
        <f t="shared" si="0"/>
        <v>1.6666666666666714</v>
      </c>
      <c r="G6">
        <f t="shared" si="1"/>
        <v>0.83898375485015986</v>
      </c>
      <c r="H6">
        <f t="shared" si="1"/>
        <v>8.6305112623149952E-2</v>
      </c>
      <c r="I6">
        <f t="shared" si="2"/>
        <v>0.90049843747639902</v>
      </c>
      <c r="J6">
        <f t="shared" si="3"/>
        <v>88.685152838427939</v>
      </c>
      <c r="K6">
        <f t="shared" si="4"/>
        <v>-11.685152838427939</v>
      </c>
      <c r="L6">
        <f t="shared" si="5"/>
        <v>0.19344978165938809</v>
      </c>
      <c r="M6">
        <f t="shared" si="6"/>
        <v>-0.19344978165938809</v>
      </c>
    </row>
    <row r="7" spans="1:18" x14ac:dyDescent="0.25">
      <c r="A7">
        <v>6</v>
      </c>
      <c r="B7">
        <v>0</v>
      </c>
      <c r="C7">
        <v>168</v>
      </c>
      <c r="D7">
        <v>58</v>
      </c>
      <c r="E7">
        <f t="shared" si="0"/>
        <v>-5.3333333333333428</v>
      </c>
      <c r="F7">
        <f t="shared" si="0"/>
        <v>-17.333333333333329</v>
      </c>
      <c r="G7">
        <f t="shared" si="1"/>
        <v>-0.46288758888284809</v>
      </c>
      <c r="H7">
        <f t="shared" si="1"/>
        <v>-0.89757317128075664</v>
      </c>
      <c r="I7">
        <f t="shared" si="2"/>
        <v>0.90049843747639902</v>
      </c>
      <c r="J7">
        <f t="shared" si="3"/>
        <v>67.966812227074229</v>
      </c>
      <c r="K7">
        <f t="shared" si="4"/>
        <v>-9.9668122270742288</v>
      </c>
      <c r="L7">
        <f t="shared" si="5"/>
        <v>0.60447598253275103</v>
      </c>
      <c r="M7">
        <f t="shared" si="6"/>
        <v>-0.60447598253275103</v>
      </c>
    </row>
    <row r="8" spans="1:18" x14ac:dyDescent="0.25">
      <c r="A8">
        <v>7</v>
      </c>
      <c r="B8">
        <v>1</v>
      </c>
      <c r="C8">
        <v>170</v>
      </c>
      <c r="D8">
        <v>65</v>
      </c>
      <c r="E8">
        <f t="shared" si="0"/>
        <v>-3.3333333333333428</v>
      </c>
      <c r="F8">
        <f t="shared" si="0"/>
        <v>-10.333333333333329</v>
      </c>
      <c r="G8">
        <f t="shared" si="1"/>
        <v>-0.28930474305178039</v>
      </c>
      <c r="H8">
        <f t="shared" si="1"/>
        <v>-0.53509169826352787</v>
      </c>
      <c r="I8">
        <f t="shared" si="2"/>
        <v>-1.0642254261084716</v>
      </c>
      <c r="J8">
        <f t="shared" si="3"/>
        <v>70.729257641921407</v>
      </c>
      <c r="K8">
        <f t="shared" si="4"/>
        <v>-5.7292576419214072</v>
      </c>
      <c r="L8">
        <f t="shared" si="5"/>
        <v>0.54967248908296895</v>
      </c>
      <c r="M8">
        <f t="shared" si="6"/>
        <v>0.45032751091703105</v>
      </c>
    </row>
    <row r="9" spans="1:18" x14ac:dyDescent="0.25">
      <c r="A9">
        <v>8</v>
      </c>
      <c r="B9">
        <v>0</v>
      </c>
      <c r="C9">
        <v>190</v>
      </c>
      <c r="D9">
        <v>90</v>
      </c>
      <c r="E9">
        <f t="shared" si="0"/>
        <v>16.666666666666657</v>
      </c>
      <c r="F9">
        <f t="shared" si="0"/>
        <v>14.666666666666671</v>
      </c>
      <c r="G9">
        <f t="shared" si="1"/>
        <v>1.446523715258897</v>
      </c>
      <c r="H9">
        <f t="shared" si="1"/>
        <v>0.75948499108371759</v>
      </c>
      <c r="I9">
        <f t="shared" si="2"/>
        <v>0.90049843747639902</v>
      </c>
      <c r="J9">
        <f t="shared" si="3"/>
        <v>98.353711790392992</v>
      </c>
      <c r="K9">
        <f t="shared" si="4"/>
        <v>-8.3537117903929925</v>
      </c>
      <c r="L9">
        <f t="shared" si="5"/>
        <v>1.6375545851525786E-3</v>
      </c>
      <c r="M9">
        <f t="shared" si="6"/>
        <v>-1.6375545851525786E-3</v>
      </c>
    </row>
    <row r="10" spans="1:18" x14ac:dyDescent="0.25">
      <c r="A10">
        <v>9</v>
      </c>
      <c r="B10">
        <v>1</v>
      </c>
      <c r="C10">
        <v>165</v>
      </c>
      <c r="D10">
        <v>63</v>
      </c>
      <c r="E10">
        <f t="shared" si="0"/>
        <v>-8.3333333333333428</v>
      </c>
      <c r="F10">
        <f t="shared" si="0"/>
        <v>-12.333333333333329</v>
      </c>
      <c r="G10">
        <f t="shared" si="1"/>
        <v>-0.72326185762944972</v>
      </c>
      <c r="H10">
        <f t="shared" si="1"/>
        <v>-0.63865783341130755</v>
      </c>
      <c r="I10">
        <f t="shared" si="2"/>
        <v>-1.0642254261084716</v>
      </c>
      <c r="J10">
        <f t="shared" si="3"/>
        <v>63.823144104803504</v>
      </c>
      <c r="K10">
        <f t="shared" si="4"/>
        <v>-0.82314410480350375</v>
      </c>
      <c r="L10">
        <f t="shared" si="5"/>
        <v>0.68668122270742327</v>
      </c>
      <c r="M10">
        <f t="shared" si="6"/>
        <v>0.31331877729257673</v>
      </c>
    </row>
    <row r="11" spans="1:18" x14ac:dyDescent="0.25">
      <c r="A11">
        <v>10</v>
      </c>
      <c r="B11">
        <v>1</v>
      </c>
      <c r="C11">
        <v>152</v>
      </c>
      <c r="D11">
        <v>51</v>
      </c>
      <c r="E11">
        <f t="shared" si="0"/>
        <v>-21.333333333333343</v>
      </c>
      <c r="F11">
        <f t="shared" si="0"/>
        <v>-24.333333333333329</v>
      </c>
      <c r="G11">
        <f t="shared" si="1"/>
        <v>-1.8515503555313899</v>
      </c>
      <c r="H11">
        <f t="shared" si="1"/>
        <v>-1.2600546442979854</v>
      </c>
      <c r="I11">
        <f t="shared" si="2"/>
        <v>-1.0642254261084716</v>
      </c>
      <c r="J11">
        <f t="shared" si="3"/>
        <v>45.867248908296943</v>
      </c>
      <c r="K11">
        <f t="shared" si="4"/>
        <v>5.1327510917030565</v>
      </c>
      <c r="L11">
        <f t="shared" si="5"/>
        <v>1.0429039301310041</v>
      </c>
      <c r="M11">
        <f t="shared" si="6"/>
        <v>-4.2903930131004131E-2</v>
      </c>
    </row>
    <row r="12" spans="1:18" x14ac:dyDescent="0.25">
      <c r="A12">
        <v>11</v>
      </c>
      <c r="B12">
        <v>0</v>
      </c>
      <c r="C12">
        <v>187</v>
      </c>
      <c r="D12">
        <v>82</v>
      </c>
      <c r="E12">
        <f t="shared" si="0"/>
        <v>13.666666666666657</v>
      </c>
      <c r="F12">
        <f t="shared" si="0"/>
        <v>6.6666666666666714</v>
      </c>
      <c r="G12">
        <f t="shared" si="1"/>
        <v>1.1861494465122953</v>
      </c>
      <c r="H12">
        <f t="shared" si="1"/>
        <v>0.34522045049259903</v>
      </c>
      <c r="I12">
        <f t="shared" si="2"/>
        <v>0.90049843747639902</v>
      </c>
      <c r="J12">
        <f t="shared" si="3"/>
        <v>94.210043668122239</v>
      </c>
      <c r="K12">
        <f t="shared" si="4"/>
        <v>-12.210043668122239</v>
      </c>
      <c r="L12">
        <f t="shared" si="5"/>
        <v>8.3842794759824812E-2</v>
      </c>
      <c r="M12">
        <f t="shared" si="6"/>
        <v>-8.3842794759824812E-2</v>
      </c>
      <c r="Q12" t="s">
        <v>84</v>
      </c>
    </row>
    <row r="13" spans="1:18" x14ac:dyDescent="0.25">
      <c r="A13">
        <v>12</v>
      </c>
      <c r="B13">
        <v>0</v>
      </c>
      <c r="C13">
        <v>185</v>
      </c>
      <c r="D13">
        <v>125</v>
      </c>
      <c r="E13">
        <f t="shared" si="0"/>
        <v>11.666666666666657</v>
      </c>
      <c r="F13">
        <f t="shared" si="0"/>
        <v>49.666666666666671</v>
      </c>
      <c r="G13">
        <f t="shared" si="1"/>
        <v>1.0125666006812277</v>
      </c>
      <c r="H13">
        <f t="shared" si="1"/>
        <v>2.5718923561698612</v>
      </c>
      <c r="I13">
        <f t="shared" si="2"/>
        <v>0.90049843747639902</v>
      </c>
      <c r="J13">
        <f t="shared" si="3"/>
        <v>91.447598253275117</v>
      </c>
      <c r="K13">
        <f t="shared" si="4"/>
        <v>33.552401746724883</v>
      </c>
      <c r="L13">
        <f t="shared" si="5"/>
        <v>0.13864628820960689</v>
      </c>
      <c r="M13">
        <f t="shared" si="6"/>
        <v>-0.13864628820960689</v>
      </c>
    </row>
    <row r="14" spans="1:18" x14ac:dyDescent="0.25">
      <c r="A14">
        <v>13</v>
      </c>
      <c r="B14">
        <v>0</v>
      </c>
      <c r="C14">
        <v>193</v>
      </c>
      <c r="D14">
        <v>97</v>
      </c>
      <c r="E14">
        <f t="shared" si="0"/>
        <v>19.666666666666657</v>
      </c>
      <c r="F14">
        <f t="shared" si="0"/>
        <v>21.666666666666671</v>
      </c>
      <c r="G14">
        <f t="shared" si="1"/>
        <v>1.7068979840054985</v>
      </c>
      <c r="H14">
        <f t="shared" si="1"/>
        <v>1.1219664641009464</v>
      </c>
      <c r="I14">
        <f t="shared" si="2"/>
        <v>0.90049843747639902</v>
      </c>
      <c r="J14">
        <f t="shared" si="3"/>
        <v>102.49737991266375</v>
      </c>
      <c r="K14">
        <f t="shared" si="4"/>
        <v>-5.4973799126637459</v>
      </c>
      <c r="L14">
        <f t="shared" si="5"/>
        <v>-8.0567685589520543E-2</v>
      </c>
      <c r="M14">
        <f t="shared" si="6"/>
        <v>8.0567685589520543E-2</v>
      </c>
      <c r="Q14" t="s">
        <v>40</v>
      </c>
      <c r="R14">
        <f>J36*D28/C28</f>
        <v>1.3812227074235808</v>
      </c>
    </row>
    <row r="15" spans="1:18" x14ac:dyDescent="0.25">
      <c r="A15">
        <v>14</v>
      </c>
      <c r="B15">
        <v>0</v>
      </c>
      <c r="C15">
        <v>163</v>
      </c>
      <c r="D15">
        <v>61</v>
      </c>
      <c r="E15">
        <f t="shared" si="0"/>
        <v>-10.333333333333343</v>
      </c>
      <c r="F15">
        <f t="shared" si="0"/>
        <v>-14.333333333333329</v>
      </c>
      <c r="G15">
        <f t="shared" si="1"/>
        <v>-0.89684470346051748</v>
      </c>
      <c r="H15">
        <f t="shared" si="1"/>
        <v>-0.74222396855908723</v>
      </c>
      <c r="I15">
        <f t="shared" si="2"/>
        <v>0.90049843747639902</v>
      </c>
      <c r="J15">
        <f t="shared" si="3"/>
        <v>61.060698689956325</v>
      </c>
      <c r="K15">
        <f t="shared" si="4"/>
        <v>-6.0698689956325325E-2</v>
      </c>
      <c r="L15">
        <f t="shared" si="5"/>
        <v>0.74148471615720535</v>
      </c>
      <c r="M15">
        <f t="shared" si="6"/>
        <v>-0.74148471615720535</v>
      </c>
      <c r="Q15" t="s">
        <v>39</v>
      </c>
      <c r="R15">
        <f>D27-R14*C27</f>
        <v>-164.07860262008734</v>
      </c>
    </row>
    <row r="16" spans="1:18" x14ac:dyDescent="0.25">
      <c r="A16">
        <v>15</v>
      </c>
      <c r="B16">
        <v>1</v>
      </c>
      <c r="C16">
        <v>150</v>
      </c>
      <c r="D16">
        <v>44</v>
      </c>
      <c r="E16">
        <f t="shared" si="0"/>
        <v>-23.333333333333343</v>
      </c>
      <c r="F16">
        <f t="shared" si="0"/>
        <v>-31.333333333333329</v>
      </c>
      <c r="G16">
        <f t="shared" si="1"/>
        <v>-2.0251332013624577</v>
      </c>
      <c r="H16">
        <f>F16/D$28</f>
        <v>-1.6225361173152142</v>
      </c>
      <c r="I16">
        <f t="shared" si="2"/>
        <v>-1.0642254261084716</v>
      </c>
      <c r="J16">
        <f t="shared" si="3"/>
        <v>43.104803493449765</v>
      </c>
      <c r="K16">
        <f t="shared" si="4"/>
        <v>0.89519650655023497</v>
      </c>
      <c r="L16">
        <f t="shared" si="5"/>
        <v>1.0977074235807862</v>
      </c>
      <c r="M16">
        <f t="shared" si="6"/>
        <v>-9.7707423580786212E-2</v>
      </c>
    </row>
    <row r="17" spans="1:18" x14ac:dyDescent="0.25">
      <c r="A17">
        <v>16</v>
      </c>
      <c r="B17">
        <v>1</v>
      </c>
      <c r="C17">
        <v>173</v>
      </c>
      <c r="D17">
        <v>68</v>
      </c>
      <c r="E17">
        <f t="shared" si="0"/>
        <v>-0.33333333333334281</v>
      </c>
      <c r="F17">
        <f t="shared" si="0"/>
        <v>-7.3333333333333286</v>
      </c>
      <c r="G17">
        <f t="shared" si="1"/>
        <v>-2.8930474305178779E-2</v>
      </c>
      <c r="H17">
        <f t="shared" si="1"/>
        <v>-0.37974249554185846</v>
      </c>
      <c r="I17">
        <f t="shared" si="2"/>
        <v>-1.0642254261084716</v>
      </c>
      <c r="J17">
        <f t="shared" si="3"/>
        <v>74.872925764192132</v>
      </c>
      <c r="K17">
        <f t="shared" si="4"/>
        <v>-6.8729257641921322</v>
      </c>
      <c r="L17">
        <f t="shared" si="5"/>
        <v>0.46746724890829672</v>
      </c>
      <c r="M17">
        <f t="shared" si="6"/>
        <v>0.53253275109170328</v>
      </c>
      <c r="Q17" t="s">
        <v>88</v>
      </c>
    </row>
    <row r="18" spans="1:18" x14ac:dyDescent="0.25">
      <c r="A18">
        <v>17</v>
      </c>
      <c r="B18">
        <v>1</v>
      </c>
      <c r="C18">
        <v>165</v>
      </c>
      <c r="D18">
        <v>58</v>
      </c>
      <c r="E18">
        <f t="shared" si="0"/>
        <v>-8.3333333333333428</v>
      </c>
      <c r="F18">
        <f t="shared" si="0"/>
        <v>-17.333333333333329</v>
      </c>
      <c r="G18">
        <f t="shared" si="1"/>
        <v>-0.72326185762944972</v>
      </c>
      <c r="H18">
        <f t="shared" si="1"/>
        <v>-0.89757317128075664</v>
      </c>
      <c r="I18">
        <f t="shared" si="2"/>
        <v>-1.0642254261084716</v>
      </c>
      <c r="J18">
        <f t="shared" si="3"/>
        <v>63.823144104803504</v>
      </c>
      <c r="K18">
        <f t="shared" si="4"/>
        <v>-5.8231441048035038</v>
      </c>
      <c r="L18">
        <f t="shared" si="5"/>
        <v>0.68668122270742327</v>
      </c>
      <c r="M18">
        <f t="shared" si="6"/>
        <v>0.31331877729257673</v>
      </c>
    </row>
    <row r="19" spans="1:18" x14ac:dyDescent="0.25">
      <c r="A19">
        <v>18</v>
      </c>
      <c r="B19">
        <v>1</v>
      </c>
      <c r="C19">
        <v>171</v>
      </c>
      <c r="D19">
        <v>65</v>
      </c>
      <c r="E19">
        <f t="shared" si="0"/>
        <v>-2.3333333333333428</v>
      </c>
      <c r="F19">
        <f t="shared" si="0"/>
        <v>-10.333333333333329</v>
      </c>
      <c r="G19">
        <f t="shared" si="1"/>
        <v>-0.20251332013624651</v>
      </c>
      <c r="H19">
        <f t="shared" si="1"/>
        <v>-0.53509169826352787</v>
      </c>
      <c r="I19">
        <f t="shared" si="2"/>
        <v>-1.0642254261084716</v>
      </c>
      <c r="J19">
        <f t="shared" si="3"/>
        <v>72.110480349344982</v>
      </c>
      <c r="K19">
        <f t="shared" si="4"/>
        <v>-7.1104803493449822</v>
      </c>
      <c r="L19">
        <f t="shared" si="5"/>
        <v>0.52227074235807791</v>
      </c>
      <c r="M19">
        <f t="shared" si="6"/>
        <v>0.47772925764192209</v>
      </c>
      <c r="Q19" t="s">
        <v>40</v>
      </c>
      <c r="R19">
        <f>J37*B28/C28</f>
        <v>-2.7401746724890836E-2</v>
      </c>
    </row>
    <row r="20" spans="1:18" x14ac:dyDescent="0.25">
      <c r="A20">
        <v>19</v>
      </c>
      <c r="B20">
        <v>0</v>
      </c>
      <c r="C20">
        <v>185</v>
      </c>
      <c r="D20">
        <v>90</v>
      </c>
      <c r="E20">
        <f t="shared" si="0"/>
        <v>11.666666666666657</v>
      </c>
      <c r="F20">
        <f t="shared" si="0"/>
        <v>14.666666666666671</v>
      </c>
      <c r="G20">
        <f t="shared" si="1"/>
        <v>1.0125666006812277</v>
      </c>
      <c r="H20">
        <f t="shared" si="1"/>
        <v>0.75948499108371759</v>
      </c>
      <c r="I20">
        <f t="shared" si="2"/>
        <v>0.90049843747639902</v>
      </c>
      <c r="J20">
        <f t="shared" si="3"/>
        <v>91.447598253275117</v>
      </c>
      <c r="K20">
        <f t="shared" si="4"/>
        <v>-1.4475982532751175</v>
      </c>
      <c r="L20">
        <f t="shared" si="5"/>
        <v>0.13864628820960689</v>
      </c>
      <c r="M20">
        <f t="shared" si="6"/>
        <v>-0.13864628820960689</v>
      </c>
      <c r="Q20" t="s">
        <v>39</v>
      </c>
      <c r="R20">
        <f>B27-R19*C27</f>
        <v>5.2079694323144112</v>
      </c>
    </row>
    <row r="21" spans="1:18" x14ac:dyDescent="0.25">
      <c r="A21">
        <v>20</v>
      </c>
      <c r="B21">
        <v>0</v>
      </c>
      <c r="C21">
        <v>172</v>
      </c>
      <c r="D21">
        <v>72</v>
      </c>
      <c r="E21">
        <f t="shared" si="0"/>
        <v>-1.3333333333333428</v>
      </c>
      <c r="F21">
        <f t="shared" si="0"/>
        <v>-3.3333333333333286</v>
      </c>
      <c r="G21">
        <f t="shared" si="1"/>
        <v>-0.11572189722071265</v>
      </c>
      <c r="H21">
        <f t="shared" si="1"/>
        <v>-0.17261022524629915</v>
      </c>
      <c r="I21">
        <f t="shared" si="2"/>
        <v>0.90049843747639902</v>
      </c>
      <c r="J21">
        <f t="shared" si="3"/>
        <v>73.491703056768557</v>
      </c>
      <c r="K21">
        <f t="shared" si="4"/>
        <v>-1.4917030567685572</v>
      </c>
      <c r="L21">
        <f t="shared" si="5"/>
        <v>0.49486899563318776</v>
      </c>
      <c r="M21">
        <f t="shared" si="6"/>
        <v>-0.49486899563318776</v>
      </c>
    </row>
    <row r="22" spans="1:18" x14ac:dyDescent="0.25">
      <c r="A22">
        <v>21</v>
      </c>
      <c r="B22">
        <v>1</v>
      </c>
      <c r="C22">
        <v>168</v>
      </c>
      <c r="D22">
        <v>63</v>
      </c>
      <c r="E22">
        <f t="shared" si="0"/>
        <v>-5.3333333333333428</v>
      </c>
      <c r="F22">
        <f t="shared" si="0"/>
        <v>-12.333333333333329</v>
      </c>
      <c r="G22">
        <f t="shared" si="1"/>
        <v>-0.46288758888284809</v>
      </c>
      <c r="H22">
        <f t="shared" si="1"/>
        <v>-0.63865783341130755</v>
      </c>
      <c r="I22">
        <f t="shared" si="2"/>
        <v>-1.0642254261084716</v>
      </c>
      <c r="J22">
        <f t="shared" si="3"/>
        <v>67.966812227074229</v>
      </c>
      <c r="K22">
        <f t="shared" si="4"/>
        <v>-4.9668122270742288</v>
      </c>
      <c r="L22">
        <f t="shared" si="5"/>
        <v>0.60447598253275103</v>
      </c>
      <c r="M22">
        <f t="shared" si="6"/>
        <v>0.39552401746724897</v>
      </c>
    </row>
    <row r="23" spans="1:18" x14ac:dyDescent="0.25">
      <c r="A23">
        <v>22</v>
      </c>
      <c r="B23">
        <v>0</v>
      </c>
      <c r="C23">
        <v>194</v>
      </c>
      <c r="D23">
        <v>113</v>
      </c>
      <c r="E23">
        <f t="shared" si="0"/>
        <v>20.666666666666657</v>
      </c>
      <c r="F23">
        <f t="shared" si="0"/>
        <v>37.666666666666671</v>
      </c>
      <c r="G23">
        <f t="shared" si="1"/>
        <v>1.7936894069210325</v>
      </c>
      <c r="H23">
        <f t="shared" si="1"/>
        <v>1.9504955452831836</v>
      </c>
      <c r="I23">
        <f t="shared" si="2"/>
        <v>0.90049843747639902</v>
      </c>
      <c r="J23">
        <f t="shared" si="3"/>
        <v>103.87860262008735</v>
      </c>
      <c r="K23">
        <f t="shared" si="4"/>
        <v>9.1213973799126506</v>
      </c>
      <c r="L23">
        <f t="shared" si="5"/>
        <v>-0.1079694323144107</v>
      </c>
      <c r="M23">
        <f t="shared" si="6"/>
        <v>0.1079694323144107</v>
      </c>
    </row>
    <row r="24" spans="1:18" x14ac:dyDescent="0.25">
      <c r="A24">
        <v>23</v>
      </c>
      <c r="B24">
        <v>1</v>
      </c>
      <c r="C24">
        <v>174</v>
      </c>
      <c r="D24">
        <v>83</v>
      </c>
      <c r="E24">
        <f t="shared" si="0"/>
        <v>0.66666666666665719</v>
      </c>
      <c r="F24">
        <f t="shared" si="0"/>
        <v>7.6666666666666714</v>
      </c>
      <c r="G24">
        <f t="shared" si="1"/>
        <v>5.7860948610355088E-2</v>
      </c>
      <c r="H24">
        <f t="shared" si="1"/>
        <v>0.39700351806648887</v>
      </c>
      <c r="I24">
        <f t="shared" si="2"/>
        <v>-1.0642254261084716</v>
      </c>
      <c r="J24">
        <f t="shared" si="3"/>
        <v>76.254148471615707</v>
      </c>
      <c r="K24">
        <f t="shared" si="4"/>
        <v>6.7458515283842928</v>
      </c>
      <c r="L24">
        <f t="shared" si="5"/>
        <v>0.44006550218340568</v>
      </c>
      <c r="M24">
        <f t="shared" si="6"/>
        <v>0.55993449781659432</v>
      </c>
    </row>
    <row r="25" spans="1:18" x14ac:dyDescent="0.25">
      <c r="A25">
        <v>24</v>
      </c>
      <c r="B25">
        <v>0</v>
      </c>
      <c r="C25">
        <v>175</v>
      </c>
      <c r="D25">
        <v>87</v>
      </c>
      <c r="E25">
        <f t="shared" si="0"/>
        <v>1.6666666666666572</v>
      </c>
      <c r="F25">
        <f t="shared" si="0"/>
        <v>11.666666666666671</v>
      </c>
      <c r="G25">
        <f t="shared" si="1"/>
        <v>0.14465237152588895</v>
      </c>
      <c r="H25">
        <f t="shared" si="1"/>
        <v>0.60413578836204818</v>
      </c>
      <c r="I25">
        <f t="shared" si="2"/>
        <v>0.90049843747639902</v>
      </c>
      <c r="J25">
        <f t="shared" si="3"/>
        <v>77.635371179039311</v>
      </c>
      <c r="K25">
        <f t="shared" si="4"/>
        <v>9.3646288209606894</v>
      </c>
      <c r="L25">
        <f t="shared" si="5"/>
        <v>0.41266375545851464</v>
      </c>
      <c r="M25">
        <f t="shared" si="6"/>
        <v>-0.41266375545851464</v>
      </c>
    </row>
    <row r="27" spans="1:18" x14ac:dyDescent="0.25">
      <c r="A27" t="s">
        <v>22</v>
      </c>
      <c r="B27">
        <f t="shared" ref="B27:I27" si="7">SUM(B2:B25)/COUNT(B2:B25)</f>
        <v>0.45833333333333331</v>
      </c>
      <c r="C27">
        <f t="shared" si="7"/>
        <v>173.33333333333334</v>
      </c>
      <c r="D27">
        <f t="shared" si="7"/>
        <v>75.333333333333329</v>
      </c>
      <c r="E27">
        <f t="shared" si="7"/>
        <v>-9.473903143468002E-15</v>
      </c>
      <c r="F27">
        <f t="shared" si="7"/>
        <v>4.736951571734001E-15</v>
      </c>
      <c r="G27">
        <f t="shared" si="7"/>
        <v>-8.1763299834373504E-16</v>
      </c>
      <c r="H27">
        <f t="shared" si="7"/>
        <v>2.0354088784794536E-16</v>
      </c>
      <c r="I27">
        <f t="shared" si="7"/>
        <v>0</v>
      </c>
    </row>
    <row r="28" spans="1:18" x14ac:dyDescent="0.25">
      <c r="A28" t="s">
        <v>23</v>
      </c>
      <c r="B28">
        <f>STDEV(B2:B25)</f>
        <v>0.50897737770405149</v>
      </c>
      <c r="C28">
        <f>SQRT(SUMSQ(E2:E25)/(COUNT(E2:E25)-1))</f>
        <v>11.52187585371435</v>
      </c>
      <c r="D28">
        <f>SQRT(SUMSQ(F2:F25)/(COUNT(F2:F25)-1))</f>
        <v>19.311331808859897</v>
      </c>
      <c r="G28">
        <f>STDEV(G2:G25)</f>
        <v>1</v>
      </c>
      <c r="H28">
        <f>STDEV(H2:H25)</f>
        <v>1</v>
      </c>
      <c r="I28">
        <f>STDEV(I2:I25)</f>
        <v>1.0000000000000004</v>
      </c>
    </row>
    <row r="30" spans="1:18" x14ac:dyDescent="0.25">
      <c r="A30" t="s">
        <v>24</v>
      </c>
      <c r="C30">
        <f>AVERAGE(C2:C25)</f>
        <v>173.33333333333334</v>
      </c>
      <c r="D30">
        <f>AVERAGE(D2:D25)</f>
        <v>75.333333333333329</v>
      </c>
    </row>
    <row r="31" spans="1:18" x14ac:dyDescent="0.25">
      <c r="A31" t="s">
        <v>27</v>
      </c>
      <c r="C31">
        <f>_xlfn.STDEV.S(C2:C25)</f>
        <v>11.52187585371435</v>
      </c>
      <c r="D31">
        <f>_xlfn.STDEV.S(D2:D25)</f>
        <v>19.311331808859908</v>
      </c>
    </row>
    <row r="33" spans="8:12" x14ac:dyDescent="0.25">
      <c r="K33" t="s">
        <v>34</v>
      </c>
    </row>
    <row r="34" spans="8:12" x14ac:dyDescent="0.25">
      <c r="I34" t="s">
        <v>28</v>
      </c>
      <c r="J34">
        <f>SUM(I2:I25)/(COUNT(I2:I25)-1)</f>
        <v>0</v>
      </c>
    </row>
    <row r="36" spans="8:12" x14ac:dyDescent="0.25">
      <c r="I36" t="s">
        <v>28</v>
      </c>
      <c r="J36">
        <f>PEARSON(C2:C25,D2:D25)</f>
        <v>0.82409005856159345</v>
      </c>
      <c r="K36">
        <f>J36*J36</f>
        <v>0.67912442462005052</v>
      </c>
    </row>
    <row r="37" spans="8:12" x14ac:dyDescent="0.25">
      <c r="I37" t="s">
        <v>32</v>
      </c>
      <c r="J37">
        <f>PEARSON(B2:B25,C2:C25)</f>
        <v>-0.62030168288283605</v>
      </c>
      <c r="K37">
        <f>J37*J37</f>
        <v>0.38477417778727852</v>
      </c>
    </row>
    <row r="38" spans="8:12" x14ac:dyDescent="0.25">
      <c r="I38" t="s">
        <v>33</v>
      </c>
      <c r="J38">
        <f>PEARSON(B2:B25,D2:D25)</f>
        <v>-0.54261028582426241</v>
      </c>
      <c r="K38">
        <f>J38*J38</f>
        <v>0.29442592228228776</v>
      </c>
    </row>
    <row r="40" spans="8:12" x14ac:dyDescent="0.25">
      <c r="I40" t="s">
        <v>35</v>
      </c>
    </row>
    <row r="42" spans="8:12" x14ac:dyDescent="0.25">
      <c r="K42" t="s">
        <v>36</v>
      </c>
      <c r="L42">
        <f>J36*SQRT(24-2)/SQRT(1-J36*J36)</f>
        <v>6.8236648074321744</v>
      </c>
    </row>
    <row r="43" spans="8:12" x14ac:dyDescent="0.25">
      <c r="K43" t="s">
        <v>37</v>
      </c>
      <c r="L43">
        <f>24-2</f>
        <v>22</v>
      </c>
    </row>
    <row r="44" spans="8:12" x14ac:dyDescent="0.25">
      <c r="K44" t="s">
        <v>38</v>
      </c>
      <c r="L44">
        <f>_xlfn.T.DIST(L42,L43,FALSE)</f>
        <v>8.2956074229603279E-7</v>
      </c>
    </row>
    <row r="46" spans="8:12" x14ac:dyDescent="0.25">
      <c r="H46" s="6" t="s">
        <v>80</v>
      </c>
      <c r="L46" t="s">
        <v>89</v>
      </c>
    </row>
    <row r="47" spans="8:12" x14ac:dyDescent="0.25">
      <c r="I47" t="s">
        <v>81</v>
      </c>
      <c r="J47">
        <f>(J36-J37*J38)/(SQRT(1-J37*J37)*SQRT(1-J38*J38))</f>
        <v>0.73993427927649025</v>
      </c>
    </row>
    <row r="48" spans="8:12" x14ac:dyDescent="0.25">
      <c r="I48" t="s">
        <v>82</v>
      </c>
      <c r="J48">
        <f>(J37-J36*J38)/(SQRT(1-J36*J36)*SQRT(1-J38*J38))</f>
        <v>-0.36388373385066758</v>
      </c>
    </row>
    <row r="49" spans="9:12" x14ac:dyDescent="0.25">
      <c r="I49" t="s">
        <v>83</v>
      </c>
      <c r="J49">
        <f>(J38-J36*J37)/(SQRT(1-J36*J36)*SQRT(1-J37*J37))</f>
        <v>-7.0729604076938166E-2</v>
      </c>
      <c r="L49">
        <f>PEARSON(K2:K25,M2:M25)</f>
        <v>-7.0729604076938998E-2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3BBC-3349-489E-ADA4-BCBAEF37D486}">
  <dimension ref="B2:O28"/>
  <sheetViews>
    <sheetView topLeftCell="A10" workbookViewId="0">
      <selection activeCell="I25" sqref="I25"/>
    </sheetView>
  </sheetViews>
  <sheetFormatPr defaultRowHeight="15" x14ac:dyDescent="0.25"/>
  <sheetData>
    <row r="2" spans="2:15" ht="15.75" thickBot="1" x14ac:dyDescent="0.3"/>
    <row r="3" spans="2:15" ht="15.75" thickBot="1" x14ac:dyDescent="0.3">
      <c r="B3" s="10" t="s">
        <v>46</v>
      </c>
      <c r="E3" s="13" t="s">
        <v>46</v>
      </c>
      <c r="F3" s="14" t="s">
        <v>47</v>
      </c>
      <c r="G3" s="14" t="s">
        <v>91</v>
      </c>
      <c r="H3" s="14" t="s">
        <v>94</v>
      </c>
      <c r="I3" s="15" t="s">
        <v>92</v>
      </c>
      <c r="K3" s="16" t="s">
        <v>95</v>
      </c>
      <c r="L3" s="17" t="s">
        <v>96</v>
      </c>
      <c r="M3" s="17" t="s">
        <v>97</v>
      </c>
      <c r="N3" s="17" t="s">
        <v>94</v>
      </c>
      <c r="O3" s="18" t="s">
        <v>98</v>
      </c>
    </row>
    <row r="4" spans="2:15" x14ac:dyDescent="0.25">
      <c r="B4" s="11" t="s">
        <v>47</v>
      </c>
      <c r="K4" s="19" t="s">
        <v>99</v>
      </c>
      <c r="L4" s="20" t="s">
        <v>101</v>
      </c>
      <c r="M4" s="20" t="s">
        <v>102</v>
      </c>
      <c r="N4" s="20"/>
      <c r="O4" s="21" t="s">
        <v>103</v>
      </c>
    </row>
    <row r="5" spans="2:15" x14ac:dyDescent="0.25">
      <c r="B5" s="11" t="s">
        <v>91</v>
      </c>
      <c r="D5" t="s">
        <v>93</v>
      </c>
      <c r="K5" s="19" t="s">
        <v>100</v>
      </c>
      <c r="L5" s="20"/>
      <c r="M5" s="20"/>
      <c r="N5" s="20"/>
      <c r="O5" s="21"/>
    </row>
    <row r="6" spans="2:15" x14ac:dyDescent="0.25">
      <c r="B6" s="11"/>
      <c r="K6" s="19"/>
      <c r="L6" s="20"/>
      <c r="M6" s="20"/>
      <c r="N6" s="20"/>
      <c r="O6" s="21"/>
    </row>
    <row r="7" spans="2:15" ht="15.75" thickBot="1" x14ac:dyDescent="0.3">
      <c r="B7" s="12" t="s">
        <v>92</v>
      </c>
      <c r="K7" s="22"/>
      <c r="L7" s="23"/>
      <c r="M7" s="23"/>
      <c r="N7" s="23"/>
      <c r="O7" s="24"/>
    </row>
    <row r="9" spans="2:15" ht="15.75" thickBot="1" x14ac:dyDescent="0.3"/>
    <row r="10" spans="2:15" ht="15.75" thickBot="1" x14ac:dyDescent="0.3">
      <c r="B10" s="7">
        <v>1</v>
      </c>
      <c r="E10" s="13">
        <v>10</v>
      </c>
      <c r="F10" s="14">
        <v>20</v>
      </c>
      <c r="G10" s="14">
        <v>30</v>
      </c>
      <c r="H10" s="14">
        <v>40</v>
      </c>
      <c r="I10" s="15">
        <v>50</v>
      </c>
      <c r="K10">
        <f t="array" ref="K10:O14">MMULT(B10:B14,E10:I10)</f>
        <v>10</v>
      </c>
      <c r="L10">
        <v>20</v>
      </c>
      <c r="M10">
        <v>30</v>
      </c>
      <c r="N10">
        <v>40</v>
      </c>
      <c r="O10">
        <v>50</v>
      </c>
    </row>
    <row r="11" spans="2:15" x14ac:dyDescent="0.25">
      <c r="B11" s="8">
        <v>2</v>
      </c>
      <c r="K11">
        <v>20</v>
      </c>
      <c r="L11">
        <v>40</v>
      </c>
      <c r="M11">
        <v>60</v>
      </c>
      <c r="N11">
        <v>80</v>
      </c>
      <c r="O11">
        <v>100</v>
      </c>
    </row>
    <row r="12" spans="2:15" x14ac:dyDescent="0.25">
      <c r="B12" s="8">
        <v>3</v>
      </c>
      <c r="D12" t="s">
        <v>93</v>
      </c>
      <c r="K12">
        <v>30</v>
      </c>
      <c r="L12">
        <v>60</v>
      </c>
      <c r="M12">
        <v>90</v>
      </c>
      <c r="N12">
        <v>120</v>
      </c>
      <c r="O12">
        <v>150</v>
      </c>
    </row>
    <row r="13" spans="2:15" x14ac:dyDescent="0.25">
      <c r="B13" s="8">
        <v>4</v>
      </c>
      <c r="K13">
        <v>40</v>
      </c>
      <c r="L13">
        <v>80</v>
      </c>
      <c r="M13">
        <v>120</v>
      </c>
      <c r="N13">
        <v>160</v>
      </c>
      <c r="O13">
        <v>200</v>
      </c>
    </row>
    <row r="14" spans="2:15" ht="15.75" thickBot="1" x14ac:dyDescent="0.3">
      <c r="B14" s="9">
        <v>5</v>
      </c>
      <c r="K14">
        <v>50</v>
      </c>
      <c r="L14">
        <v>100</v>
      </c>
      <c r="M14">
        <v>150</v>
      </c>
      <c r="N14">
        <v>200</v>
      </c>
      <c r="O14">
        <v>250</v>
      </c>
    </row>
    <row r="16" spans="2:15" ht="15.75" thickBot="1" x14ac:dyDescent="0.3"/>
    <row r="17" spans="2:15" x14ac:dyDescent="0.25">
      <c r="B17" s="16">
        <v>1</v>
      </c>
      <c r="C17" s="18">
        <v>-1</v>
      </c>
      <c r="E17" s="16">
        <v>10</v>
      </c>
      <c r="F17" s="17">
        <v>20</v>
      </c>
      <c r="G17" s="17">
        <v>30</v>
      </c>
      <c r="H17" s="17">
        <v>40</v>
      </c>
      <c r="I17" s="18">
        <v>50</v>
      </c>
      <c r="K17" s="16">
        <f t="array" ref="K17:O21">MMULT(B17:C21,E17:I18)</f>
        <v>-990</v>
      </c>
      <c r="L17" s="17">
        <v>-1980</v>
      </c>
      <c r="M17" s="17">
        <v>-2970</v>
      </c>
      <c r="N17" s="17">
        <v>-3960</v>
      </c>
      <c r="O17" s="18">
        <v>-4950</v>
      </c>
    </row>
    <row r="18" spans="2:15" ht="15.75" thickBot="1" x14ac:dyDescent="0.3">
      <c r="B18" s="19">
        <v>2</v>
      </c>
      <c r="C18" s="21">
        <v>-2</v>
      </c>
      <c r="E18" s="22">
        <v>1000</v>
      </c>
      <c r="F18" s="23">
        <v>2000</v>
      </c>
      <c r="G18" s="23">
        <v>3000</v>
      </c>
      <c r="H18" s="23">
        <v>4000</v>
      </c>
      <c r="I18" s="24">
        <v>5000</v>
      </c>
      <c r="K18" s="19">
        <v>-1980</v>
      </c>
      <c r="L18" s="20">
        <v>-3960</v>
      </c>
      <c r="M18" s="20">
        <v>-5940</v>
      </c>
      <c r="N18" s="20">
        <v>-7920</v>
      </c>
      <c r="O18" s="21">
        <v>-9900</v>
      </c>
    </row>
    <row r="19" spans="2:15" x14ac:dyDescent="0.25">
      <c r="B19" s="19">
        <v>3</v>
      </c>
      <c r="C19" s="21">
        <v>-3</v>
      </c>
      <c r="K19" s="19">
        <v>-2970</v>
      </c>
      <c r="L19" s="20">
        <v>-5940</v>
      </c>
      <c r="M19" s="20">
        <v>-8910</v>
      </c>
      <c r="N19" s="20">
        <v>-11880</v>
      </c>
      <c r="O19" s="21">
        <v>-14850</v>
      </c>
    </row>
    <row r="20" spans="2:15" x14ac:dyDescent="0.25">
      <c r="B20" s="19">
        <v>4</v>
      </c>
      <c r="C20" s="21">
        <v>-4</v>
      </c>
      <c r="K20" s="19">
        <v>-3960</v>
      </c>
      <c r="L20" s="20">
        <v>-7920</v>
      </c>
      <c r="M20" s="20">
        <v>-11880</v>
      </c>
      <c r="N20" s="20">
        <v>-15840</v>
      </c>
      <c r="O20" s="21">
        <v>-19800</v>
      </c>
    </row>
    <row r="21" spans="2:15" ht="15.75" thickBot="1" x14ac:dyDescent="0.3">
      <c r="B21" s="22">
        <v>5</v>
      </c>
      <c r="C21" s="24">
        <v>-5</v>
      </c>
      <c r="K21" s="22">
        <v>-4950</v>
      </c>
      <c r="L21" s="23">
        <v>-9900</v>
      </c>
      <c r="M21" s="23">
        <v>-14850</v>
      </c>
      <c r="N21" s="23">
        <v>-19800</v>
      </c>
      <c r="O21" s="24">
        <v>-24750</v>
      </c>
    </row>
    <row r="23" spans="2:15" ht="15.75" thickBot="1" x14ac:dyDescent="0.3"/>
    <row r="24" spans="2:15" x14ac:dyDescent="0.25">
      <c r="B24" s="16">
        <v>1</v>
      </c>
      <c r="C24" s="18">
        <v>-1</v>
      </c>
      <c r="E24" s="16">
        <f t="array" ref="E24:I25">TRANSPOSE(B24:C28)</f>
        <v>1</v>
      </c>
      <c r="F24" s="17">
        <v>2</v>
      </c>
      <c r="G24" s="17">
        <v>3</v>
      </c>
      <c r="H24" s="17">
        <v>4</v>
      </c>
      <c r="I24" s="18">
        <v>5</v>
      </c>
      <c r="K24" s="16">
        <f t="array" ref="K24:O28">MMULT(B24:C28,E24:I25)</f>
        <v>2</v>
      </c>
      <c r="L24" s="17">
        <v>4</v>
      </c>
      <c r="M24" s="17">
        <v>6</v>
      </c>
      <c r="N24" s="17">
        <v>8</v>
      </c>
      <c r="O24" s="18">
        <v>10</v>
      </c>
    </row>
    <row r="25" spans="2:15" ht="15.75" thickBot="1" x14ac:dyDescent="0.3">
      <c r="B25" s="19">
        <v>2</v>
      </c>
      <c r="C25" s="21">
        <v>-2</v>
      </c>
      <c r="E25" s="22">
        <v>-1</v>
      </c>
      <c r="F25" s="23">
        <v>-2</v>
      </c>
      <c r="G25" s="23">
        <v>-3</v>
      </c>
      <c r="H25" s="23">
        <v>-4</v>
      </c>
      <c r="I25" s="24">
        <v>-5</v>
      </c>
      <c r="K25" s="19">
        <v>4</v>
      </c>
      <c r="L25" s="20">
        <v>8</v>
      </c>
      <c r="M25" s="20">
        <v>12</v>
      </c>
      <c r="N25" s="20">
        <v>16</v>
      </c>
      <c r="O25" s="21">
        <v>20</v>
      </c>
    </row>
    <row r="26" spans="2:15" x14ac:dyDescent="0.25">
      <c r="B26" s="19">
        <v>3</v>
      </c>
      <c r="C26" s="21">
        <v>-3</v>
      </c>
      <c r="K26" s="19">
        <v>6</v>
      </c>
      <c r="L26" s="20">
        <v>12</v>
      </c>
      <c r="M26" s="20">
        <v>18</v>
      </c>
      <c r="N26" s="20">
        <v>24</v>
      </c>
      <c r="O26" s="21">
        <v>30</v>
      </c>
    </row>
    <row r="27" spans="2:15" x14ac:dyDescent="0.25">
      <c r="B27" s="19">
        <v>4</v>
      </c>
      <c r="C27" s="21">
        <v>-4</v>
      </c>
      <c r="K27" s="19">
        <v>8</v>
      </c>
      <c r="L27" s="20">
        <v>16</v>
      </c>
      <c r="M27" s="20">
        <v>24</v>
      </c>
      <c r="N27" s="20">
        <v>32</v>
      </c>
      <c r="O27" s="21">
        <v>40</v>
      </c>
    </row>
    <row r="28" spans="2:15" ht="15.75" thickBot="1" x14ac:dyDescent="0.3">
      <c r="B28" s="22">
        <v>5</v>
      </c>
      <c r="C28" s="24">
        <v>-5</v>
      </c>
      <c r="K28" s="22">
        <v>10</v>
      </c>
      <c r="L28" s="23">
        <v>20</v>
      </c>
      <c r="M28" s="23">
        <v>30</v>
      </c>
      <c r="N28" s="23">
        <v>40</v>
      </c>
      <c r="O28" s="24">
        <v>50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2246-E7D6-441B-81D6-5CE44E0950C3}">
  <dimension ref="A1:O15"/>
  <sheetViews>
    <sheetView workbookViewId="0">
      <selection sqref="A1:O15"/>
    </sheetView>
  </sheetViews>
  <sheetFormatPr defaultRowHeight="15" x14ac:dyDescent="0.25"/>
  <sheetData>
    <row r="1" spans="1:15" x14ac:dyDescent="0.25">
      <c r="A1" s="4"/>
      <c r="B1" s="4" t="s">
        <v>104</v>
      </c>
      <c r="C1" s="4" t="s">
        <v>105</v>
      </c>
      <c r="D1" s="4" t="s">
        <v>106</v>
      </c>
      <c r="E1" s="4" t="s">
        <v>110</v>
      </c>
      <c r="F1" s="4" t="s">
        <v>111</v>
      </c>
      <c r="G1" s="4" t="s">
        <v>112</v>
      </c>
      <c r="H1" s="4" t="s">
        <v>113</v>
      </c>
      <c r="I1" s="4" t="s">
        <v>114</v>
      </c>
      <c r="J1" s="4" t="s">
        <v>115</v>
      </c>
      <c r="K1" s="4" t="s">
        <v>116</v>
      </c>
      <c r="L1" s="4" t="s">
        <v>117</v>
      </c>
      <c r="M1" s="4" t="s">
        <v>118</v>
      </c>
      <c r="N1" s="4" t="s">
        <v>119</v>
      </c>
      <c r="O1" s="4" t="s">
        <v>120</v>
      </c>
    </row>
    <row r="2" spans="1:15" x14ac:dyDescent="0.25">
      <c r="A2" s="2" t="s">
        <v>104</v>
      </c>
      <c r="B2" s="2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105</v>
      </c>
      <c r="B3" s="2">
        <v>-2.1385844687563365E-2</v>
      </c>
      <c r="C3" s="2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106</v>
      </c>
      <c r="B4" s="2">
        <v>8.2044091648784834E-3</v>
      </c>
      <c r="C4" s="2">
        <v>0.1039497926595257</v>
      </c>
      <c r="D4" s="2">
        <v>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 t="s">
        <v>110</v>
      </c>
      <c r="B5" s="2">
        <v>0.61281165041104468</v>
      </c>
      <c r="C5" s="2">
        <v>0.77694278270902506</v>
      </c>
      <c r="D5" s="2">
        <v>8.7329373623798778E-2</v>
      </c>
      <c r="E5" s="2">
        <v>1</v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111</v>
      </c>
      <c r="B6" s="2">
        <v>0.53344589050859215</v>
      </c>
      <c r="C6" s="2">
        <v>7.6667470914844299E-2</v>
      </c>
      <c r="D6" s="2">
        <v>0.85018233325117154</v>
      </c>
      <c r="E6" s="2">
        <v>0.39651772064169138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 t="s">
        <v>112</v>
      </c>
      <c r="B7" s="2">
        <v>-6.3869577382454114E-3</v>
      </c>
      <c r="C7" s="2">
        <v>0.66485259831279198</v>
      </c>
      <c r="D7" s="2">
        <v>0.81203916880929883</v>
      </c>
      <c r="E7" s="2">
        <v>0.52148402796515148</v>
      </c>
      <c r="F7" s="2">
        <v>0.68351084075608703</v>
      </c>
      <c r="G7" s="2">
        <v>1</v>
      </c>
      <c r="H7" s="2"/>
      <c r="I7" s="2"/>
      <c r="J7" s="2"/>
      <c r="K7" s="2"/>
      <c r="L7" s="2"/>
      <c r="M7" s="2"/>
      <c r="N7" s="2"/>
      <c r="O7" s="2"/>
    </row>
    <row r="8" spans="1:15" x14ac:dyDescent="0.25">
      <c r="A8" s="2" t="s">
        <v>113</v>
      </c>
      <c r="B8" s="2">
        <v>0.68543010928125958</v>
      </c>
      <c r="C8" s="2">
        <v>0.67483441341320072</v>
      </c>
      <c r="D8" s="2">
        <v>9.2770258023861948E-2</v>
      </c>
      <c r="E8" s="2">
        <v>0.96502149642499002</v>
      </c>
      <c r="F8" s="2">
        <v>0.43935402223673503</v>
      </c>
      <c r="G8" s="2">
        <v>0.46565503506105327</v>
      </c>
      <c r="H8" s="2">
        <v>1</v>
      </c>
      <c r="I8" s="2"/>
      <c r="J8" s="2"/>
      <c r="K8" s="2"/>
      <c r="L8" s="2"/>
      <c r="M8" s="2"/>
      <c r="N8" s="2"/>
      <c r="O8" s="2"/>
    </row>
    <row r="9" spans="1:15" x14ac:dyDescent="0.25">
      <c r="A9" s="2" t="s">
        <v>114</v>
      </c>
      <c r="B9" s="2">
        <v>0.70948789106192522</v>
      </c>
      <c r="C9" s="2">
        <v>6.997153813369078E-2</v>
      </c>
      <c r="D9" s="2">
        <v>0.67041940211957773</v>
      </c>
      <c r="E9" s="2">
        <v>0.5020815189807224</v>
      </c>
      <c r="F9" s="2">
        <v>0.94063243344730108</v>
      </c>
      <c r="G9" s="2">
        <v>0.54457204023949501</v>
      </c>
      <c r="H9" s="2">
        <v>0.56435937737492747</v>
      </c>
      <c r="I9" s="2">
        <v>1</v>
      </c>
      <c r="J9" s="2"/>
      <c r="K9" s="2"/>
      <c r="L9" s="2"/>
      <c r="M9" s="2"/>
      <c r="N9" s="2"/>
      <c r="O9" s="2"/>
    </row>
    <row r="10" spans="1:15" x14ac:dyDescent="0.25">
      <c r="A10" s="2" t="s">
        <v>115</v>
      </c>
      <c r="B10" s="2">
        <v>5.1913090196933692E-3</v>
      </c>
      <c r="C10" s="2">
        <v>0.72539221190661918</v>
      </c>
      <c r="D10" s="2">
        <v>0.72946553939445535</v>
      </c>
      <c r="E10" s="2">
        <v>0.5766261412418241</v>
      </c>
      <c r="F10" s="2">
        <v>0.61976091870428784</v>
      </c>
      <c r="G10" s="2">
        <v>0.9735071705077597</v>
      </c>
      <c r="H10" s="2">
        <v>0.52381415047414592</v>
      </c>
      <c r="I10" s="2">
        <v>0.49785089709046798</v>
      </c>
      <c r="J10" s="2">
        <v>1</v>
      </c>
      <c r="K10" s="2"/>
      <c r="L10" s="2"/>
      <c r="M10" s="2"/>
      <c r="N10" s="2"/>
      <c r="O10" s="2"/>
    </row>
    <row r="11" spans="1:15" x14ac:dyDescent="0.25">
      <c r="A11" s="2" t="s">
        <v>116</v>
      </c>
      <c r="B11" s="2">
        <v>0.51493063946396522</v>
      </c>
      <c r="C11" s="2">
        <v>0.83785930811577336</v>
      </c>
      <c r="D11" s="2">
        <v>8.0486463194987687E-2</v>
      </c>
      <c r="E11" s="2">
        <v>0.98651185370231997</v>
      </c>
      <c r="F11" s="2">
        <v>0.33919461013295138</v>
      </c>
      <c r="G11" s="2">
        <v>0.55208941425202596</v>
      </c>
      <c r="H11" s="2">
        <v>0.91648968590854074</v>
      </c>
      <c r="I11" s="2">
        <v>0.42687830471528682</v>
      </c>
      <c r="J11" s="2">
        <v>0.60844026774190241</v>
      </c>
      <c r="K11" s="2">
        <v>1</v>
      </c>
      <c r="L11" s="2"/>
      <c r="M11" s="2"/>
      <c r="N11" s="2"/>
      <c r="O11" s="2"/>
    </row>
    <row r="12" spans="1:15" x14ac:dyDescent="0.25">
      <c r="A12" s="2" t="s">
        <v>117</v>
      </c>
      <c r="B12" s="2">
        <v>0.36122671185597199</v>
      </c>
      <c r="C12" s="2">
        <v>7.9260429670039989E-2</v>
      </c>
      <c r="D12" s="2">
        <v>0.92956770623807305</v>
      </c>
      <c r="E12" s="2">
        <v>0.29011818070327855</v>
      </c>
      <c r="F12" s="2">
        <v>0.97647467702771418</v>
      </c>
      <c r="G12" s="2">
        <v>0.74465419603302785</v>
      </c>
      <c r="H12" s="2">
        <v>0.32094448251031038</v>
      </c>
      <c r="I12" s="2">
        <v>0.85143918886303105</v>
      </c>
      <c r="J12" s="2">
        <v>0.67454728150908572</v>
      </c>
      <c r="K12" s="2">
        <v>0.25066818416757752</v>
      </c>
      <c r="L12" s="2">
        <v>1</v>
      </c>
      <c r="M12" s="2"/>
      <c r="N12" s="2"/>
      <c r="O12" s="2"/>
    </row>
    <row r="13" spans="1:15" x14ac:dyDescent="0.25">
      <c r="A13" s="2" t="s">
        <v>118</v>
      </c>
      <c r="B13" s="2">
        <v>-1.0276093760228394E-2</v>
      </c>
      <c r="C13" s="2">
        <v>0.58862639909519321</v>
      </c>
      <c r="D13" s="2">
        <v>0.85748522653645898</v>
      </c>
      <c r="E13" s="2">
        <v>0.45878504681592114</v>
      </c>
      <c r="F13" s="2">
        <v>0.719904310328078</v>
      </c>
      <c r="G13" s="2">
        <v>0.98940381174441616</v>
      </c>
      <c r="H13" s="2">
        <v>0.40615276528437655</v>
      </c>
      <c r="I13" s="2">
        <v>0.57386244275536102</v>
      </c>
      <c r="J13" s="2">
        <v>0.93515199855712794</v>
      </c>
      <c r="K13" s="2">
        <v>0.48833707721365754</v>
      </c>
      <c r="L13" s="2">
        <v>0.78573348480590099</v>
      </c>
      <c r="M13" s="2">
        <v>1</v>
      </c>
      <c r="N13" s="2"/>
      <c r="O13" s="2"/>
    </row>
    <row r="14" spans="1:15" x14ac:dyDescent="0.25">
      <c r="A14" s="2" t="s">
        <v>119</v>
      </c>
      <c r="B14" s="2">
        <v>0.51434346445451784</v>
      </c>
      <c r="C14" s="2">
        <v>0.59102295309257791</v>
      </c>
      <c r="D14" s="2">
        <v>0.58240534577304681</v>
      </c>
      <c r="E14" s="2">
        <v>0.79104023285968283</v>
      </c>
      <c r="F14" s="2">
        <v>0.76343990098385128</v>
      </c>
      <c r="G14" s="2">
        <v>0.78421315847019402</v>
      </c>
      <c r="H14" s="2">
        <v>0.82886735590084726</v>
      </c>
      <c r="I14" s="2">
        <v>0.80400064602680654</v>
      </c>
      <c r="J14" s="2">
        <v>0.8182809934096531</v>
      </c>
      <c r="K14" s="2">
        <v>0.74974398615973459</v>
      </c>
      <c r="L14" s="2">
        <v>0.70279411532109681</v>
      </c>
      <c r="M14" s="2">
        <v>0.74884096001552403</v>
      </c>
      <c r="N14" s="2">
        <v>1</v>
      </c>
      <c r="O14" s="2"/>
    </row>
    <row r="15" spans="1:15" ht="15.75" thickBot="1" x14ac:dyDescent="0.3">
      <c r="A15" s="3" t="s">
        <v>120</v>
      </c>
      <c r="B15" s="3">
        <v>0.28869162062847276</v>
      </c>
      <c r="C15" s="3">
        <v>0.5535796654286762</v>
      </c>
      <c r="D15" s="3">
        <v>0.8237276345417297</v>
      </c>
      <c r="E15" s="3">
        <v>0.61934828930604757</v>
      </c>
      <c r="F15" s="3">
        <v>0.8487583451865548</v>
      </c>
      <c r="G15" s="3">
        <v>0.94348561221124838</v>
      </c>
      <c r="H15" s="3">
        <v>0.58490542677394175</v>
      </c>
      <c r="I15" s="3">
        <v>0.74824747172802619</v>
      </c>
      <c r="J15" s="3">
        <v>0.89893287349892936</v>
      </c>
      <c r="K15" s="3">
        <v>0.62261583967932943</v>
      </c>
      <c r="L15" s="3">
        <v>0.86723967516182399</v>
      </c>
      <c r="M15" s="3">
        <v>0.95149409608875346</v>
      </c>
      <c r="N15" s="3">
        <v>0.85828339755149674</v>
      </c>
      <c r="O15" s="3">
        <v>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EDE8C-AC80-4A69-85E2-F640295E50A1}">
  <dimension ref="A1:AM101"/>
  <sheetViews>
    <sheetView zoomScale="145" zoomScaleNormal="145" workbookViewId="0">
      <pane xSplit="1" ySplit="1" topLeftCell="Q11" activePane="bottomRight" state="frozen"/>
      <selection pane="topRight" activeCell="B1" sqref="B1"/>
      <selection pane="bottomLeft" activeCell="A2" sqref="A2"/>
      <selection pane="bottomRight" activeCell="U19" sqref="U19"/>
    </sheetView>
  </sheetViews>
  <sheetFormatPr defaultRowHeight="15" x14ac:dyDescent="0.25"/>
  <sheetData>
    <row r="1" spans="1:34" x14ac:dyDescent="0.25">
      <c r="A1" t="s">
        <v>18</v>
      </c>
      <c r="B1" t="s">
        <v>107</v>
      </c>
      <c r="C1" t="s">
        <v>108</v>
      </c>
      <c r="D1" t="s">
        <v>109</v>
      </c>
      <c r="E1" t="s">
        <v>104</v>
      </c>
      <c r="F1" t="s">
        <v>105</v>
      </c>
      <c r="G1" t="s">
        <v>106</v>
      </c>
      <c r="H1" t="s">
        <v>110</v>
      </c>
      <c r="I1" t="s">
        <v>111</v>
      </c>
      <c r="J1" t="s">
        <v>112</v>
      </c>
      <c r="K1" t="s">
        <v>113</v>
      </c>
      <c r="L1" t="s">
        <v>114</v>
      </c>
      <c r="M1" t="s">
        <v>115</v>
      </c>
      <c r="N1" t="s">
        <v>116</v>
      </c>
      <c r="O1" t="s">
        <v>117</v>
      </c>
      <c r="P1" t="s">
        <v>118</v>
      </c>
      <c r="Q1" t="s">
        <v>119</v>
      </c>
      <c r="R1" t="s">
        <v>120</v>
      </c>
    </row>
    <row r="2" spans="1:34" x14ac:dyDescent="0.25">
      <c r="A2">
        <v>1</v>
      </c>
      <c r="B2">
        <f ca="1">3+ROUND(RAND()*10,0)</f>
        <v>6</v>
      </c>
      <c r="C2">
        <f ca="1">5+ROUND(RAND()*12,0)</f>
        <v>6</v>
      </c>
      <c r="D2">
        <f ca="1">7+ROUND(RAND()*15,0)</f>
        <v>15</v>
      </c>
      <c r="E2">
        <v>11</v>
      </c>
      <c r="F2">
        <v>7</v>
      </c>
      <c r="G2">
        <v>21</v>
      </c>
      <c r="H2">
        <f>2*E2+2*F2</f>
        <v>36</v>
      </c>
      <c r="I2">
        <f>2*E2+2*G2</f>
        <v>64</v>
      </c>
      <c r="J2">
        <f>2*F2+2*G2</f>
        <v>56</v>
      </c>
      <c r="K2">
        <f>E2*F2</f>
        <v>77</v>
      </c>
      <c r="L2">
        <f>E2*G2</f>
        <v>231</v>
      </c>
      <c r="M2">
        <f>F2*G2</f>
        <v>147</v>
      </c>
      <c r="N2">
        <f>SQRT(E2*E2+F2*F2)</f>
        <v>13.038404810405298</v>
      </c>
      <c r="O2">
        <f>SQRT(E2*E2+G2*G2)</f>
        <v>23.706539182259394</v>
      </c>
      <c r="P2">
        <f>SQRT(F2*F2+G2*G2)</f>
        <v>22.135943621178654</v>
      </c>
      <c r="Q2">
        <f>E2*F2*G2</f>
        <v>1617</v>
      </c>
      <c r="R2">
        <f>SQRT(E2*E2+F2*F2+G2*G2)</f>
        <v>24.718414188616549</v>
      </c>
      <c r="T2" s="6" t="s">
        <v>49</v>
      </c>
      <c r="U2" t="s">
        <v>104</v>
      </c>
      <c r="V2" t="s">
        <v>105</v>
      </c>
      <c r="W2" t="s">
        <v>106</v>
      </c>
      <c r="X2" t="s">
        <v>110</v>
      </c>
      <c r="Y2" t="s">
        <v>111</v>
      </c>
      <c r="Z2" t="s">
        <v>112</v>
      </c>
      <c r="AA2" t="s">
        <v>113</v>
      </c>
      <c r="AB2" t="s">
        <v>114</v>
      </c>
      <c r="AC2" t="s">
        <v>115</v>
      </c>
      <c r="AD2" t="s">
        <v>116</v>
      </c>
      <c r="AE2" t="s">
        <v>117</v>
      </c>
      <c r="AF2" t="s">
        <v>118</v>
      </c>
      <c r="AG2" t="s">
        <v>119</v>
      </c>
      <c r="AH2" t="s">
        <v>120</v>
      </c>
    </row>
    <row r="3" spans="1:34" x14ac:dyDescent="0.25">
      <c r="A3">
        <v>2</v>
      </c>
      <c r="B3">
        <f t="shared" ref="B3:B66" ca="1" si="0">3+ROUND(RAND()*10,0)</f>
        <v>11</v>
      </c>
      <c r="C3">
        <f t="shared" ref="C3:C66" ca="1" si="1">5+ROUND(RAND()*12,0)</f>
        <v>14</v>
      </c>
      <c r="D3">
        <f t="shared" ref="D3:D66" ca="1" si="2">7+ROUND(RAND()*15,0)</f>
        <v>8</v>
      </c>
      <c r="E3">
        <v>5</v>
      </c>
      <c r="F3">
        <v>13</v>
      </c>
      <c r="G3">
        <v>7</v>
      </c>
      <c r="H3">
        <f t="shared" ref="H3:H66" si="3">2*E3+2*F3</f>
        <v>36</v>
      </c>
      <c r="I3">
        <f t="shared" ref="I3:I66" si="4">2*E3+2*G3</f>
        <v>24</v>
      </c>
      <c r="J3">
        <f t="shared" ref="J3:J66" si="5">2*F3+2*G3</f>
        <v>40</v>
      </c>
      <c r="K3">
        <f t="shared" ref="K3:K66" si="6">E3*F3</f>
        <v>65</v>
      </c>
      <c r="L3">
        <f t="shared" ref="L3:L66" si="7">E3*G3</f>
        <v>35</v>
      </c>
      <c r="M3">
        <f t="shared" ref="M3:M66" si="8">F3*G3</f>
        <v>91</v>
      </c>
      <c r="N3">
        <f t="shared" ref="N3:N66" si="9">SQRT(E3*E3+F3*F3)</f>
        <v>13.928388277184119</v>
      </c>
      <c r="O3">
        <f t="shared" ref="O3:O66" si="10">SQRT(E3*E3+G3*G3)</f>
        <v>8.6023252670426267</v>
      </c>
      <c r="P3">
        <f t="shared" ref="P3:P66" si="11">SQRT(F3*F3+G3*G3)</f>
        <v>14.7648230602334</v>
      </c>
      <c r="Q3">
        <f t="shared" ref="Q3:Q66" si="12">E3*F3*G3</f>
        <v>455</v>
      </c>
      <c r="R3">
        <f t="shared" ref="R3:R66" si="13">SQRT(E3*E3+F3*F3+G3*G3)</f>
        <v>15.588457268119896</v>
      </c>
      <c r="T3" t="s">
        <v>104</v>
      </c>
      <c r="U3">
        <v>1</v>
      </c>
      <c r="V3">
        <v>-2.1385844687563365E-2</v>
      </c>
      <c r="W3">
        <v>8.2044091648784834E-3</v>
      </c>
      <c r="X3">
        <v>0.61281165041104468</v>
      </c>
      <c r="Y3">
        <v>0.53344589050859215</v>
      </c>
      <c r="Z3">
        <v>-6.3869577382454114E-3</v>
      </c>
      <c r="AA3">
        <v>0.68543010928125958</v>
      </c>
      <c r="AB3">
        <v>0.70948789106192522</v>
      </c>
      <c r="AC3">
        <v>5.1913090196933692E-3</v>
      </c>
      <c r="AD3">
        <v>0.51493063946396522</v>
      </c>
      <c r="AE3">
        <v>0.36122671185597199</v>
      </c>
      <c r="AF3">
        <v>-1.0276093760228394E-2</v>
      </c>
      <c r="AG3">
        <v>0.51434346445451784</v>
      </c>
      <c r="AH3">
        <v>0.28869162062847276</v>
      </c>
    </row>
    <row r="4" spans="1:34" x14ac:dyDescent="0.25">
      <c r="A4">
        <v>3</v>
      </c>
      <c r="B4">
        <f t="shared" ca="1" si="0"/>
        <v>4</v>
      </c>
      <c r="C4">
        <f t="shared" ca="1" si="1"/>
        <v>12</v>
      </c>
      <c r="D4">
        <f t="shared" ca="1" si="2"/>
        <v>8</v>
      </c>
      <c r="E4">
        <v>8</v>
      </c>
      <c r="F4">
        <v>13</v>
      </c>
      <c r="G4">
        <v>21</v>
      </c>
      <c r="H4">
        <f t="shared" si="3"/>
        <v>42</v>
      </c>
      <c r="I4">
        <f t="shared" si="4"/>
        <v>58</v>
      </c>
      <c r="J4">
        <f t="shared" si="5"/>
        <v>68</v>
      </c>
      <c r="K4">
        <f t="shared" si="6"/>
        <v>104</v>
      </c>
      <c r="L4">
        <f t="shared" si="7"/>
        <v>168</v>
      </c>
      <c r="M4">
        <f t="shared" si="8"/>
        <v>273</v>
      </c>
      <c r="N4">
        <f t="shared" si="9"/>
        <v>15.264337522473747</v>
      </c>
      <c r="O4">
        <f t="shared" si="10"/>
        <v>22.472205054244231</v>
      </c>
      <c r="P4">
        <f t="shared" si="11"/>
        <v>24.698178070456937</v>
      </c>
      <c r="Q4">
        <f t="shared" si="12"/>
        <v>2184</v>
      </c>
      <c r="R4">
        <f t="shared" si="13"/>
        <v>25.96150997149434</v>
      </c>
      <c r="T4" t="s">
        <v>105</v>
      </c>
      <c r="U4">
        <v>-2.1385844687563365E-2</v>
      </c>
      <c r="V4">
        <v>1</v>
      </c>
      <c r="W4">
        <v>0.1039497926595257</v>
      </c>
      <c r="X4">
        <v>0.77694278270902506</v>
      </c>
      <c r="Y4">
        <v>7.6667470914844299E-2</v>
      </c>
      <c r="Z4">
        <v>0.66485259831279198</v>
      </c>
      <c r="AA4">
        <v>0.67483441341320072</v>
      </c>
      <c r="AB4">
        <v>6.997153813369078E-2</v>
      </c>
      <c r="AC4">
        <v>0.72539221190661918</v>
      </c>
      <c r="AD4">
        <v>0.83785930811577336</v>
      </c>
      <c r="AE4">
        <v>7.9260429670039989E-2</v>
      </c>
      <c r="AF4">
        <v>0.58862639909519321</v>
      </c>
      <c r="AG4">
        <v>0.59102295309257791</v>
      </c>
      <c r="AH4">
        <v>0.5535796654286762</v>
      </c>
    </row>
    <row r="5" spans="1:34" x14ac:dyDescent="0.25">
      <c r="A5">
        <v>4</v>
      </c>
      <c r="B5">
        <f t="shared" ca="1" si="0"/>
        <v>5</v>
      </c>
      <c r="C5">
        <f t="shared" ca="1" si="1"/>
        <v>12</v>
      </c>
      <c r="D5">
        <f t="shared" ca="1" si="2"/>
        <v>15</v>
      </c>
      <c r="E5">
        <v>7</v>
      </c>
      <c r="F5">
        <v>9</v>
      </c>
      <c r="G5">
        <v>18</v>
      </c>
      <c r="H5">
        <f t="shared" si="3"/>
        <v>32</v>
      </c>
      <c r="I5">
        <f t="shared" si="4"/>
        <v>50</v>
      </c>
      <c r="J5">
        <f t="shared" si="5"/>
        <v>54</v>
      </c>
      <c r="K5">
        <f t="shared" si="6"/>
        <v>63</v>
      </c>
      <c r="L5">
        <f t="shared" si="7"/>
        <v>126</v>
      </c>
      <c r="M5">
        <f t="shared" si="8"/>
        <v>162</v>
      </c>
      <c r="N5">
        <f t="shared" si="9"/>
        <v>11.401754250991379</v>
      </c>
      <c r="O5">
        <f t="shared" si="10"/>
        <v>19.313207915827967</v>
      </c>
      <c r="P5">
        <f t="shared" si="11"/>
        <v>20.124611797498108</v>
      </c>
      <c r="Q5">
        <f t="shared" si="12"/>
        <v>1134</v>
      </c>
      <c r="R5">
        <f t="shared" si="13"/>
        <v>21.307275752662516</v>
      </c>
      <c r="T5" t="s">
        <v>106</v>
      </c>
      <c r="U5">
        <v>8.2044091648784834E-3</v>
      </c>
      <c r="V5">
        <v>0.1039497926595257</v>
      </c>
      <c r="W5">
        <v>1</v>
      </c>
      <c r="X5">
        <v>8.7329373623798778E-2</v>
      </c>
      <c r="Y5">
        <v>0.85018233325117154</v>
      </c>
      <c r="Z5">
        <v>0.81203916880929883</v>
      </c>
      <c r="AA5">
        <v>9.2770258023861948E-2</v>
      </c>
      <c r="AB5">
        <v>0.67041940211957773</v>
      </c>
      <c r="AC5">
        <v>0.72946553939445535</v>
      </c>
      <c r="AD5">
        <v>8.0486463194987687E-2</v>
      </c>
      <c r="AE5">
        <v>0.92956770623807305</v>
      </c>
      <c r="AF5">
        <v>0.85748522653645898</v>
      </c>
      <c r="AG5">
        <v>0.58240534577304681</v>
      </c>
      <c r="AH5">
        <v>0.8237276345417297</v>
      </c>
    </row>
    <row r="6" spans="1:34" x14ac:dyDescent="0.25">
      <c r="A6">
        <v>5</v>
      </c>
      <c r="B6">
        <f t="shared" ca="1" si="0"/>
        <v>6</v>
      </c>
      <c r="C6">
        <f t="shared" ca="1" si="1"/>
        <v>9</v>
      </c>
      <c r="D6">
        <f t="shared" ca="1" si="2"/>
        <v>9</v>
      </c>
      <c r="E6">
        <v>6</v>
      </c>
      <c r="F6">
        <v>9</v>
      </c>
      <c r="G6">
        <v>14</v>
      </c>
      <c r="H6">
        <f t="shared" si="3"/>
        <v>30</v>
      </c>
      <c r="I6">
        <f t="shared" si="4"/>
        <v>40</v>
      </c>
      <c r="J6">
        <f t="shared" si="5"/>
        <v>46</v>
      </c>
      <c r="K6">
        <f t="shared" si="6"/>
        <v>54</v>
      </c>
      <c r="L6">
        <f t="shared" si="7"/>
        <v>84</v>
      </c>
      <c r="M6">
        <f t="shared" si="8"/>
        <v>126</v>
      </c>
      <c r="N6">
        <f t="shared" si="9"/>
        <v>10.816653826391969</v>
      </c>
      <c r="O6">
        <f t="shared" si="10"/>
        <v>15.231546211727817</v>
      </c>
      <c r="P6">
        <f t="shared" si="11"/>
        <v>16.643316977093239</v>
      </c>
      <c r="Q6">
        <f t="shared" si="12"/>
        <v>756</v>
      </c>
      <c r="R6">
        <f t="shared" si="13"/>
        <v>17.691806012954132</v>
      </c>
      <c r="T6" t="s">
        <v>110</v>
      </c>
      <c r="U6">
        <v>0.61281165041104468</v>
      </c>
      <c r="V6">
        <v>0.77694278270902506</v>
      </c>
      <c r="W6">
        <v>8.7329373623798778E-2</v>
      </c>
      <c r="X6">
        <v>1</v>
      </c>
      <c r="Y6">
        <v>0.39651772064169138</v>
      </c>
      <c r="Z6">
        <v>0.52148402796515148</v>
      </c>
      <c r="AA6">
        <v>0.96502149642499002</v>
      </c>
      <c r="AB6">
        <v>0.5020815189807224</v>
      </c>
      <c r="AC6">
        <v>0.5766261412418241</v>
      </c>
      <c r="AD6">
        <v>0.98651185370231997</v>
      </c>
      <c r="AE6">
        <v>0.29011818070327855</v>
      </c>
      <c r="AF6">
        <v>0.45878504681592114</v>
      </c>
      <c r="AG6">
        <v>0.79104023285968283</v>
      </c>
      <c r="AH6">
        <v>0.61934828930604757</v>
      </c>
    </row>
    <row r="7" spans="1:34" x14ac:dyDescent="0.25">
      <c r="A7">
        <v>6</v>
      </c>
      <c r="B7">
        <f t="shared" ca="1" si="0"/>
        <v>13</v>
      </c>
      <c r="C7">
        <f t="shared" ca="1" si="1"/>
        <v>10</v>
      </c>
      <c r="D7">
        <f t="shared" ca="1" si="2"/>
        <v>10</v>
      </c>
      <c r="E7">
        <v>11</v>
      </c>
      <c r="F7">
        <v>12</v>
      </c>
      <c r="G7">
        <v>15</v>
      </c>
      <c r="H7">
        <f t="shared" si="3"/>
        <v>46</v>
      </c>
      <c r="I7">
        <f t="shared" si="4"/>
        <v>52</v>
      </c>
      <c r="J7">
        <f t="shared" si="5"/>
        <v>54</v>
      </c>
      <c r="K7">
        <f t="shared" si="6"/>
        <v>132</v>
      </c>
      <c r="L7">
        <f t="shared" si="7"/>
        <v>165</v>
      </c>
      <c r="M7">
        <f t="shared" si="8"/>
        <v>180</v>
      </c>
      <c r="N7">
        <f t="shared" si="9"/>
        <v>16.278820596099706</v>
      </c>
      <c r="O7">
        <f t="shared" si="10"/>
        <v>18.601075237738275</v>
      </c>
      <c r="P7">
        <f t="shared" si="11"/>
        <v>19.209372712298546</v>
      </c>
      <c r="Q7">
        <f t="shared" si="12"/>
        <v>1980</v>
      </c>
      <c r="R7">
        <f t="shared" si="13"/>
        <v>22.135943621178654</v>
      </c>
      <c r="T7" t="s">
        <v>111</v>
      </c>
      <c r="U7">
        <v>0.53344589050859215</v>
      </c>
      <c r="V7">
        <v>7.6667470914844299E-2</v>
      </c>
      <c r="W7">
        <v>0.85018233325117154</v>
      </c>
      <c r="X7">
        <v>0.39651772064169138</v>
      </c>
      <c r="Y7">
        <v>1</v>
      </c>
      <c r="Z7">
        <v>0.68351084075608703</v>
      </c>
      <c r="AA7">
        <v>0.43935402223673503</v>
      </c>
      <c r="AB7">
        <v>0.94063243344730108</v>
      </c>
      <c r="AC7">
        <v>0.61976091870428784</v>
      </c>
      <c r="AD7">
        <v>0.33919461013295138</v>
      </c>
      <c r="AE7">
        <v>0.97647467702771418</v>
      </c>
      <c r="AF7">
        <v>0.719904310328078</v>
      </c>
      <c r="AG7">
        <v>0.76343990098385128</v>
      </c>
      <c r="AH7">
        <v>0.8487583451865548</v>
      </c>
    </row>
    <row r="8" spans="1:34" x14ac:dyDescent="0.25">
      <c r="A8">
        <v>7</v>
      </c>
      <c r="B8">
        <f t="shared" ca="1" si="0"/>
        <v>10</v>
      </c>
      <c r="C8">
        <f t="shared" ca="1" si="1"/>
        <v>16</v>
      </c>
      <c r="D8">
        <f t="shared" ca="1" si="2"/>
        <v>17</v>
      </c>
      <c r="E8">
        <v>11</v>
      </c>
      <c r="F8">
        <v>10</v>
      </c>
      <c r="G8">
        <v>10</v>
      </c>
      <c r="H8">
        <f t="shared" si="3"/>
        <v>42</v>
      </c>
      <c r="I8">
        <f t="shared" si="4"/>
        <v>42</v>
      </c>
      <c r="J8">
        <f t="shared" si="5"/>
        <v>40</v>
      </c>
      <c r="K8">
        <f t="shared" si="6"/>
        <v>110</v>
      </c>
      <c r="L8">
        <f t="shared" si="7"/>
        <v>110</v>
      </c>
      <c r="M8">
        <f t="shared" si="8"/>
        <v>100</v>
      </c>
      <c r="N8">
        <f t="shared" si="9"/>
        <v>14.866068747318506</v>
      </c>
      <c r="O8">
        <f t="shared" si="10"/>
        <v>14.866068747318506</v>
      </c>
      <c r="P8">
        <f t="shared" si="11"/>
        <v>14.142135623730951</v>
      </c>
      <c r="Q8">
        <f t="shared" si="12"/>
        <v>1100</v>
      </c>
      <c r="R8">
        <f t="shared" si="13"/>
        <v>17.916472867168917</v>
      </c>
      <c r="T8" t="s">
        <v>112</v>
      </c>
      <c r="U8">
        <v>-6.3869577382454114E-3</v>
      </c>
      <c r="V8">
        <v>0.66485259831279198</v>
      </c>
      <c r="W8">
        <v>0.81203916880929883</v>
      </c>
      <c r="X8">
        <v>0.52148402796515148</v>
      </c>
      <c r="Y8">
        <v>0.68351084075608703</v>
      </c>
      <c r="Z8">
        <v>1</v>
      </c>
      <c r="AA8">
        <v>0.46565503506105327</v>
      </c>
      <c r="AB8">
        <v>0.54457204023949501</v>
      </c>
      <c r="AC8">
        <v>0.9735071705077597</v>
      </c>
      <c r="AD8">
        <v>0.55208941425202596</v>
      </c>
      <c r="AE8">
        <v>0.74465419603302785</v>
      </c>
      <c r="AF8">
        <v>0.98940381174441616</v>
      </c>
      <c r="AG8">
        <v>0.78421315847019402</v>
      </c>
      <c r="AH8">
        <v>0.94348561221124838</v>
      </c>
    </row>
    <row r="9" spans="1:34" x14ac:dyDescent="0.25">
      <c r="A9">
        <v>8</v>
      </c>
      <c r="B9">
        <f t="shared" ca="1" si="0"/>
        <v>10</v>
      </c>
      <c r="C9">
        <f t="shared" ca="1" si="1"/>
        <v>11</v>
      </c>
      <c r="D9">
        <f t="shared" ca="1" si="2"/>
        <v>14</v>
      </c>
      <c r="E9">
        <v>5</v>
      </c>
      <c r="F9">
        <v>13</v>
      </c>
      <c r="G9">
        <v>8</v>
      </c>
      <c r="H9">
        <f t="shared" si="3"/>
        <v>36</v>
      </c>
      <c r="I9">
        <f t="shared" si="4"/>
        <v>26</v>
      </c>
      <c r="J9">
        <f t="shared" si="5"/>
        <v>42</v>
      </c>
      <c r="K9">
        <f t="shared" si="6"/>
        <v>65</v>
      </c>
      <c r="L9">
        <f t="shared" si="7"/>
        <v>40</v>
      </c>
      <c r="M9">
        <f t="shared" si="8"/>
        <v>104</v>
      </c>
      <c r="N9">
        <f t="shared" si="9"/>
        <v>13.928388277184119</v>
      </c>
      <c r="O9">
        <f t="shared" si="10"/>
        <v>9.4339811320566032</v>
      </c>
      <c r="P9">
        <f t="shared" si="11"/>
        <v>15.264337522473747</v>
      </c>
      <c r="Q9">
        <f t="shared" si="12"/>
        <v>520</v>
      </c>
      <c r="R9">
        <f t="shared" si="13"/>
        <v>16.06237840420901</v>
      </c>
      <c r="T9" t="s">
        <v>113</v>
      </c>
      <c r="U9">
        <v>0.68543010928125958</v>
      </c>
      <c r="V9">
        <v>0.67483441341320072</v>
      </c>
      <c r="W9">
        <v>9.2770258023861948E-2</v>
      </c>
      <c r="X9">
        <v>0.96502149642499002</v>
      </c>
      <c r="Y9">
        <v>0.43935402223673503</v>
      </c>
      <c r="Z9">
        <v>0.46565503506105327</v>
      </c>
      <c r="AA9">
        <v>1</v>
      </c>
      <c r="AB9">
        <v>0.56435937737492747</v>
      </c>
      <c r="AC9">
        <v>0.52381415047414592</v>
      </c>
      <c r="AD9">
        <v>0.91648968590854074</v>
      </c>
      <c r="AE9">
        <v>0.32094448251031038</v>
      </c>
      <c r="AF9">
        <v>0.40615276528437655</v>
      </c>
      <c r="AG9">
        <v>0.82886735590084726</v>
      </c>
      <c r="AH9">
        <v>0.58490542677394175</v>
      </c>
    </row>
    <row r="10" spans="1:34" x14ac:dyDescent="0.25">
      <c r="A10">
        <v>9</v>
      </c>
      <c r="B10">
        <f t="shared" ca="1" si="0"/>
        <v>11</v>
      </c>
      <c r="C10">
        <f t="shared" ca="1" si="1"/>
        <v>10</v>
      </c>
      <c r="D10">
        <f t="shared" ca="1" si="2"/>
        <v>10</v>
      </c>
      <c r="E10">
        <v>8</v>
      </c>
      <c r="F10">
        <v>9</v>
      </c>
      <c r="G10">
        <v>19</v>
      </c>
      <c r="H10">
        <f t="shared" si="3"/>
        <v>34</v>
      </c>
      <c r="I10">
        <f t="shared" si="4"/>
        <v>54</v>
      </c>
      <c r="J10">
        <f t="shared" si="5"/>
        <v>56</v>
      </c>
      <c r="K10">
        <f t="shared" si="6"/>
        <v>72</v>
      </c>
      <c r="L10">
        <f t="shared" si="7"/>
        <v>152</v>
      </c>
      <c r="M10">
        <f t="shared" si="8"/>
        <v>171</v>
      </c>
      <c r="N10">
        <f t="shared" si="9"/>
        <v>12.041594578792296</v>
      </c>
      <c r="O10">
        <f t="shared" si="10"/>
        <v>20.615528128088304</v>
      </c>
      <c r="P10">
        <f t="shared" si="11"/>
        <v>21.023796041628639</v>
      </c>
      <c r="Q10">
        <f t="shared" si="12"/>
        <v>1368</v>
      </c>
      <c r="R10">
        <f t="shared" si="13"/>
        <v>22.494443758403985</v>
      </c>
      <c r="T10" t="s">
        <v>114</v>
      </c>
      <c r="U10">
        <v>0.70948789106192522</v>
      </c>
      <c r="V10">
        <v>6.997153813369078E-2</v>
      </c>
      <c r="W10">
        <v>0.67041940211957773</v>
      </c>
      <c r="X10">
        <v>0.5020815189807224</v>
      </c>
      <c r="Y10">
        <v>0.94063243344730108</v>
      </c>
      <c r="Z10">
        <v>0.54457204023949501</v>
      </c>
      <c r="AA10">
        <v>0.56435937737492747</v>
      </c>
      <c r="AB10">
        <v>1</v>
      </c>
      <c r="AC10">
        <v>0.49785089709046798</v>
      </c>
      <c r="AD10">
        <v>0.42687830471528682</v>
      </c>
      <c r="AE10">
        <v>0.85143918886303105</v>
      </c>
      <c r="AF10">
        <v>0.57386244275536102</v>
      </c>
      <c r="AG10">
        <v>0.80400064602680654</v>
      </c>
      <c r="AH10">
        <v>0.74824747172802619</v>
      </c>
    </row>
    <row r="11" spans="1:34" x14ac:dyDescent="0.25">
      <c r="A11">
        <v>10</v>
      </c>
      <c r="B11">
        <f t="shared" ca="1" si="0"/>
        <v>6</v>
      </c>
      <c r="C11">
        <f t="shared" ca="1" si="1"/>
        <v>6</v>
      </c>
      <c r="D11">
        <f t="shared" ca="1" si="2"/>
        <v>19</v>
      </c>
      <c r="E11">
        <v>10</v>
      </c>
      <c r="F11">
        <v>17</v>
      </c>
      <c r="G11">
        <v>18</v>
      </c>
      <c r="H11">
        <f t="shared" si="3"/>
        <v>54</v>
      </c>
      <c r="I11">
        <f t="shared" si="4"/>
        <v>56</v>
      </c>
      <c r="J11">
        <f t="shared" si="5"/>
        <v>70</v>
      </c>
      <c r="K11">
        <f t="shared" si="6"/>
        <v>170</v>
      </c>
      <c r="L11">
        <f t="shared" si="7"/>
        <v>180</v>
      </c>
      <c r="M11">
        <f t="shared" si="8"/>
        <v>306</v>
      </c>
      <c r="N11">
        <f t="shared" si="9"/>
        <v>19.723082923316021</v>
      </c>
      <c r="O11">
        <f t="shared" si="10"/>
        <v>20.591260281974002</v>
      </c>
      <c r="P11">
        <f t="shared" si="11"/>
        <v>24.758836806279895</v>
      </c>
      <c r="Q11">
        <f t="shared" si="12"/>
        <v>3060</v>
      </c>
      <c r="R11">
        <f t="shared" si="13"/>
        <v>26.702059845637379</v>
      </c>
      <c r="T11" t="s">
        <v>115</v>
      </c>
      <c r="U11">
        <v>5.1913090196933692E-3</v>
      </c>
      <c r="V11">
        <v>0.72539221190661918</v>
      </c>
      <c r="W11">
        <v>0.72946553939445535</v>
      </c>
      <c r="X11">
        <v>0.5766261412418241</v>
      </c>
      <c r="Y11">
        <v>0.61976091870428784</v>
      </c>
      <c r="Z11">
        <v>0.9735071705077597</v>
      </c>
      <c r="AA11">
        <v>0.52381415047414592</v>
      </c>
      <c r="AB11">
        <v>0.49785089709046798</v>
      </c>
      <c r="AC11">
        <v>1</v>
      </c>
      <c r="AD11">
        <v>0.60844026774190241</v>
      </c>
      <c r="AE11">
        <v>0.67454728150908572</v>
      </c>
      <c r="AF11">
        <v>0.93515199855712794</v>
      </c>
      <c r="AG11">
        <v>0.8182809934096531</v>
      </c>
      <c r="AH11">
        <v>0.89893287349892936</v>
      </c>
    </row>
    <row r="12" spans="1:34" x14ac:dyDescent="0.25">
      <c r="A12">
        <v>11</v>
      </c>
      <c r="B12">
        <f t="shared" ca="1" si="0"/>
        <v>11</v>
      </c>
      <c r="C12">
        <f t="shared" ca="1" si="1"/>
        <v>7</v>
      </c>
      <c r="D12">
        <f t="shared" ca="1" si="2"/>
        <v>14</v>
      </c>
      <c r="E12">
        <v>9</v>
      </c>
      <c r="F12">
        <v>10</v>
      </c>
      <c r="G12">
        <v>18</v>
      </c>
      <c r="H12">
        <f t="shared" si="3"/>
        <v>38</v>
      </c>
      <c r="I12">
        <f t="shared" si="4"/>
        <v>54</v>
      </c>
      <c r="J12">
        <f t="shared" si="5"/>
        <v>56</v>
      </c>
      <c r="K12">
        <f t="shared" si="6"/>
        <v>90</v>
      </c>
      <c r="L12">
        <f t="shared" si="7"/>
        <v>162</v>
      </c>
      <c r="M12">
        <f t="shared" si="8"/>
        <v>180</v>
      </c>
      <c r="N12">
        <f t="shared" si="9"/>
        <v>13.45362404707371</v>
      </c>
      <c r="O12">
        <f t="shared" si="10"/>
        <v>20.124611797498108</v>
      </c>
      <c r="P12">
        <f t="shared" si="11"/>
        <v>20.591260281974002</v>
      </c>
      <c r="Q12">
        <f t="shared" si="12"/>
        <v>1620</v>
      </c>
      <c r="R12">
        <f t="shared" si="13"/>
        <v>22.472205054244231</v>
      </c>
      <c r="T12" t="s">
        <v>116</v>
      </c>
      <c r="U12">
        <v>0.51493063946396522</v>
      </c>
      <c r="V12">
        <v>0.83785930811577336</v>
      </c>
      <c r="W12">
        <v>8.0486463194987687E-2</v>
      </c>
      <c r="X12">
        <v>0.98651185370231997</v>
      </c>
      <c r="Y12">
        <v>0.33919461013295138</v>
      </c>
      <c r="Z12">
        <v>0.55208941425202596</v>
      </c>
      <c r="AA12">
        <v>0.91648968590854074</v>
      </c>
      <c r="AB12">
        <v>0.42687830471528682</v>
      </c>
      <c r="AC12">
        <v>0.60844026774190241</v>
      </c>
      <c r="AD12">
        <v>1</v>
      </c>
      <c r="AE12">
        <v>0.25066818416757752</v>
      </c>
      <c r="AF12">
        <v>0.48833707721365754</v>
      </c>
      <c r="AG12">
        <v>0.74974398615973459</v>
      </c>
      <c r="AH12">
        <v>0.62261583967932943</v>
      </c>
    </row>
    <row r="13" spans="1:34" x14ac:dyDescent="0.25">
      <c r="A13">
        <v>12</v>
      </c>
      <c r="B13">
        <f t="shared" ca="1" si="0"/>
        <v>8</v>
      </c>
      <c r="C13">
        <f t="shared" ca="1" si="1"/>
        <v>15</v>
      </c>
      <c r="D13">
        <f t="shared" ca="1" si="2"/>
        <v>13</v>
      </c>
      <c r="E13">
        <v>6</v>
      </c>
      <c r="F13">
        <v>17</v>
      </c>
      <c r="G13">
        <v>8</v>
      </c>
      <c r="H13">
        <f t="shared" si="3"/>
        <v>46</v>
      </c>
      <c r="I13">
        <f t="shared" si="4"/>
        <v>28</v>
      </c>
      <c r="J13">
        <f t="shared" si="5"/>
        <v>50</v>
      </c>
      <c r="K13">
        <f t="shared" si="6"/>
        <v>102</v>
      </c>
      <c r="L13">
        <f t="shared" si="7"/>
        <v>48</v>
      </c>
      <c r="M13">
        <f t="shared" si="8"/>
        <v>136</v>
      </c>
      <c r="N13">
        <f t="shared" si="9"/>
        <v>18.027756377319946</v>
      </c>
      <c r="O13">
        <f t="shared" si="10"/>
        <v>10</v>
      </c>
      <c r="P13">
        <f t="shared" si="11"/>
        <v>18.788294228055936</v>
      </c>
      <c r="Q13">
        <f t="shared" si="12"/>
        <v>816</v>
      </c>
      <c r="R13">
        <f t="shared" si="13"/>
        <v>19.723082923316021</v>
      </c>
      <c r="T13" t="s">
        <v>117</v>
      </c>
      <c r="U13">
        <v>0.36122671185597199</v>
      </c>
      <c r="V13">
        <v>7.9260429670039989E-2</v>
      </c>
      <c r="W13">
        <v>0.92956770623807305</v>
      </c>
      <c r="X13">
        <v>0.29011818070327855</v>
      </c>
      <c r="Y13">
        <v>0.97647467702771418</v>
      </c>
      <c r="Z13">
        <v>0.74465419603302785</v>
      </c>
      <c r="AA13">
        <v>0.32094448251031038</v>
      </c>
      <c r="AB13">
        <v>0.85143918886303105</v>
      </c>
      <c r="AC13">
        <v>0.67454728150908572</v>
      </c>
      <c r="AD13">
        <v>0.25066818416757752</v>
      </c>
      <c r="AE13">
        <v>1</v>
      </c>
      <c r="AF13">
        <v>0.78573348480590099</v>
      </c>
      <c r="AG13">
        <v>0.70279411532109681</v>
      </c>
      <c r="AH13">
        <v>0.86723967516182399</v>
      </c>
    </row>
    <row r="14" spans="1:34" x14ac:dyDescent="0.25">
      <c r="A14">
        <v>13</v>
      </c>
      <c r="B14">
        <f t="shared" ca="1" si="0"/>
        <v>10</v>
      </c>
      <c r="C14">
        <f t="shared" ca="1" si="1"/>
        <v>10</v>
      </c>
      <c r="D14">
        <f t="shared" ca="1" si="2"/>
        <v>10</v>
      </c>
      <c r="E14">
        <v>7</v>
      </c>
      <c r="F14">
        <v>8</v>
      </c>
      <c r="G14">
        <v>18</v>
      </c>
      <c r="H14">
        <f t="shared" si="3"/>
        <v>30</v>
      </c>
      <c r="I14">
        <f t="shared" si="4"/>
        <v>50</v>
      </c>
      <c r="J14">
        <f t="shared" si="5"/>
        <v>52</v>
      </c>
      <c r="K14">
        <f t="shared" si="6"/>
        <v>56</v>
      </c>
      <c r="L14">
        <f t="shared" si="7"/>
        <v>126</v>
      </c>
      <c r="M14">
        <f t="shared" si="8"/>
        <v>144</v>
      </c>
      <c r="N14">
        <f t="shared" si="9"/>
        <v>10.63014581273465</v>
      </c>
      <c r="O14">
        <f t="shared" si="10"/>
        <v>19.313207915827967</v>
      </c>
      <c r="P14">
        <f t="shared" si="11"/>
        <v>19.697715603592208</v>
      </c>
      <c r="Q14">
        <f t="shared" si="12"/>
        <v>1008</v>
      </c>
      <c r="R14">
        <f t="shared" si="13"/>
        <v>20.904544960366874</v>
      </c>
      <c r="T14" t="s">
        <v>118</v>
      </c>
      <c r="U14">
        <v>-1.0276093760228394E-2</v>
      </c>
      <c r="V14">
        <v>0.58862639909519321</v>
      </c>
      <c r="W14">
        <v>0.85748522653645898</v>
      </c>
      <c r="X14">
        <v>0.45878504681592114</v>
      </c>
      <c r="Y14">
        <v>0.719904310328078</v>
      </c>
      <c r="Z14">
        <v>0.98940381174441616</v>
      </c>
      <c r="AA14">
        <v>0.40615276528437655</v>
      </c>
      <c r="AB14">
        <v>0.57386244275536102</v>
      </c>
      <c r="AC14">
        <v>0.93515199855712794</v>
      </c>
      <c r="AD14">
        <v>0.48833707721365754</v>
      </c>
      <c r="AE14">
        <v>0.78573348480590099</v>
      </c>
      <c r="AF14">
        <v>1</v>
      </c>
      <c r="AG14">
        <v>0.74884096001552403</v>
      </c>
      <c r="AH14">
        <v>0.95149409608875346</v>
      </c>
    </row>
    <row r="15" spans="1:34" x14ac:dyDescent="0.25">
      <c r="A15">
        <v>14</v>
      </c>
      <c r="B15">
        <f t="shared" ca="1" si="0"/>
        <v>4</v>
      </c>
      <c r="C15">
        <f t="shared" ca="1" si="1"/>
        <v>6</v>
      </c>
      <c r="D15">
        <f t="shared" ca="1" si="2"/>
        <v>12</v>
      </c>
      <c r="E15">
        <v>11</v>
      </c>
      <c r="F15">
        <v>6</v>
      </c>
      <c r="G15">
        <v>20</v>
      </c>
      <c r="H15">
        <f t="shared" si="3"/>
        <v>34</v>
      </c>
      <c r="I15">
        <f t="shared" si="4"/>
        <v>62</v>
      </c>
      <c r="J15">
        <f t="shared" si="5"/>
        <v>52</v>
      </c>
      <c r="K15">
        <f t="shared" si="6"/>
        <v>66</v>
      </c>
      <c r="L15">
        <f t="shared" si="7"/>
        <v>220</v>
      </c>
      <c r="M15">
        <f t="shared" si="8"/>
        <v>120</v>
      </c>
      <c r="N15">
        <f t="shared" si="9"/>
        <v>12.529964086141668</v>
      </c>
      <c r="O15">
        <f t="shared" si="10"/>
        <v>22.825424421026653</v>
      </c>
      <c r="P15">
        <f t="shared" si="11"/>
        <v>20.880613017821101</v>
      </c>
      <c r="Q15">
        <f t="shared" si="12"/>
        <v>1320</v>
      </c>
      <c r="R15">
        <f t="shared" si="13"/>
        <v>23.600847442411894</v>
      </c>
      <c r="T15" t="s">
        <v>119</v>
      </c>
      <c r="U15">
        <v>0.51434346445451784</v>
      </c>
      <c r="V15">
        <v>0.59102295309257791</v>
      </c>
      <c r="W15">
        <v>0.58240534577304681</v>
      </c>
      <c r="X15">
        <v>0.79104023285968283</v>
      </c>
      <c r="Y15">
        <v>0.76343990098385128</v>
      </c>
      <c r="Z15">
        <v>0.78421315847019402</v>
      </c>
      <c r="AA15">
        <v>0.82886735590084726</v>
      </c>
      <c r="AB15">
        <v>0.80400064602680654</v>
      </c>
      <c r="AC15">
        <v>0.8182809934096531</v>
      </c>
      <c r="AD15">
        <v>0.74974398615973459</v>
      </c>
      <c r="AE15">
        <v>0.70279411532109681</v>
      </c>
      <c r="AF15">
        <v>0.74884096001552403</v>
      </c>
      <c r="AG15">
        <v>1</v>
      </c>
      <c r="AH15">
        <v>0.85828339755149674</v>
      </c>
    </row>
    <row r="16" spans="1:34" x14ac:dyDescent="0.25">
      <c r="A16">
        <v>15</v>
      </c>
      <c r="B16">
        <f t="shared" ca="1" si="0"/>
        <v>8</v>
      </c>
      <c r="C16">
        <f t="shared" ca="1" si="1"/>
        <v>8</v>
      </c>
      <c r="D16">
        <f t="shared" ca="1" si="2"/>
        <v>19</v>
      </c>
      <c r="E16">
        <v>6</v>
      </c>
      <c r="F16">
        <v>16</v>
      </c>
      <c r="G16">
        <v>13</v>
      </c>
      <c r="H16">
        <f t="shared" si="3"/>
        <v>44</v>
      </c>
      <c r="I16">
        <f t="shared" si="4"/>
        <v>38</v>
      </c>
      <c r="J16">
        <f t="shared" si="5"/>
        <v>58</v>
      </c>
      <c r="K16">
        <f t="shared" si="6"/>
        <v>96</v>
      </c>
      <c r="L16">
        <f t="shared" si="7"/>
        <v>78</v>
      </c>
      <c r="M16">
        <f t="shared" si="8"/>
        <v>208</v>
      </c>
      <c r="N16">
        <f t="shared" si="9"/>
        <v>17.088007490635061</v>
      </c>
      <c r="O16">
        <f t="shared" si="10"/>
        <v>14.317821063276353</v>
      </c>
      <c r="P16">
        <f t="shared" si="11"/>
        <v>20.615528128088304</v>
      </c>
      <c r="Q16">
        <f t="shared" si="12"/>
        <v>1248</v>
      </c>
      <c r="R16">
        <f t="shared" si="13"/>
        <v>21.470910553583888</v>
      </c>
      <c r="T16" t="s">
        <v>120</v>
      </c>
      <c r="U16">
        <v>0.28869162062847276</v>
      </c>
      <c r="V16">
        <v>0.5535796654286762</v>
      </c>
      <c r="W16">
        <v>0.8237276345417297</v>
      </c>
      <c r="X16">
        <v>0.61934828930604757</v>
      </c>
      <c r="Y16">
        <v>0.8487583451865548</v>
      </c>
      <c r="Z16">
        <v>0.94348561221124838</v>
      </c>
      <c r="AA16">
        <v>0.58490542677394175</v>
      </c>
      <c r="AB16">
        <v>0.74824747172802619</v>
      </c>
      <c r="AC16">
        <v>0.89893287349892936</v>
      </c>
      <c r="AD16">
        <v>0.62261583967932943</v>
      </c>
      <c r="AE16">
        <v>0.86723967516182399</v>
      </c>
      <c r="AF16">
        <v>0.95149409608875346</v>
      </c>
      <c r="AG16">
        <v>0.85828339755149674</v>
      </c>
      <c r="AH16">
        <v>1</v>
      </c>
    </row>
    <row r="17" spans="1:39" x14ac:dyDescent="0.25">
      <c r="A17">
        <v>16</v>
      </c>
      <c r="B17">
        <f t="shared" ca="1" si="0"/>
        <v>4</v>
      </c>
      <c r="C17">
        <f t="shared" ca="1" si="1"/>
        <v>12</v>
      </c>
      <c r="D17">
        <f t="shared" ca="1" si="2"/>
        <v>11</v>
      </c>
      <c r="E17">
        <v>12</v>
      </c>
      <c r="F17">
        <v>6</v>
      </c>
      <c r="G17">
        <v>20</v>
      </c>
      <c r="H17">
        <f t="shared" si="3"/>
        <v>36</v>
      </c>
      <c r="I17">
        <f t="shared" si="4"/>
        <v>64</v>
      </c>
      <c r="J17">
        <f t="shared" si="5"/>
        <v>52</v>
      </c>
      <c r="K17">
        <f t="shared" si="6"/>
        <v>72</v>
      </c>
      <c r="L17">
        <f t="shared" si="7"/>
        <v>240</v>
      </c>
      <c r="M17">
        <f t="shared" si="8"/>
        <v>120</v>
      </c>
      <c r="N17">
        <f t="shared" si="9"/>
        <v>13.416407864998739</v>
      </c>
      <c r="O17">
        <f t="shared" si="10"/>
        <v>23.323807579381203</v>
      </c>
      <c r="P17">
        <f t="shared" si="11"/>
        <v>20.880613017821101</v>
      </c>
      <c r="Q17">
        <f t="shared" si="12"/>
        <v>1440</v>
      </c>
      <c r="R17">
        <f t="shared" si="13"/>
        <v>24.083189157584592</v>
      </c>
    </row>
    <row r="18" spans="1:39" ht="17.25" x14ac:dyDescent="0.25">
      <c r="A18">
        <v>17</v>
      </c>
      <c r="B18">
        <f t="shared" ca="1" si="0"/>
        <v>12</v>
      </c>
      <c r="C18">
        <f t="shared" ca="1" si="1"/>
        <v>9</v>
      </c>
      <c r="D18">
        <f t="shared" ca="1" si="2"/>
        <v>14</v>
      </c>
      <c r="E18">
        <v>13</v>
      </c>
      <c r="F18">
        <v>6</v>
      </c>
      <c r="G18">
        <v>13</v>
      </c>
      <c r="H18">
        <f t="shared" si="3"/>
        <v>38</v>
      </c>
      <c r="I18">
        <f t="shared" si="4"/>
        <v>52</v>
      </c>
      <c r="J18">
        <f t="shared" si="5"/>
        <v>38</v>
      </c>
      <c r="K18">
        <f t="shared" si="6"/>
        <v>78</v>
      </c>
      <c r="L18">
        <f t="shared" si="7"/>
        <v>169</v>
      </c>
      <c r="M18">
        <f t="shared" si="8"/>
        <v>78</v>
      </c>
      <c r="N18">
        <f t="shared" si="9"/>
        <v>14.317821063276353</v>
      </c>
      <c r="O18">
        <f t="shared" si="10"/>
        <v>18.384776310850235</v>
      </c>
      <c r="P18">
        <f t="shared" si="11"/>
        <v>14.317821063276353</v>
      </c>
      <c r="Q18">
        <f t="shared" si="12"/>
        <v>1014</v>
      </c>
      <c r="R18">
        <f t="shared" si="13"/>
        <v>19.339079605813716</v>
      </c>
      <c r="T18" s="6" t="s">
        <v>121</v>
      </c>
      <c r="U18" t="s">
        <v>122</v>
      </c>
      <c r="V18" t="s">
        <v>123</v>
      </c>
      <c r="W18" t="s">
        <v>124</v>
      </c>
      <c r="Y18" s="6" t="s">
        <v>127</v>
      </c>
      <c r="Z18" t="s">
        <v>104</v>
      </c>
      <c r="AA18" t="s">
        <v>105</v>
      </c>
      <c r="AB18" t="s">
        <v>106</v>
      </c>
      <c r="AC18" t="s">
        <v>110</v>
      </c>
      <c r="AD18" t="s">
        <v>111</v>
      </c>
      <c r="AE18" t="s">
        <v>112</v>
      </c>
      <c r="AF18" t="s">
        <v>113</v>
      </c>
      <c r="AG18" t="s">
        <v>114</v>
      </c>
      <c r="AH18" t="s">
        <v>115</v>
      </c>
      <c r="AI18" t="s">
        <v>116</v>
      </c>
      <c r="AJ18" t="s">
        <v>117</v>
      </c>
      <c r="AK18" t="s">
        <v>118</v>
      </c>
      <c r="AL18" t="s">
        <v>119</v>
      </c>
      <c r="AM18" t="s">
        <v>120</v>
      </c>
    </row>
    <row r="19" spans="1:39" x14ac:dyDescent="0.25">
      <c r="A19">
        <v>18</v>
      </c>
      <c r="B19">
        <f t="shared" ca="1" si="0"/>
        <v>4</v>
      </c>
      <c r="C19">
        <f t="shared" ca="1" si="1"/>
        <v>8</v>
      </c>
      <c r="D19">
        <f t="shared" ca="1" si="2"/>
        <v>9</v>
      </c>
      <c r="E19">
        <v>9</v>
      </c>
      <c r="F19">
        <v>15</v>
      </c>
      <c r="G19">
        <v>16</v>
      </c>
      <c r="H19">
        <f t="shared" si="3"/>
        <v>48</v>
      </c>
      <c r="I19">
        <f t="shared" si="4"/>
        <v>50</v>
      </c>
      <c r="J19">
        <f t="shared" si="5"/>
        <v>62</v>
      </c>
      <c r="K19">
        <f t="shared" si="6"/>
        <v>135</v>
      </c>
      <c r="L19">
        <f t="shared" si="7"/>
        <v>144</v>
      </c>
      <c r="M19">
        <f t="shared" si="8"/>
        <v>240</v>
      </c>
      <c r="N19">
        <f t="shared" si="9"/>
        <v>17.4928556845359</v>
      </c>
      <c r="O19">
        <f t="shared" si="10"/>
        <v>18.357559750685819</v>
      </c>
      <c r="P19">
        <f t="shared" si="11"/>
        <v>21.931712199461309</v>
      </c>
      <c r="Q19">
        <f t="shared" si="12"/>
        <v>2160</v>
      </c>
      <c r="R19">
        <f t="shared" si="13"/>
        <v>23.706539182259394</v>
      </c>
      <c r="T19" t="s">
        <v>104</v>
      </c>
      <c r="U19">
        <v>0</v>
      </c>
      <c r="V19">
        <v>0.99069959440011657</v>
      </c>
      <c r="W19">
        <v>0</v>
      </c>
      <c r="Y19" t="s">
        <v>122</v>
      </c>
      <c r="Z19">
        <f t="array" ref="Z19:AM21">TRANSPOSE(U19:W32)</f>
        <v>0</v>
      </c>
      <c r="AA19">
        <v>0.99586429314931413</v>
      </c>
      <c r="AB19">
        <v>6.0859706191481677E-2</v>
      </c>
      <c r="AC19">
        <v>0.78035100613043273</v>
      </c>
      <c r="AD19">
        <v>4.4298046031404477E-2</v>
      </c>
      <c r="AE19">
        <v>0.63245198364614374</v>
      </c>
      <c r="AF19">
        <v>0.68253275721634765</v>
      </c>
      <c r="AG19">
        <v>4.3476041526643153E-2</v>
      </c>
      <c r="AH19">
        <v>0.70415625749353283</v>
      </c>
      <c r="AI19">
        <v>0.84136784268167841</v>
      </c>
      <c r="AJ19">
        <v>4.4206396430309824E-2</v>
      </c>
      <c r="AK19">
        <v>0.54944834296368661</v>
      </c>
      <c r="AL19">
        <v>0.57696125598042525</v>
      </c>
      <c r="AM19">
        <v>0.5224043526369736</v>
      </c>
    </row>
    <row r="20" spans="1:39" x14ac:dyDescent="0.25">
      <c r="A20">
        <v>19</v>
      </c>
      <c r="B20">
        <f t="shared" ca="1" si="0"/>
        <v>12</v>
      </c>
      <c r="C20">
        <f t="shared" ca="1" si="1"/>
        <v>12</v>
      </c>
      <c r="D20">
        <f t="shared" ca="1" si="2"/>
        <v>14</v>
      </c>
      <c r="E20">
        <v>6</v>
      </c>
      <c r="F20">
        <v>9</v>
      </c>
      <c r="G20">
        <v>20</v>
      </c>
      <c r="H20">
        <f t="shared" si="3"/>
        <v>30</v>
      </c>
      <c r="I20">
        <f t="shared" si="4"/>
        <v>52</v>
      </c>
      <c r="J20">
        <f t="shared" si="5"/>
        <v>58</v>
      </c>
      <c r="K20">
        <f t="shared" si="6"/>
        <v>54</v>
      </c>
      <c r="L20">
        <f t="shared" si="7"/>
        <v>120</v>
      </c>
      <c r="M20">
        <f t="shared" si="8"/>
        <v>180</v>
      </c>
      <c r="N20">
        <f t="shared" si="9"/>
        <v>10.816653826391969</v>
      </c>
      <c r="O20">
        <f t="shared" si="10"/>
        <v>20.880613017821101</v>
      </c>
      <c r="P20">
        <f t="shared" si="11"/>
        <v>21.931712199461309</v>
      </c>
      <c r="Q20">
        <f t="shared" si="12"/>
        <v>1080</v>
      </c>
      <c r="R20">
        <f t="shared" si="13"/>
        <v>22.737634001804146</v>
      </c>
      <c r="T20" t="s">
        <v>105</v>
      </c>
      <c r="U20">
        <v>0.99586429314931413</v>
      </c>
      <c r="V20">
        <v>0</v>
      </c>
      <c r="W20">
        <v>4.1513954627903617E-2</v>
      </c>
      <c r="Y20" t="s">
        <v>123</v>
      </c>
      <c r="Z20">
        <v>0.99069959440011657</v>
      </c>
      <c r="AA20">
        <v>0</v>
      </c>
      <c r="AB20">
        <v>7.5881763906138653E-3</v>
      </c>
      <c r="AC20">
        <v>0.61789875624280999</v>
      </c>
      <c r="AD20">
        <v>0.52844042821230386</v>
      </c>
      <c r="AE20">
        <v>0</v>
      </c>
      <c r="AF20">
        <v>0.70613726792228659</v>
      </c>
      <c r="AG20">
        <v>0.72520087840509428</v>
      </c>
      <c r="AH20">
        <v>1.1665234099075428E-2</v>
      </c>
      <c r="AI20">
        <v>0.513995509926784</v>
      </c>
      <c r="AJ20">
        <v>0.35380330727598386</v>
      </c>
      <c r="AK20">
        <v>0</v>
      </c>
      <c r="AL20">
        <v>0.54695515915623483</v>
      </c>
      <c r="AM20">
        <v>0.28389446588104866</v>
      </c>
    </row>
    <row r="21" spans="1:39" x14ac:dyDescent="0.25">
      <c r="A21">
        <v>20</v>
      </c>
      <c r="B21">
        <f t="shared" ca="1" si="0"/>
        <v>8</v>
      </c>
      <c r="C21">
        <f t="shared" ca="1" si="1"/>
        <v>11</v>
      </c>
      <c r="D21">
        <f t="shared" ca="1" si="2"/>
        <v>9</v>
      </c>
      <c r="E21">
        <v>6</v>
      </c>
      <c r="F21">
        <v>5</v>
      </c>
      <c r="G21">
        <v>22</v>
      </c>
      <c r="H21">
        <f t="shared" si="3"/>
        <v>22</v>
      </c>
      <c r="I21">
        <f t="shared" si="4"/>
        <v>56</v>
      </c>
      <c r="J21">
        <f t="shared" si="5"/>
        <v>54</v>
      </c>
      <c r="K21">
        <f t="shared" si="6"/>
        <v>30</v>
      </c>
      <c r="L21">
        <f t="shared" si="7"/>
        <v>132</v>
      </c>
      <c r="M21">
        <f t="shared" si="8"/>
        <v>110</v>
      </c>
      <c r="N21">
        <f t="shared" si="9"/>
        <v>7.810249675906654</v>
      </c>
      <c r="O21">
        <f t="shared" si="10"/>
        <v>22.803508501982758</v>
      </c>
      <c r="P21">
        <f t="shared" si="11"/>
        <v>22.561028345356956</v>
      </c>
      <c r="Q21">
        <f t="shared" si="12"/>
        <v>660</v>
      </c>
      <c r="R21">
        <f t="shared" si="13"/>
        <v>23.345235059857504</v>
      </c>
      <c r="T21" t="s">
        <v>106</v>
      </c>
      <c r="U21">
        <v>6.0859706191481677E-2</v>
      </c>
      <c r="V21">
        <v>7.5881763906138653E-3</v>
      </c>
      <c r="W21">
        <v>0.99798836240887701</v>
      </c>
      <c r="Y21" t="s">
        <v>124</v>
      </c>
      <c r="Z21">
        <v>0</v>
      </c>
      <c r="AA21">
        <v>4.1513954627903617E-2</v>
      </c>
      <c r="AB21">
        <v>0.99798836240887701</v>
      </c>
      <c r="AC21">
        <v>3.562156122053893E-2</v>
      </c>
      <c r="AD21">
        <v>0.84571233884010866</v>
      </c>
      <c r="AE21">
        <v>0.77411469408452116</v>
      </c>
      <c r="AF21">
        <v>4.4711065943886547E-2</v>
      </c>
      <c r="AG21">
        <v>0.66500785892675129</v>
      </c>
      <c r="AH21">
        <v>0.68951317574150262</v>
      </c>
      <c r="AI21">
        <v>2.7401245315506566E-2</v>
      </c>
      <c r="AJ21">
        <v>0.92572857473029757</v>
      </c>
      <c r="AK21">
        <v>0.82473484026006749</v>
      </c>
      <c r="AL21">
        <v>0.54525649041383584</v>
      </c>
      <c r="AM21">
        <v>0.79289047278178548</v>
      </c>
    </row>
    <row r="22" spans="1:39" x14ac:dyDescent="0.25">
      <c r="A22">
        <v>21</v>
      </c>
      <c r="B22">
        <f t="shared" ca="1" si="0"/>
        <v>8</v>
      </c>
      <c r="C22">
        <f t="shared" ca="1" si="1"/>
        <v>11</v>
      </c>
      <c r="D22">
        <f t="shared" ca="1" si="2"/>
        <v>21</v>
      </c>
      <c r="E22">
        <v>4</v>
      </c>
      <c r="F22">
        <v>11</v>
      </c>
      <c r="G22">
        <v>22</v>
      </c>
      <c r="H22">
        <f t="shared" si="3"/>
        <v>30</v>
      </c>
      <c r="I22">
        <f t="shared" si="4"/>
        <v>52</v>
      </c>
      <c r="J22">
        <f t="shared" si="5"/>
        <v>66</v>
      </c>
      <c r="K22">
        <f t="shared" si="6"/>
        <v>44</v>
      </c>
      <c r="L22">
        <f t="shared" si="7"/>
        <v>88</v>
      </c>
      <c r="M22">
        <f t="shared" si="8"/>
        <v>242</v>
      </c>
      <c r="N22">
        <f t="shared" si="9"/>
        <v>11.704699910719626</v>
      </c>
      <c r="O22">
        <f t="shared" si="10"/>
        <v>22.360679774997898</v>
      </c>
      <c r="P22">
        <f t="shared" si="11"/>
        <v>24.596747752497688</v>
      </c>
      <c r="Q22">
        <f t="shared" si="12"/>
        <v>968</v>
      </c>
      <c r="R22">
        <f t="shared" si="13"/>
        <v>24.919871588754223</v>
      </c>
      <c r="T22" t="s">
        <v>110</v>
      </c>
      <c r="U22">
        <v>0.78035100613043273</v>
      </c>
      <c r="V22">
        <v>0.61789875624280999</v>
      </c>
      <c r="W22">
        <v>3.562156122053893E-2</v>
      </c>
    </row>
    <row r="23" spans="1:39" x14ac:dyDescent="0.25">
      <c r="A23">
        <v>22</v>
      </c>
      <c r="B23">
        <f t="shared" ca="1" si="0"/>
        <v>11</v>
      </c>
      <c r="C23">
        <f t="shared" ca="1" si="1"/>
        <v>15</v>
      </c>
      <c r="D23">
        <f t="shared" ca="1" si="2"/>
        <v>13</v>
      </c>
      <c r="E23">
        <v>10</v>
      </c>
      <c r="F23">
        <v>14</v>
      </c>
      <c r="G23">
        <v>16</v>
      </c>
      <c r="H23">
        <f t="shared" si="3"/>
        <v>48</v>
      </c>
      <c r="I23">
        <f t="shared" si="4"/>
        <v>52</v>
      </c>
      <c r="J23">
        <f t="shared" si="5"/>
        <v>60</v>
      </c>
      <c r="K23">
        <f t="shared" si="6"/>
        <v>140</v>
      </c>
      <c r="L23">
        <f t="shared" si="7"/>
        <v>160</v>
      </c>
      <c r="M23">
        <f t="shared" si="8"/>
        <v>224</v>
      </c>
      <c r="N23">
        <f t="shared" si="9"/>
        <v>17.204650534085253</v>
      </c>
      <c r="O23">
        <f t="shared" si="10"/>
        <v>18.867962264113206</v>
      </c>
      <c r="P23">
        <f t="shared" si="11"/>
        <v>21.2602916254693</v>
      </c>
      <c r="Q23">
        <f t="shared" si="12"/>
        <v>2240</v>
      </c>
      <c r="R23">
        <f t="shared" si="13"/>
        <v>23.49468024894146</v>
      </c>
      <c r="T23" t="s">
        <v>111</v>
      </c>
      <c r="U23">
        <v>4.4298046031404477E-2</v>
      </c>
      <c r="V23">
        <v>0.52844042821230386</v>
      </c>
      <c r="W23">
        <v>0.84571233884010866</v>
      </c>
    </row>
    <row r="24" spans="1:39" x14ac:dyDescent="0.25">
      <c r="A24">
        <v>23</v>
      </c>
      <c r="B24">
        <f t="shared" ca="1" si="0"/>
        <v>8</v>
      </c>
      <c r="C24">
        <f t="shared" ca="1" si="1"/>
        <v>12</v>
      </c>
      <c r="D24">
        <f t="shared" ca="1" si="2"/>
        <v>8</v>
      </c>
      <c r="E24">
        <v>13</v>
      </c>
      <c r="F24">
        <v>11</v>
      </c>
      <c r="G24">
        <v>8</v>
      </c>
      <c r="H24">
        <f t="shared" si="3"/>
        <v>48</v>
      </c>
      <c r="I24">
        <f t="shared" si="4"/>
        <v>42</v>
      </c>
      <c r="J24">
        <f t="shared" si="5"/>
        <v>38</v>
      </c>
      <c r="K24">
        <f t="shared" si="6"/>
        <v>143</v>
      </c>
      <c r="L24">
        <f t="shared" si="7"/>
        <v>104</v>
      </c>
      <c r="M24">
        <f t="shared" si="8"/>
        <v>88</v>
      </c>
      <c r="N24">
        <f t="shared" si="9"/>
        <v>17.029386365926403</v>
      </c>
      <c r="O24">
        <f t="shared" si="10"/>
        <v>15.264337522473747</v>
      </c>
      <c r="P24">
        <f t="shared" si="11"/>
        <v>13.601470508735444</v>
      </c>
      <c r="Q24">
        <f t="shared" si="12"/>
        <v>1144</v>
      </c>
      <c r="R24">
        <f t="shared" si="13"/>
        <v>18.814887722226779</v>
      </c>
      <c r="T24" t="s">
        <v>112</v>
      </c>
      <c r="U24">
        <v>0.63245198364614374</v>
      </c>
      <c r="V24">
        <v>0</v>
      </c>
      <c r="W24">
        <v>0.77411469408452116</v>
      </c>
      <c r="Y24" t="s">
        <v>51</v>
      </c>
      <c r="Z24">
        <f>SUMSQ(U51:AH64)</f>
        <v>3.0482072029451478E-2</v>
      </c>
    </row>
    <row r="25" spans="1:39" x14ac:dyDescent="0.25">
      <c r="A25">
        <v>24</v>
      </c>
      <c r="B25">
        <f t="shared" ca="1" si="0"/>
        <v>11</v>
      </c>
      <c r="C25">
        <f t="shared" ca="1" si="1"/>
        <v>12</v>
      </c>
      <c r="D25">
        <f t="shared" ca="1" si="2"/>
        <v>20</v>
      </c>
      <c r="E25">
        <v>12</v>
      </c>
      <c r="F25">
        <v>8</v>
      </c>
      <c r="G25">
        <v>9</v>
      </c>
      <c r="H25">
        <f t="shared" si="3"/>
        <v>40</v>
      </c>
      <c r="I25">
        <f t="shared" si="4"/>
        <v>42</v>
      </c>
      <c r="J25">
        <f t="shared" si="5"/>
        <v>34</v>
      </c>
      <c r="K25">
        <f t="shared" si="6"/>
        <v>96</v>
      </c>
      <c r="L25">
        <f t="shared" si="7"/>
        <v>108</v>
      </c>
      <c r="M25">
        <f t="shared" si="8"/>
        <v>72</v>
      </c>
      <c r="N25">
        <f t="shared" si="9"/>
        <v>14.422205101855956</v>
      </c>
      <c r="O25">
        <f t="shared" si="10"/>
        <v>15</v>
      </c>
      <c r="P25">
        <f t="shared" si="11"/>
        <v>12.041594578792296</v>
      </c>
      <c r="Q25">
        <f t="shared" si="12"/>
        <v>864</v>
      </c>
      <c r="R25">
        <f t="shared" si="13"/>
        <v>17</v>
      </c>
      <c r="T25" t="s">
        <v>113</v>
      </c>
      <c r="U25">
        <v>0.68253275721634765</v>
      </c>
      <c r="V25">
        <v>0.70613726792228659</v>
      </c>
      <c r="W25">
        <v>4.4711065943886547E-2</v>
      </c>
    </row>
    <row r="26" spans="1:39" x14ac:dyDescent="0.25">
      <c r="A26">
        <v>25</v>
      </c>
      <c r="B26">
        <f t="shared" ca="1" si="0"/>
        <v>6</v>
      </c>
      <c r="C26">
        <f t="shared" ca="1" si="1"/>
        <v>7</v>
      </c>
      <c r="D26">
        <f t="shared" ca="1" si="2"/>
        <v>17</v>
      </c>
      <c r="E26">
        <v>10</v>
      </c>
      <c r="F26">
        <v>16</v>
      </c>
      <c r="G26">
        <v>22</v>
      </c>
      <c r="H26">
        <f t="shared" si="3"/>
        <v>52</v>
      </c>
      <c r="I26">
        <f t="shared" si="4"/>
        <v>64</v>
      </c>
      <c r="J26">
        <f t="shared" si="5"/>
        <v>76</v>
      </c>
      <c r="K26">
        <f t="shared" si="6"/>
        <v>160</v>
      </c>
      <c r="L26">
        <f t="shared" si="7"/>
        <v>220</v>
      </c>
      <c r="M26">
        <f t="shared" si="8"/>
        <v>352</v>
      </c>
      <c r="N26">
        <f t="shared" si="9"/>
        <v>18.867962264113206</v>
      </c>
      <c r="O26">
        <f t="shared" si="10"/>
        <v>24.166091947189145</v>
      </c>
      <c r="P26">
        <f t="shared" si="11"/>
        <v>27.202941017470888</v>
      </c>
      <c r="Q26">
        <f t="shared" si="12"/>
        <v>3520</v>
      </c>
      <c r="R26">
        <f t="shared" si="13"/>
        <v>28.982753492378876</v>
      </c>
      <c r="T26" t="s">
        <v>114</v>
      </c>
      <c r="U26">
        <v>4.3476041526643153E-2</v>
      </c>
      <c r="V26">
        <v>0.72520087840509428</v>
      </c>
      <c r="W26">
        <v>0.66500785892675129</v>
      </c>
    </row>
    <row r="27" spans="1:39" x14ac:dyDescent="0.25">
      <c r="A27">
        <v>26</v>
      </c>
      <c r="B27">
        <f t="shared" ca="1" si="0"/>
        <v>6</v>
      </c>
      <c r="C27">
        <f t="shared" ca="1" si="1"/>
        <v>15</v>
      </c>
      <c r="D27">
        <f t="shared" ca="1" si="2"/>
        <v>13</v>
      </c>
      <c r="E27">
        <v>9</v>
      </c>
      <c r="F27">
        <v>6</v>
      </c>
      <c r="G27">
        <v>15</v>
      </c>
      <c r="H27">
        <f t="shared" si="3"/>
        <v>30</v>
      </c>
      <c r="I27">
        <f t="shared" si="4"/>
        <v>48</v>
      </c>
      <c r="J27">
        <f t="shared" si="5"/>
        <v>42</v>
      </c>
      <c r="K27">
        <f t="shared" si="6"/>
        <v>54</v>
      </c>
      <c r="L27">
        <f t="shared" si="7"/>
        <v>135</v>
      </c>
      <c r="M27">
        <f t="shared" si="8"/>
        <v>90</v>
      </c>
      <c r="N27">
        <f t="shared" si="9"/>
        <v>10.816653826391969</v>
      </c>
      <c r="O27">
        <f t="shared" si="10"/>
        <v>17.4928556845359</v>
      </c>
      <c r="P27">
        <f t="shared" si="11"/>
        <v>16.15549442140351</v>
      </c>
      <c r="Q27">
        <f t="shared" si="12"/>
        <v>810</v>
      </c>
      <c r="R27">
        <f t="shared" si="13"/>
        <v>18.493242008906929</v>
      </c>
      <c r="T27" t="s">
        <v>115</v>
      </c>
      <c r="U27">
        <v>0.70415625749353283</v>
      </c>
      <c r="V27">
        <v>1.1665234099075428E-2</v>
      </c>
      <c r="W27">
        <v>0.68951317574150262</v>
      </c>
    </row>
    <row r="28" spans="1:39" x14ac:dyDescent="0.25">
      <c r="A28">
        <v>27</v>
      </c>
      <c r="B28">
        <f t="shared" ca="1" si="0"/>
        <v>11</v>
      </c>
      <c r="C28">
        <f t="shared" ca="1" si="1"/>
        <v>8</v>
      </c>
      <c r="D28">
        <f t="shared" ca="1" si="2"/>
        <v>13</v>
      </c>
      <c r="E28">
        <v>5</v>
      </c>
      <c r="F28">
        <v>11</v>
      </c>
      <c r="G28">
        <v>21</v>
      </c>
      <c r="H28">
        <f t="shared" si="3"/>
        <v>32</v>
      </c>
      <c r="I28">
        <f t="shared" si="4"/>
        <v>52</v>
      </c>
      <c r="J28">
        <f t="shared" si="5"/>
        <v>64</v>
      </c>
      <c r="K28">
        <f t="shared" si="6"/>
        <v>55</v>
      </c>
      <c r="L28">
        <f t="shared" si="7"/>
        <v>105</v>
      </c>
      <c r="M28">
        <f t="shared" si="8"/>
        <v>231</v>
      </c>
      <c r="N28">
        <f t="shared" si="9"/>
        <v>12.083045973594572</v>
      </c>
      <c r="O28">
        <f t="shared" si="10"/>
        <v>21.587033144922902</v>
      </c>
      <c r="P28">
        <f t="shared" si="11"/>
        <v>23.706539182259394</v>
      </c>
      <c r="Q28">
        <f t="shared" si="12"/>
        <v>1155</v>
      </c>
      <c r="R28">
        <f t="shared" si="13"/>
        <v>24.228082879171435</v>
      </c>
      <c r="T28" t="s">
        <v>116</v>
      </c>
      <c r="U28">
        <v>0.84136784268167841</v>
      </c>
      <c r="V28">
        <v>0.513995509926784</v>
      </c>
      <c r="W28">
        <v>2.7401245315506566E-2</v>
      </c>
    </row>
    <row r="29" spans="1:39" x14ac:dyDescent="0.25">
      <c r="A29">
        <v>28</v>
      </c>
      <c r="B29">
        <f t="shared" ca="1" si="0"/>
        <v>4</v>
      </c>
      <c r="C29">
        <f t="shared" ca="1" si="1"/>
        <v>7</v>
      </c>
      <c r="D29">
        <f t="shared" ca="1" si="2"/>
        <v>14</v>
      </c>
      <c r="E29">
        <v>7</v>
      </c>
      <c r="F29">
        <v>12</v>
      </c>
      <c r="G29">
        <v>15</v>
      </c>
      <c r="H29">
        <f t="shared" si="3"/>
        <v>38</v>
      </c>
      <c r="I29">
        <f t="shared" si="4"/>
        <v>44</v>
      </c>
      <c r="J29">
        <f t="shared" si="5"/>
        <v>54</v>
      </c>
      <c r="K29">
        <f t="shared" si="6"/>
        <v>84</v>
      </c>
      <c r="L29">
        <f t="shared" si="7"/>
        <v>105</v>
      </c>
      <c r="M29">
        <f t="shared" si="8"/>
        <v>180</v>
      </c>
      <c r="N29">
        <f t="shared" si="9"/>
        <v>13.892443989449804</v>
      </c>
      <c r="O29">
        <f t="shared" si="10"/>
        <v>16.552945357246848</v>
      </c>
      <c r="P29">
        <f t="shared" si="11"/>
        <v>19.209372712298546</v>
      </c>
      <c r="Q29">
        <f t="shared" si="12"/>
        <v>1260</v>
      </c>
      <c r="R29">
        <f t="shared" si="13"/>
        <v>20.445048300260872</v>
      </c>
      <c r="T29" t="s">
        <v>117</v>
      </c>
      <c r="U29">
        <v>4.4206396430309824E-2</v>
      </c>
      <c r="V29">
        <v>0.35380330727598386</v>
      </c>
      <c r="W29">
        <v>0.92572857473029757</v>
      </c>
    </row>
    <row r="30" spans="1:39" x14ac:dyDescent="0.25">
      <c r="A30">
        <v>29</v>
      </c>
      <c r="B30">
        <f t="shared" ca="1" si="0"/>
        <v>11</v>
      </c>
      <c r="C30">
        <f t="shared" ca="1" si="1"/>
        <v>12</v>
      </c>
      <c r="D30">
        <f t="shared" ca="1" si="2"/>
        <v>9</v>
      </c>
      <c r="E30">
        <v>12</v>
      </c>
      <c r="F30">
        <v>7</v>
      </c>
      <c r="G30">
        <v>15</v>
      </c>
      <c r="H30">
        <f t="shared" si="3"/>
        <v>38</v>
      </c>
      <c r="I30">
        <f t="shared" si="4"/>
        <v>54</v>
      </c>
      <c r="J30">
        <f t="shared" si="5"/>
        <v>44</v>
      </c>
      <c r="K30">
        <f t="shared" si="6"/>
        <v>84</v>
      </c>
      <c r="L30">
        <f t="shared" si="7"/>
        <v>180</v>
      </c>
      <c r="M30">
        <f t="shared" si="8"/>
        <v>105</v>
      </c>
      <c r="N30">
        <f t="shared" si="9"/>
        <v>13.892443989449804</v>
      </c>
      <c r="O30">
        <f t="shared" si="10"/>
        <v>19.209372712298546</v>
      </c>
      <c r="P30">
        <f t="shared" si="11"/>
        <v>16.552945357246848</v>
      </c>
      <c r="Q30">
        <f t="shared" si="12"/>
        <v>1260</v>
      </c>
      <c r="R30">
        <f t="shared" si="13"/>
        <v>20.445048300260872</v>
      </c>
      <c r="T30" t="s">
        <v>118</v>
      </c>
      <c r="U30">
        <v>0.54944834296368661</v>
      </c>
      <c r="V30">
        <v>0</v>
      </c>
      <c r="W30">
        <v>0.82473484026006749</v>
      </c>
    </row>
    <row r="31" spans="1:39" x14ac:dyDescent="0.25">
      <c r="A31">
        <v>30</v>
      </c>
      <c r="B31">
        <f t="shared" ca="1" si="0"/>
        <v>11</v>
      </c>
      <c r="C31">
        <f t="shared" ca="1" si="1"/>
        <v>13</v>
      </c>
      <c r="D31">
        <f t="shared" ca="1" si="2"/>
        <v>17</v>
      </c>
      <c r="E31">
        <v>6</v>
      </c>
      <c r="F31">
        <v>15</v>
      </c>
      <c r="G31">
        <v>10</v>
      </c>
      <c r="H31">
        <f t="shared" si="3"/>
        <v>42</v>
      </c>
      <c r="I31">
        <f t="shared" si="4"/>
        <v>32</v>
      </c>
      <c r="J31">
        <f t="shared" si="5"/>
        <v>50</v>
      </c>
      <c r="K31">
        <f t="shared" si="6"/>
        <v>90</v>
      </c>
      <c r="L31">
        <f t="shared" si="7"/>
        <v>60</v>
      </c>
      <c r="M31">
        <f t="shared" si="8"/>
        <v>150</v>
      </c>
      <c r="N31">
        <f t="shared" si="9"/>
        <v>16.15549442140351</v>
      </c>
      <c r="O31">
        <f t="shared" si="10"/>
        <v>11.661903789690601</v>
      </c>
      <c r="P31">
        <f t="shared" si="11"/>
        <v>18.027756377319946</v>
      </c>
      <c r="Q31">
        <f t="shared" si="12"/>
        <v>900</v>
      </c>
      <c r="R31">
        <f t="shared" si="13"/>
        <v>19</v>
      </c>
      <c r="T31" t="s">
        <v>119</v>
      </c>
      <c r="U31">
        <v>0.57696125598042525</v>
      </c>
      <c r="V31">
        <v>0.54695515915623483</v>
      </c>
      <c r="W31">
        <v>0.54525649041383584</v>
      </c>
    </row>
    <row r="32" spans="1:39" x14ac:dyDescent="0.25">
      <c r="A32">
        <v>31</v>
      </c>
      <c r="B32">
        <f t="shared" ca="1" si="0"/>
        <v>5</v>
      </c>
      <c r="C32">
        <f t="shared" ca="1" si="1"/>
        <v>17</v>
      </c>
      <c r="D32">
        <f t="shared" ca="1" si="2"/>
        <v>19</v>
      </c>
      <c r="E32">
        <v>10</v>
      </c>
      <c r="F32">
        <v>11</v>
      </c>
      <c r="G32">
        <v>22</v>
      </c>
      <c r="H32">
        <f t="shared" si="3"/>
        <v>42</v>
      </c>
      <c r="I32">
        <f t="shared" si="4"/>
        <v>64</v>
      </c>
      <c r="J32">
        <f t="shared" si="5"/>
        <v>66</v>
      </c>
      <c r="K32">
        <f t="shared" si="6"/>
        <v>110</v>
      </c>
      <c r="L32">
        <f t="shared" si="7"/>
        <v>220</v>
      </c>
      <c r="M32">
        <f t="shared" si="8"/>
        <v>242</v>
      </c>
      <c r="N32">
        <f t="shared" si="9"/>
        <v>14.866068747318506</v>
      </c>
      <c r="O32">
        <f t="shared" si="10"/>
        <v>24.166091947189145</v>
      </c>
      <c r="P32">
        <f t="shared" si="11"/>
        <v>24.596747752497688</v>
      </c>
      <c r="Q32">
        <f t="shared" si="12"/>
        <v>2420</v>
      </c>
      <c r="R32">
        <f t="shared" si="13"/>
        <v>26.551836094703507</v>
      </c>
      <c r="T32" t="s">
        <v>120</v>
      </c>
      <c r="U32">
        <v>0.5224043526369736</v>
      </c>
      <c r="V32">
        <v>0.28389446588104866</v>
      </c>
      <c r="W32">
        <v>0.79289047278178548</v>
      </c>
    </row>
    <row r="33" spans="1:34" x14ac:dyDescent="0.25">
      <c r="A33">
        <v>32</v>
      </c>
      <c r="B33">
        <f t="shared" ca="1" si="0"/>
        <v>12</v>
      </c>
      <c r="C33">
        <f t="shared" ca="1" si="1"/>
        <v>10</v>
      </c>
      <c r="D33">
        <f t="shared" ca="1" si="2"/>
        <v>8</v>
      </c>
      <c r="E33">
        <v>4</v>
      </c>
      <c r="F33">
        <v>10</v>
      </c>
      <c r="G33">
        <v>13</v>
      </c>
      <c r="H33">
        <f t="shared" si="3"/>
        <v>28</v>
      </c>
      <c r="I33">
        <f t="shared" si="4"/>
        <v>34</v>
      </c>
      <c r="J33">
        <f t="shared" si="5"/>
        <v>46</v>
      </c>
      <c r="K33">
        <f t="shared" si="6"/>
        <v>40</v>
      </c>
      <c r="L33">
        <f t="shared" si="7"/>
        <v>52</v>
      </c>
      <c r="M33">
        <f t="shared" si="8"/>
        <v>130</v>
      </c>
      <c r="N33">
        <f t="shared" si="9"/>
        <v>10.770329614269007</v>
      </c>
      <c r="O33">
        <f t="shared" si="10"/>
        <v>13.601470508735444</v>
      </c>
      <c r="P33">
        <f t="shared" si="11"/>
        <v>16.401219466856727</v>
      </c>
      <c r="Q33">
        <f t="shared" si="12"/>
        <v>520</v>
      </c>
      <c r="R33">
        <f t="shared" si="13"/>
        <v>16.881943016134134</v>
      </c>
    </row>
    <row r="34" spans="1:34" x14ac:dyDescent="0.25">
      <c r="A34">
        <v>33</v>
      </c>
      <c r="B34">
        <f t="shared" ca="1" si="0"/>
        <v>11</v>
      </c>
      <c r="C34">
        <f t="shared" ca="1" si="1"/>
        <v>15</v>
      </c>
      <c r="D34">
        <f t="shared" ca="1" si="2"/>
        <v>13</v>
      </c>
      <c r="E34">
        <v>11</v>
      </c>
      <c r="F34">
        <v>11</v>
      </c>
      <c r="G34">
        <v>12</v>
      </c>
      <c r="H34">
        <f t="shared" si="3"/>
        <v>44</v>
      </c>
      <c r="I34">
        <f t="shared" si="4"/>
        <v>46</v>
      </c>
      <c r="J34">
        <f t="shared" si="5"/>
        <v>46</v>
      </c>
      <c r="K34">
        <f t="shared" si="6"/>
        <v>121</v>
      </c>
      <c r="L34">
        <f t="shared" si="7"/>
        <v>132</v>
      </c>
      <c r="M34">
        <f t="shared" si="8"/>
        <v>132</v>
      </c>
      <c r="N34">
        <f t="shared" si="9"/>
        <v>15.556349186104045</v>
      </c>
      <c r="O34">
        <f t="shared" si="10"/>
        <v>16.278820596099706</v>
      </c>
      <c r="P34">
        <f t="shared" si="11"/>
        <v>16.278820596099706</v>
      </c>
      <c r="Q34">
        <f t="shared" si="12"/>
        <v>1452</v>
      </c>
      <c r="R34">
        <f t="shared" si="13"/>
        <v>19.646882704388499</v>
      </c>
      <c r="T34" s="6" t="s">
        <v>125</v>
      </c>
      <c r="U34" t="s">
        <v>104</v>
      </c>
      <c r="V34" t="s">
        <v>105</v>
      </c>
      <c r="W34" t="s">
        <v>106</v>
      </c>
      <c r="X34" t="s">
        <v>110</v>
      </c>
      <c r="Y34" t="s">
        <v>111</v>
      </c>
      <c r="Z34" t="s">
        <v>112</v>
      </c>
      <c r="AA34" t="s">
        <v>113</v>
      </c>
      <c r="AB34" t="s">
        <v>114</v>
      </c>
      <c r="AC34" t="s">
        <v>115</v>
      </c>
      <c r="AD34" t="s">
        <v>116</v>
      </c>
      <c r="AE34" t="s">
        <v>117</v>
      </c>
      <c r="AF34" t="s">
        <v>118</v>
      </c>
      <c r="AG34" t="s">
        <v>119</v>
      </c>
      <c r="AH34" t="s">
        <v>120</v>
      </c>
    </row>
    <row r="35" spans="1:34" x14ac:dyDescent="0.25">
      <c r="A35">
        <v>34</v>
      </c>
      <c r="B35">
        <f t="shared" ca="1" si="0"/>
        <v>8</v>
      </c>
      <c r="C35">
        <f t="shared" ca="1" si="1"/>
        <v>17</v>
      </c>
      <c r="D35">
        <f t="shared" ca="1" si="2"/>
        <v>16</v>
      </c>
      <c r="E35">
        <v>8</v>
      </c>
      <c r="F35">
        <v>14</v>
      </c>
      <c r="G35">
        <v>7</v>
      </c>
      <c r="H35">
        <f t="shared" si="3"/>
        <v>44</v>
      </c>
      <c r="I35">
        <f t="shared" si="4"/>
        <v>30</v>
      </c>
      <c r="J35">
        <f t="shared" si="5"/>
        <v>42</v>
      </c>
      <c r="K35">
        <f t="shared" si="6"/>
        <v>112</v>
      </c>
      <c r="L35">
        <f t="shared" si="7"/>
        <v>56</v>
      </c>
      <c r="M35">
        <f t="shared" si="8"/>
        <v>98</v>
      </c>
      <c r="N35">
        <f t="shared" si="9"/>
        <v>16.124515496597098</v>
      </c>
      <c r="O35">
        <f t="shared" si="10"/>
        <v>10.63014581273465</v>
      </c>
      <c r="P35">
        <f t="shared" si="11"/>
        <v>15.652475842498529</v>
      </c>
      <c r="Q35">
        <f t="shared" si="12"/>
        <v>784</v>
      </c>
      <c r="R35">
        <f t="shared" si="13"/>
        <v>17.578395831246947</v>
      </c>
      <c r="T35" t="s">
        <v>104</v>
      </c>
      <c r="U35">
        <f t="array" ref="U35:AH48">MMULT(U19:W32,Z19:AM21)</f>
        <v>0.98148568634455546</v>
      </c>
      <c r="V35">
        <v>0</v>
      </c>
      <c r="W35">
        <v>7.5176032724176972E-3</v>
      </c>
      <c r="X35">
        <v>0.61215204719008831</v>
      </c>
      <c r="Y35">
        <v>0.52352571789455338</v>
      </c>
      <c r="Z35">
        <v>0</v>
      </c>
      <c r="AA35">
        <v>0.6995699049214158</v>
      </c>
      <c r="AB35">
        <v>0.71845621609453514</v>
      </c>
      <c r="AC35">
        <v>1.1556742690536435E-2</v>
      </c>
      <c r="AD35">
        <v>0.50921514320794603</v>
      </c>
      <c r="AE35">
        <v>0.35051279301573701</v>
      </c>
      <c r="AF35">
        <v>0</v>
      </c>
      <c r="AG35">
        <v>0.54186825433113306</v>
      </c>
      <c r="AH35">
        <v>0.28125413220079265</v>
      </c>
    </row>
    <row r="36" spans="1:34" x14ac:dyDescent="0.25">
      <c r="A36">
        <v>35</v>
      </c>
      <c r="B36">
        <f t="shared" ca="1" si="0"/>
        <v>6</v>
      </c>
      <c r="C36">
        <f t="shared" ca="1" si="1"/>
        <v>8</v>
      </c>
      <c r="D36">
        <f t="shared" ca="1" si="2"/>
        <v>12</v>
      </c>
      <c r="E36">
        <v>11</v>
      </c>
      <c r="F36">
        <v>15</v>
      </c>
      <c r="G36">
        <v>22</v>
      </c>
      <c r="H36">
        <f t="shared" si="3"/>
        <v>52</v>
      </c>
      <c r="I36">
        <f t="shared" si="4"/>
        <v>66</v>
      </c>
      <c r="J36">
        <f t="shared" si="5"/>
        <v>74</v>
      </c>
      <c r="K36">
        <f t="shared" si="6"/>
        <v>165</v>
      </c>
      <c r="L36">
        <f t="shared" si="7"/>
        <v>242</v>
      </c>
      <c r="M36">
        <f t="shared" si="8"/>
        <v>330</v>
      </c>
      <c r="N36">
        <f t="shared" si="9"/>
        <v>18.601075237738275</v>
      </c>
      <c r="O36">
        <f t="shared" si="10"/>
        <v>24.596747752497688</v>
      </c>
      <c r="P36">
        <f t="shared" si="11"/>
        <v>26.627053911388696</v>
      </c>
      <c r="Q36">
        <f t="shared" si="12"/>
        <v>3630</v>
      </c>
      <c r="R36">
        <f t="shared" si="13"/>
        <v>28.809720581775867</v>
      </c>
      <c r="T36" t="s">
        <v>105</v>
      </c>
      <c r="U36">
        <v>0</v>
      </c>
      <c r="V36">
        <v>0.99346909879863077</v>
      </c>
      <c r="W36">
        <v>0.10203845188387278</v>
      </c>
      <c r="X36">
        <v>0.778602495004724</v>
      </c>
      <c r="Y36">
        <v>7.9223705961826929E-2</v>
      </c>
      <c r="Z36">
        <v>0.6619729099316668</v>
      </c>
      <c r="AA36">
        <v>0.68156613497947027</v>
      </c>
      <c r="AB36">
        <v>7.0903343446545197E-2</v>
      </c>
      <c r="AC36">
        <v>0.7298684923285379</v>
      </c>
      <c r="AD36">
        <v>0.83902572598552905</v>
      </c>
      <c r="AE36">
        <v>8.2454225782856314E-2</v>
      </c>
      <c r="AF36">
        <v>0.58141399042620157</v>
      </c>
      <c r="AG36">
        <v>0.59721086656509659</v>
      </c>
      <c r="AH36">
        <v>0.55315986048890486</v>
      </c>
    </row>
    <row r="37" spans="1:34" x14ac:dyDescent="0.25">
      <c r="A37">
        <v>36</v>
      </c>
      <c r="B37">
        <f t="shared" ca="1" si="0"/>
        <v>5</v>
      </c>
      <c r="C37">
        <f t="shared" ca="1" si="1"/>
        <v>11</v>
      </c>
      <c r="D37">
        <f t="shared" ca="1" si="2"/>
        <v>12</v>
      </c>
      <c r="E37">
        <v>8</v>
      </c>
      <c r="F37">
        <v>9</v>
      </c>
      <c r="G37">
        <v>19</v>
      </c>
      <c r="H37">
        <f t="shared" si="3"/>
        <v>34</v>
      </c>
      <c r="I37">
        <f t="shared" si="4"/>
        <v>54</v>
      </c>
      <c r="J37">
        <f t="shared" si="5"/>
        <v>56</v>
      </c>
      <c r="K37">
        <f t="shared" si="6"/>
        <v>72</v>
      </c>
      <c r="L37">
        <f t="shared" si="7"/>
        <v>152</v>
      </c>
      <c r="M37">
        <f t="shared" si="8"/>
        <v>171</v>
      </c>
      <c r="N37">
        <f t="shared" si="9"/>
        <v>12.041594578792296</v>
      </c>
      <c r="O37">
        <f t="shared" si="10"/>
        <v>20.615528128088304</v>
      </c>
      <c r="P37">
        <f t="shared" si="11"/>
        <v>21.023796041628639</v>
      </c>
      <c r="Q37">
        <f t="shared" si="12"/>
        <v>1368</v>
      </c>
      <c r="R37">
        <f t="shared" si="13"/>
        <v>22.494443758403985</v>
      </c>
      <c r="T37" t="s">
        <v>106</v>
      </c>
      <c r="U37">
        <v>7.5176032724176972E-3</v>
      </c>
      <c r="V37">
        <v>0.10203845188387278</v>
      </c>
      <c r="W37">
        <v>0.99974225576220055</v>
      </c>
      <c r="X37">
        <v>8.7730561262169826E-2</v>
      </c>
      <c r="Y37">
        <v>0.85071693735555587</v>
      </c>
      <c r="Z37">
        <v>0.81104829777098419</v>
      </c>
      <c r="AA37">
        <v>9.1518160698123935E-2</v>
      </c>
      <c r="AB37">
        <v>0.6718189954169882</v>
      </c>
      <c r="AC37">
        <v>0.73106938591553772</v>
      </c>
      <c r="AD37">
        <v>8.2451812238261993E-2</v>
      </c>
      <c r="AE37">
        <v>0.92924145453191898</v>
      </c>
      <c r="AF37">
        <v>0.85651503737285795</v>
      </c>
      <c r="AG37">
        <v>0.58342371670918625</v>
      </c>
      <c r="AH37">
        <v>0.82524308119915624</v>
      </c>
    </row>
    <row r="38" spans="1:34" x14ac:dyDescent="0.25">
      <c r="A38">
        <v>37</v>
      </c>
      <c r="B38">
        <f t="shared" ca="1" si="0"/>
        <v>9</v>
      </c>
      <c r="C38">
        <f t="shared" ca="1" si="1"/>
        <v>13</v>
      </c>
      <c r="D38">
        <f t="shared" ca="1" si="2"/>
        <v>12</v>
      </c>
      <c r="E38">
        <v>11</v>
      </c>
      <c r="F38">
        <v>17</v>
      </c>
      <c r="G38">
        <v>20</v>
      </c>
      <c r="H38">
        <f t="shared" si="3"/>
        <v>56</v>
      </c>
      <c r="I38">
        <f t="shared" si="4"/>
        <v>62</v>
      </c>
      <c r="J38">
        <f t="shared" si="5"/>
        <v>74</v>
      </c>
      <c r="K38">
        <f t="shared" si="6"/>
        <v>187</v>
      </c>
      <c r="L38">
        <f t="shared" si="7"/>
        <v>220</v>
      </c>
      <c r="M38">
        <f t="shared" si="8"/>
        <v>340</v>
      </c>
      <c r="N38">
        <f t="shared" si="9"/>
        <v>20.248456731316587</v>
      </c>
      <c r="O38">
        <f t="shared" si="10"/>
        <v>22.825424421026653</v>
      </c>
      <c r="P38">
        <f t="shared" si="11"/>
        <v>26.248809496813376</v>
      </c>
      <c r="Q38">
        <f t="shared" si="12"/>
        <v>3740</v>
      </c>
      <c r="R38">
        <f t="shared" si="13"/>
        <v>28.460498941515414</v>
      </c>
      <c r="T38" t="s">
        <v>110</v>
      </c>
      <c r="U38">
        <v>0.61215204719008831</v>
      </c>
      <c r="V38">
        <v>0.778602495004724</v>
      </c>
      <c r="W38">
        <v>8.7730561262169826E-2</v>
      </c>
      <c r="X38">
        <v>0.99201546135897878</v>
      </c>
      <c r="Y38">
        <v>0.39121630198397728</v>
      </c>
      <c r="Z38">
        <v>0.52110971573450682</v>
      </c>
      <c r="AA38">
        <v>0.97052914136938773</v>
      </c>
      <c r="AB38">
        <v>0.50571591169948427</v>
      </c>
      <c r="AC38">
        <v>0.58125851345126245</v>
      </c>
      <c r="AD38">
        <v>0.97513550399811344</v>
      </c>
      <c r="AE38">
        <v>0.28608702655057372</v>
      </c>
      <c r="AF38">
        <v>0.45814090985144734</v>
      </c>
      <c r="AG38">
        <v>0.80761809662000128</v>
      </c>
      <c r="AH38">
        <v>0.611320796076675</v>
      </c>
    </row>
    <row r="39" spans="1:34" x14ac:dyDescent="0.25">
      <c r="A39">
        <v>38</v>
      </c>
      <c r="B39">
        <f t="shared" ca="1" si="0"/>
        <v>9</v>
      </c>
      <c r="C39">
        <f t="shared" ca="1" si="1"/>
        <v>6</v>
      </c>
      <c r="D39">
        <f t="shared" ca="1" si="2"/>
        <v>20</v>
      </c>
      <c r="E39">
        <v>9</v>
      </c>
      <c r="F39">
        <v>7</v>
      </c>
      <c r="G39">
        <v>16</v>
      </c>
      <c r="H39">
        <f t="shared" si="3"/>
        <v>32</v>
      </c>
      <c r="I39">
        <f t="shared" si="4"/>
        <v>50</v>
      </c>
      <c r="J39">
        <f t="shared" si="5"/>
        <v>46</v>
      </c>
      <c r="K39">
        <f t="shared" si="6"/>
        <v>63</v>
      </c>
      <c r="L39">
        <f t="shared" si="7"/>
        <v>144</v>
      </c>
      <c r="M39">
        <f t="shared" si="8"/>
        <v>112</v>
      </c>
      <c r="N39">
        <f t="shared" si="9"/>
        <v>11.401754250991379</v>
      </c>
      <c r="O39">
        <f t="shared" si="10"/>
        <v>18.357559750685819</v>
      </c>
      <c r="P39">
        <f t="shared" si="11"/>
        <v>17.464249196572979</v>
      </c>
      <c r="Q39">
        <f t="shared" si="12"/>
        <v>1008</v>
      </c>
      <c r="R39">
        <f t="shared" si="13"/>
        <v>19.646882704388499</v>
      </c>
      <c r="T39" t="s">
        <v>111</v>
      </c>
      <c r="U39">
        <v>0.52352571789455338</v>
      </c>
      <c r="V39">
        <v>7.9223705961826929E-2</v>
      </c>
      <c r="W39">
        <v>0.85071693735555587</v>
      </c>
      <c r="X39">
        <v>0.39121630198397728</v>
      </c>
      <c r="Y39">
        <v>0.99644096311781039</v>
      </c>
      <c r="Z39">
        <v>0.68269473554892557</v>
      </c>
      <c r="AA39">
        <v>0.44119904788606928</v>
      </c>
      <c r="AB39">
        <v>0.94755671813313325</v>
      </c>
      <c r="AC39">
        <v>0.62048692812767925</v>
      </c>
      <c r="AD39">
        <v>0.33206053005227631</v>
      </c>
      <c r="AE39">
        <v>0.97182230625008281</v>
      </c>
      <c r="AF39">
        <v>0.72182791866774942</v>
      </c>
      <c r="AG39">
        <v>0.77572161656884175</v>
      </c>
      <c r="AH39">
        <v>0.8437200613577267</v>
      </c>
    </row>
    <row r="40" spans="1:34" x14ac:dyDescent="0.25">
      <c r="A40">
        <v>39</v>
      </c>
      <c r="B40">
        <f t="shared" ca="1" si="0"/>
        <v>13</v>
      </c>
      <c r="C40">
        <f t="shared" ca="1" si="1"/>
        <v>12</v>
      </c>
      <c r="D40">
        <f t="shared" ca="1" si="2"/>
        <v>9</v>
      </c>
      <c r="E40">
        <v>10</v>
      </c>
      <c r="F40">
        <v>17</v>
      </c>
      <c r="G40">
        <v>18</v>
      </c>
      <c r="H40">
        <f t="shared" si="3"/>
        <v>54</v>
      </c>
      <c r="I40">
        <f t="shared" si="4"/>
        <v>56</v>
      </c>
      <c r="J40">
        <f t="shared" si="5"/>
        <v>70</v>
      </c>
      <c r="K40">
        <f t="shared" si="6"/>
        <v>170</v>
      </c>
      <c r="L40">
        <f t="shared" si="7"/>
        <v>180</v>
      </c>
      <c r="M40">
        <f t="shared" si="8"/>
        <v>306</v>
      </c>
      <c r="N40">
        <f t="shared" si="9"/>
        <v>19.723082923316021</v>
      </c>
      <c r="O40">
        <f t="shared" si="10"/>
        <v>20.591260281974002</v>
      </c>
      <c r="P40">
        <f t="shared" si="11"/>
        <v>24.758836806279895</v>
      </c>
      <c r="Q40">
        <f t="shared" si="12"/>
        <v>3060</v>
      </c>
      <c r="R40">
        <f t="shared" si="13"/>
        <v>26.702059845637379</v>
      </c>
      <c r="T40" t="s">
        <v>112</v>
      </c>
      <c r="U40">
        <v>0</v>
      </c>
      <c r="V40">
        <v>0.6619729099316668</v>
      </c>
      <c r="W40">
        <v>0.81104829777098419</v>
      </c>
      <c r="X40">
        <v>0.52110971573450682</v>
      </c>
      <c r="Y40">
        <v>0.68269473554892557</v>
      </c>
      <c r="Z40">
        <v>0.99924907121551376</v>
      </c>
      <c r="AA40">
        <v>0.46628068934029548</v>
      </c>
      <c r="AB40">
        <v>0.54228886398149212</v>
      </c>
      <c r="AC40">
        <v>0.9791073029550097</v>
      </c>
      <c r="AD40">
        <v>0.5533364677150524</v>
      </c>
      <c r="AE40">
        <v>0.74457851554484134</v>
      </c>
      <c r="AF40">
        <v>0.98593905298723883</v>
      </c>
      <c r="AG40">
        <v>0.78699135210609672</v>
      </c>
      <c r="AH40">
        <v>0.94418383487063673</v>
      </c>
    </row>
    <row r="41" spans="1:34" x14ac:dyDescent="0.25">
      <c r="A41">
        <v>40</v>
      </c>
      <c r="B41">
        <f t="shared" ca="1" si="0"/>
        <v>7</v>
      </c>
      <c r="C41">
        <f t="shared" ca="1" si="1"/>
        <v>13</v>
      </c>
      <c r="D41">
        <f t="shared" ca="1" si="2"/>
        <v>12</v>
      </c>
      <c r="E41">
        <v>10</v>
      </c>
      <c r="F41">
        <v>10</v>
      </c>
      <c r="G41">
        <v>19</v>
      </c>
      <c r="H41">
        <f t="shared" si="3"/>
        <v>40</v>
      </c>
      <c r="I41">
        <f t="shared" si="4"/>
        <v>58</v>
      </c>
      <c r="J41">
        <f t="shared" si="5"/>
        <v>58</v>
      </c>
      <c r="K41">
        <f t="shared" si="6"/>
        <v>100</v>
      </c>
      <c r="L41">
        <f t="shared" si="7"/>
        <v>190</v>
      </c>
      <c r="M41">
        <f t="shared" si="8"/>
        <v>190</v>
      </c>
      <c r="N41">
        <f t="shared" si="9"/>
        <v>14.142135623730951</v>
      </c>
      <c r="O41">
        <f t="shared" si="10"/>
        <v>21.470910553583888</v>
      </c>
      <c r="P41">
        <f t="shared" si="11"/>
        <v>21.470910553583888</v>
      </c>
      <c r="Q41">
        <f t="shared" si="12"/>
        <v>1900</v>
      </c>
      <c r="R41">
        <f t="shared" si="13"/>
        <v>23.685438564654021</v>
      </c>
      <c r="T41" t="s">
        <v>113</v>
      </c>
      <c r="U41">
        <v>0.6995699049214158</v>
      </c>
      <c r="V41">
        <v>0.68156613497947027</v>
      </c>
      <c r="W41">
        <v>9.1518160698123935E-2</v>
      </c>
      <c r="X41">
        <v>0.97052914136938773</v>
      </c>
      <c r="Y41">
        <v>0.44119904788606928</v>
      </c>
      <c r="Z41">
        <v>0.46628068934029548</v>
      </c>
      <c r="AA41">
        <v>0.96647988523993944</v>
      </c>
      <c r="AB41">
        <v>0.57149839970152472</v>
      </c>
      <c r="AC41">
        <v>0.51967583754435742</v>
      </c>
      <c r="AD41">
        <v>0.93843763748896425</v>
      </c>
      <c r="AE41">
        <v>0.32139632577481719</v>
      </c>
      <c r="AF41">
        <v>0.41189126630004702</v>
      </c>
      <c r="AG41">
        <v>0.80439937751313484</v>
      </c>
      <c r="AH41">
        <v>0.59247752391746111</v>
      </c>
    </row>
    <row r="42" spans="1:34" x14ac:dyDescent="0.25">
      <c r="A42">
        <v>41</v>
      </c>
      <c r="B42">
        <f t="shared" ca="1" si="0"/>
        <v>6</v>
      </c>
      <c r="C42">
        <f t="shared" ca="1" si="1"/>
        <v>15</v>
      </c>
      <c r="D42">
        <f t="shared" ca="1" si="2"/>
        <v>17</v>
      </c>
      <c r="E42">
        <v>3</v>
      </c>
      <c r="F42">
        <v>10</v>
      </c>
      <c r="G42">
        <v>18</v>
      </c>
      <c r="H42">
        <f t="shared" si="3"/>
        <v>26</v>
      </c>
      <c r="I42">
        <f t="shared" si="4"/>
        <v>42</v>
      </c>
      <c r="J42">
        <f t="shared" si="5"/>
        <v>56</v>
      </c>
      <c r="K42">
        <f t="shared" si="6"/>
        <v>30</v>
      </c>
      <c r="L42">
        <f t="shared" si="7"/>
        <v>54</v>
      </c>
      <c r="M42">
        <f t="shared" si="8"/>
        <v>180</v>
      </c>
      <c r="N42">
        <f t="shared" si="9"/>
        <v>10.440306508910551</v>
      </c>
      <c r="O42">
        <f t="shared" si="10"/>
        <v>18.248287590894659</v>
      </c>
      <c r="P42">
        <f t="shared" si="11"/>
        <v>20.591260281974002</v>
      </c>
      <c r="Q42">
        <f t="shared" si="12"/>
        <v>540</v>
      </c>
      <c r="R42">
        <f t="shared" si="13"/>
        <v>20.808652046684813</v>
      </c>
      <c r="T42" t="s">
        <v>114</v>
      </c>
      <c r="U42">
        <v>0.71845621609453514</v>
      </c>
      <c r="V42">
        <v>7.0903343446545197E-2</v>
      </c>
      <c r="W42">
        <v>0.6718189954169882</v>
      </c>
      <c r="X42">
        <v>0.50571591169948427</v>
      </c>
      <c r="Y42">
        <v>0.94755671813313325</v>
      </c>
      <c r="Z42">
        <v>0.54228886398149212</v>
      </c>
      <c r="AA42">
        <v>0.57149839970152472</v>
      </c>
      <c r="AB42">
        <v>0.97004193266068861</v>
      </c>
      <c r="AC42">
        <v>0.49760524540912648</v>
      </c>
      <c r="AD42">
        <v>0.42755138204198062</v>
      </c>
      <c r="AE42">
        <v>0.87411716577482657</v>
      </c>
      <c r="AF42">
        <v>0.57234298927907834</v>
      </c>
      <c r="AG42">
        <v>0.78433620464858844</v>
      </c>
      <c r="AH42">
        <v>0.75587098502826044</v>
      </c>
    </row>
    <row r="43" spans="1:34" x14ac:dyDescent="0.25">
      <c r="A43">
        <v>42</v>
      </c>
      <c r="B43">
        <f t="shared" ca="1" si="0"/>
        <v>9</v>
      </c>
      <c r="C43">
        <f t="shared" ca="1" si="1"/>
        <v>16</v>
      </c>
      <c r="D43">
        <f t="shared" ca="1" si="2"/>
        <v>12</v>
      </c>
      <c r="E43">
        <v>9</v>
      </c>
      <c r="F43">
        <v>12</v>
      </c>
      <c r="G43">
        <v>8</v>
      </c>
      <c r="H43">
        <f t="shared" si="3"/>
        <v>42</v>
      </c>
      <c r="I43">
        <f t="shared" si="4"/>
        <v>34</v>
      </c>
      <c r="J43">
        <f t="shared" si="5"/>
        <v>40</v>
      </c>
      <c r="K43">
        <f t="shared" si="6"/>
        <v>108</v>
      </c>
      <c r="L43">
        <f t="shared" si="7"/>
        <v>72</v>
      </c>
      <c r="M43">
        <f t="shared" si="8"/>
        <v>96</v>
      </c>
      <c r="N43">
        <f t="shared" si="9"/>
        <v>15</v>
      </c>
      <c r="O43">
        <f t="shared" si="10"/>
        <v>12.041594578792296</v>
      </c>
      <c r="P43">
        <f t="shared" si="11"/>
        <v>14.422205101855956</v>
      </c>
      <c r="Q43">
        <f t="shared" si="12"/>
        <v>864</v>
      </c>
      <c r="R43">
        <f t="shared" si="13"/>
        <v>17</v>
      </c>
      <c r="T43" t="s">
        <v>115</v>
      </c>
      <c r="U43">
        <v>1.1556742690536435E-2</v>
      </c>
      <c r="V43">
        <v>0.7298684923285379</v>
      </c>
      <c r="W43">
        <v>0.73106938591553772</v>
      </c>
      <c r="X43">
        <v>0.58125851345126245</v>
      </c>
      <c r="Y43">
        <v>0.62048692812767925</v>
      </c>
      <c r="Z43">
        <v>0.9791073029550097</v>
      </c>
      <c r="AA43">
        <v>0.51967583754435742</v>
      </c>
      <c r="AB43">
        <v>0.49760524540912648</v>
      </c>
      <c r="AC43">
        <v>0.97140053217501698</v>
      </c>
      <c r="AD43">
        <v>0.61734382890407458</v>
      </c>
      <c r="AE43">
        <v>0.6735574585089863</v>
      </c>
      <c r="AF43">
        <v>0.95556302771971269</v>
      </c>
      <c r="AG43">
        <v>0.78861277300210908</v>
      </c>
      <c r="AH43">
        <v>0.91787441715806795</v>
      </c>
    </row>
    <row r="44" spans="1:34" x14ac:dyDescent="0.25">
      <c r="A44">
        <v>43</v>
      </c>
      <c r="B44">
        <f t="shared" ca="1" si="0"/>
        <v>13</v>
      </c>
      <c r="C44">
        <f t="shared" ca="1" si="1"/>
        <v>17</v>
      </c>
      <c r="D44">
        <f t="shared" ca="1" si="2"/>
        <v>12</v>
      </c>
      <c r="E44">
        <v>4</v>
      </c>
      <c r="F44">
        <v>7</v>
      </c>
      <c r="G44">
        <v>15</v>
      </c>
      <c r="H44">
        <f t="shared" si="3"/>
        <v>22</v>
      </c>
      <c r="I44">
        <f t="shared" si="4"/>
        <v>38</v>
      </c>
      <c r="J44">
        <f t="shared" si="5"/>
        <v>44</v>
      </c>
      <c r="K44">
        <f t="shared" si="6"/>
        <v>28</v>
      </c>
      <c r="L44">
        <f t="shared" si="7"/>
        <v>60</v>
      </c>
      <c r="M44">
        <f t="shared" si="8"/>
        <v>105</v>
      </c>
      <c r="N44">
        <f t="shared" si="9"/>
        <v>8.0622577482985491</v>
      </c>
      <c r="O44">
        <f t="shared" si="10"/>
        <v>15.524174696260024</v>
      </c>
      <c r="P44">
        <f t="shared" si="11"/>
        <v>16.552945357246848</v>
      </c>
      <c r="Q44">
        <f t="shared" si="12"/>
        <v>420</v>
      </c>
      <c r="R44">
        <f t="shared" si="13"/>
        <v>17.029386365926403</v>
      </c>
      <c r="T44" t="s">
        <v>116</v>
      </c>
      <c r="U44">
        <v>0.50921514320794603</v>
      </c>
      <c r="V44">
        <v>0.83902572598552905</v>
      </c>
      <c r="W44">
        <v>8.2451812238261993E-2</v>
      </c>
      <c r="X44">
        <v>0.97513550399811344</v>
      </c>
      <c r="Y44">
        <v>0.33206053005227631</v>
      </c>
      <c r="Z44">
        <v>0.5533364677150524</v>
      </c>
      <c r="AA44">
        <v>0.93843763748896425</v>
      </c>
      <c r="AB44">
        <v>0.42755138204198062</v>
      </c>
      <c r="AC44">
        <v>0.61734382890407458</v>
      </c>
      <c r="AD44">
        <v>0.97284205916855671</v>
      </c>
      <c r="AE44">
        <v>0.24441326750616194</v>
      </c>
      <c r="AF44">
        <v>0.4848869286625912</v>
      </c>
      <c r="AG44">
        <v>0.78150985004645779</v>
      </c>
      <c r="AH44">
        <v>0.60718089029463251</v>
      </c>
    </row>
    <row r="45" spans="1:34" x14ac:dyDescent="0.25">
      <c r="A45">
        <v>44</v>
      </c>
      <c r="B45">
        <f t="shared" ca="1" si="0"/>
        <v>11</v>
      </c>
      <c r="C45">
        <f t="shared" ca="1" si="1"/>
        <v>14</v>
      </c>
      <c r="D45">
        <f t="shared" ca="1" si="2"/>
        <v>10</v>
      </c>
      <c r="E45">
        <v>6</v>
      </c>
      <c r="F45">
        <v>14</v>
      </c>
      <c r="G45">
        <v>16</v>
      </c>
      <c r="H45">
        <f t="shared" si="3"/>
        <v>40</v>
      </c>
      <c r="I45">
        <f t="shared" si="4"/>
        <v>44</v>
      </c>
      <c r="J45">
        <f t="shared" si="5"/>
        <v>60</v>
      </c>
      <c r="K45">
        <f t="shared" si="6"/>
        <v>84</v>
      </c>
      <c r="L45">
        <f t="shared" si="7"/>
        <v>96</v>
      </c>
      <c r="M45">
        <f t="shared" si="8"/>
        <v>224</v>
      </c>
      <c r="N45">
        <f t="shared" si="9"/>
        <v>15.231546211727817</v>
      </c>
      <c r="O45">
        <f t="shared" si="10"/>
        <v>17.088007490635061</v>
      </c>
      <c r="P45">
        <f t="shared" si="11"/>
        <v>21.2602916254693</v>
      </c>
      <c r="Q45">
        <f t="shared" si="12"/>
        <v>1344</v>
      </c>
      <c r="R45">
        <f t="shared" si="13"/>
        <v>22.090722034374522</v>
      </c>
      <c r="T45" t="s">
        <v>117</v>
      </c>
      <c r="U45">
        <v>0.35051279301573701</v>
      </c>
      <c r="V45">
        <v>8.2454225782856314E-2</v>
      </c>
      <c r="W45">
        <v>0.92924145453191898</v>
      </c>
      <c r="X45">
        <v>0.28608702655057372</v>
      </c>
      <c r="Y45">
        <v>0.97182230625008281</v>
      </c>
      <c r="Z45">
        <v>0.74457851554484134</v>
      </c>
      <c r="AA45">
        <v>0.32139632577481719</v>
      </c>
      <c r="AB45">
        <v>0.87411716577482657</v>
      </c>
      <c r="AC45">
        <v>0.6735574585089863</v>
      </c>
      <c r="AD45">
        <v>0.24441326750616194</v>
      </c>
      <c r="AE45">
        <v>0.98410437979696608</v>
      </c>
      <c r="AF45">
        <v>0.7877697394714015</v>
      </c>
      <c r="AG45">
        <v>0.72377943598118266</v>
      </c>
      <c r="AH45">
        <v>0.85753778214116749</v>
      </c>
    </row>
    <row r="46" spans="1:34" x14ac:dyDescent="0.25">
      <c r="A46">
        <v>45</v>
      </c>
      <c r="B46">
        <f t="shared" ca="1" si="0"/>
        <v>6</v>
      </c>
      <c r="C46">
        <f t="shared" ca="1" si="1"/>
        <v>15</v>
      </c>
      <c r="D46">
        <f t="shared" ca="1" si="2"/>
        <v>12</v>
      </c>
      <c r="E46">
        <v>10</v>
      </c>
      <c r="F46">
        <v>5</v>
      </c>
      <c r="G46">
        <v>17</v>
      </c>
      <c r="H46">
        <f t="shared" si="3"/>
        <v>30</v>
      </c>
      <c r="I46">
        <f t="shared" si="4"/>
        <v>54</v>
      </c>
      <c r="J46">
        <f t="shared" si="5"/>
        <v>44</v>
      </c>
      <c r="K46">
        <f t="shared" si="6"/>
        <v>50</v>
      </c>
      <c r="L46">
        <f t="shared" si="7"/>
        <v>170</v>
      </c>
      <c r="M46">
        <f t="shared" si="8"/>
        <v>85</v>
      </c>
      <c r="N46">
        <f t="shared" si="9"/>
        <v>11.180339887498949</v>
      </c>
      <c r="O46">
        <f t="shared" si="10"/>
        <v>19.723082923316021</v>
      </c>
      <c r="P46">
        <f t="shared" si="11"/>
        <v>17.720045146669349</v>
      </c>
      <c r="Q46">
        <f t="shared" si="12"/>
        <v>850</v>
      </c>
      <c r="R46">
        <f t="shared" si="13"/>
        <v>20.346989949375804</v>
      </c>
      <c r="T46" t="s">
        <v>118</v>
      </c>
      <c r="U46">
        <v>0</v>
      </c>
      <c r="V46">
        <v>0.58141399042620157</v>
      </c>
      <c r="W46">
        <v>0.85651503737285795</v>
      </c>
      <c r="X46">
        <v>0.45814090985144734</v>
      </c>
      <c r="Y46">
        <v>0.72182791866774942</v>
      </c>
      <c r="Z46">
        <v>0.98593905298723883</v>
      </c>
      <c r="AA46">
        <v>0.41189126630004702</v>
      </c>
      <c r="AB46">
        <v>0.57234298927907834</v>
      </c>
      <c r="AC46">
        <v>0.95556302771971269</v>
      </c>
      <c r="AD46">
        <v>0.4848869286625912</v>
      </c>
      <c r="AE46">
        <v>0.7877697394714015</v>
      </c>
      <c r="AF46">
        <v>0.98208103832434002</v>
      </c>
      <c r="AG46">
        <v>0.76670243057491194</v>
      </c>
      <c r="AH46">
        <v>0.9409586033268178</v>
      </c>
    </row>
    <row r="47" spans="1:34" x14ac:dyDescent="0.25">
      <c r="A47">
        <v>46</v>
      </c>
      <c r="B47">
        <f t="shared" ca="1" si="0"/>
        <v>8</v>
      </c>
      <c r="C47">
        <f t="shared" ca="1" si="1"/>
        <v>8</v>
      </c>
      <c r="D47">
        <f t="shared" ca="1" si="2"/>
        <v>7</v>
      </c>
      <c r="E47">
        <v>12</v>
      </c>
      <c r="F47">
        <v>16</v>
      </c>
      <c r="G47">
        <v>22</v>
      </c>
      <c r="H47">
        <f t="shared" si="3"/>
        <v>56</v>
      </c>
      <c r="I47">
        <f t="shared" si="4"/>
        <v>68</v>
      </c>
      <c r="J47">
        <f t="shared" si="5"/>
        <v>76</v>
      </c>
      <c r="K47">
        <f t="shared" si="6"/>
        <v>192</v>
      </c>
      <c r="L47">
        <f t="shared" si="7"/>
        <v>264</v>
      </c>
      <c r="M47">
        <f t="shared" si="8"/>
        <v>352</v>
      </c>
      <c r="N47">
        <f t="shared" si="9"/>
        <v>20</v>
      </c>
      <c r="O47">
        <f t="shared" si="10"/>
        <v>25.059928172283335</v>
      </c>
      <c r="P47">
        <f t="shared" si="11"/>
        <v>27.202941017470888</v>
      </c>
      <c r="Q47">
        <f t="shared" si="12"/>
        <v>4224</v>
      </c>
      <c r="R47">
        <f t="shared" si="13"/>
        <v>29.732137494637012</v>
      </c>
      <c r="T47" t="s">
        <v>119</v>
      </c>
      <c r="U47">
        <v>0.54186825433113306</v>
      </c>
      <c r="V47">
        <v>0.59721086656509659</v>
      </c>
      <c r="W47">
        <v>0.58342371670918625</v>
      </c>
      <c r="X47">
        <v>0.80761809662000128</v>
      </c>
      <c r="Y47">
        <v>0.77572161656884175</v>
      </c>
      <c r="Z47">
        <v>0.78699135210609672</v>
      </c>
      <c r="AA47">
        <v>0.80439937751313484</v>
      </c>
      <c r="AB47">
        <v>0.78433620464858844</v>
      </c>
      <c r="AC47">
        <v>0.78861277300210908</v>
      </c>
      <c r="AD47">
        <v>0.78150985004645779</v>
      </c>
      <c r="AE47">
        <v>0.72377943598118266</v>
      </c>
      <c r="AF47">
        <v>0.76670243057491194</v>
      </c>
      <c r="AG47">
        <v>0.92934887736854543</v>
      </c>
      <c r="AH47">
        <v>0.8890132906681758</v>
      </c>
    </row>
    <row r="48" spans="1:34" x14ac:dyDescent="0.25">
      <c r="A48">
        <v>47</v>
      </c>
      <c r="B48">
        <f t="shared" ca="1" si="0"/>
        <v>12</v>
      </c>
      <c r="C48">
        <f t="shared" ca="1" si="1"/>
        <v>16</v>
      </c>
      <c r="D48">
        <f t="shared" ca="1" si="2"/>
        <v>10</v>
      </c>
      <c r="E48">
        <v>6</v>
      </c>
      <c r="F48">
        <v>6</v>
      </c>
      <c r="G48">
        <v>9</v>
      </c>
      <c r="H48">
        <f t="shared" si="3"/>
        <v>24</v>
      </c>
      <c r="I48">
        <f t="shared" si="4"/>
        <v>30</v>
      </c>
      <c r="J48">
        <f t="shared" si="5"/>
        <v>30</v>
      </c>
      <c r="K48">
        <f t="shared" si="6"/>
        <v>36</v>
      </c>
      <c r="L48">
        <f t="shared" si="7"/>
        <v>54</v>
      </c>
      <c r="M48">
        <f t="shared" si="8"/>
        <v>54</v>
      </c>
      <c r="N48">
        <f t="shared" si="9"/>
        <v>8.4852813742385695</v>
      </c>
      <c r="O48">
        <f t="shared" si="10"/>
        <v>10.816653826391969</v>
      </c>
      <c r="P48">
        <f t="shared" si="11"/>
        <v>10.816653826391969</v>
      </c>
      <c r="Q48">
        <f t="shared" si="12"/>
        <v>324</v>
      </c>
      <c r="R48">
        <f t="shared" si="13"/>
        <v>12.369316876852981</v>
      </c>
      <c r="T48" t="s">
        <v>120</v>
      </c>
      <c r="U48">
        <v>0.28125413220079265</v>
      </c>
      <c r="V48">
        <v>0.55315986048890486</v>
      </c>
      <c r="W48">
        <v>0.82524308119915624</v>
      </c>
      <c r="X48">
        <v>0.611320796076675</v>
      </c>
      <c r="Y48">
        <v>0.8437200613577267</v>
      </c>
      <c r="Z48">
        <v>0.94418383487063673</v>
      </c>
      <c r="AA48">
        <v>0.59247752391746111</v>
      </c>
      <c r="AB48">
        <v>0.75587098502826044</v>
      </c>
      <c r="AC48">
        <v>0.91787441715806795</v>
      </c>
      <c r="AD48">
        <v>0.60718089029463251</v>
      </c>
      <c r="AE48">
        <v>0.85753778214116749</v>
      </c>
      <c r="AF48">
        <v>0.9409586033268178</v>
      </c>
      <c r="AG48">
        <v>0.8890132906681758</v>
      </c>
      <c r="AH48">
        <v>0.98217767724006466</v>
      </c>
    </row>
    <row r="49" spans="1:34" x14ac:dyDescent="0.25">
      <c r="A49">
        <v>48</v>
      </c>
      <c r="B49">
        <f t="shared" ca="1" si="0"/>
        <v>9</v>
      </c>
      <c r="C49">
        <f t="shared" ca="1" si="1"/>
        <v>17</v>
      </c>
      <c r="D49">
        <f t="shared" ca="1" si="2"/>
        <v>19</v>
      </c>
      <c r="E49">
        <v>6</v>
      </c>
      <c r="F49">
        <v>16</v>
      </c>
      <c r="G49">
        <v>21</v>
      </c>
      <c r="H49">
        <f t="shared" si="3"/>
        <v>44</v>
      </c>
      <c r="I49">
        <f t="shared" si="4"/>
        <v>54</v>
      </c>
      <c r="J49">
        <f t="shared" si="5"/>
        <v>74</v>
      </c>
      <c r="K49">
        <f t="shared" si="6"/>
        <v>96</v>
      </c>
      <c r="L49">
        <f t="shared" si="7"/>
        <v>126</v>
      </c>
      <c r="M49">
        <f t="shared" si="8"/>
        <v>336</v>
      </c>
      <c r="N49">
        <f t="shared" si="9"/>
        <v>17.088007490635061</v>
      </c>
      <c r="O49">
        <f t="shared" si="10"/>
        <v>21.840329667841555</v>
      </c>
      <c r="P49">
        <f t="shared" si="11"/>
        <v>26.40075756488817</v>
      </c>
      <c r="Q49">
        <f t="shared" si="12"/>
        <v>2016</v>
      </c>
      <c r="R49">
        <f t="shared" si="13"/>
        <v>27.073972741361768</v>
      </c>
    </row>
    <row r="50" spans="1:34" x14ac:dyDescent="0.25">
      <c r="A50">
        <v>49</v>
      </c>
      <c r="B50">
        <f t="shared" ca="1" si="0"/>
        <v>9</v>
      </c>
      <c r="C50">
        <f t="shared" ca="1" si="1"/>
        <v>13</v>
      </c>
      <c r="D50">
        <f t="shared" ca="1" si="2"/>
        <v>19</v>
      </c>
      <c r="E50">
        <v>6</v>
      </c>
      <c r="F50">
        <v>16</v>
      </c>
      <c r="G50">
        <v>9</v>
      </c>
      <c r="H50">
        <f t="shared" si="3"/>
        <v>44</v>
      </c>
      <c r="I50">
        <f t="shared" si="4"/>
        <v>30</v>
      </c>
      <c r="J50">
        <f t="shared" si="5"/>
        <v>50</v>
      </c>
      <c r="K50">
        <f t="shared" si="6"/>
        <v>96</v>
      </c>
      <c r="L50">
        <f t="shared" si="7"/>
        <v>54</v>
      </c>
      <c r="M50">
        <f t="shared" si="8"/>
        <v>144</v>
      </c>
      <c r="N50">
        <f t="shared" si="9"/>
        <v>17.088007490635061</v>
      </c>
      <c r="O50">
        <f t="shared" si="10"/>
        <v>10.816653826391969</v>
      </c>
      <c r="P50">
        <f t="shared" si="11"/>
        <v>18.357559750685819</v>
      </c>
      <c r="Q50">
        <f t="shared" si="12"/>
        <v>864</v>
      </c>
      <c r="R50">
        <f t="shared" si="13"/>
        <v>19.313207915827967</v>
      </c>
      <c r="T50" s="6" t="s">
        <v>126</v>
      </c>
      <c r="U50" t="s">
        <v>104</v>
      </c>
      <c r="V50" t="s">
        <v>105</v>
      </c>
      <c r="W50" t="s">
        <v>106</v>
      </c>
      <c r="X50" t="s">
        <v>110</v>
      </c>
      <c r="Y50" t="s">
        <v>111</v>
      </c>
      <c r="Z50" t="s">
        <v>112</v>
      </c>
      <c r="AA50" t="s">
        <v>113</v>
      </c>
      <c r="AB50" t="s">
        <v>114</v>
      </c>
      <c r="AC50" t="s">
        <v>115</v>
      </c>
      <c r="AD50" t="s">
        <v>116</v>
      </c>
      <c r="AE50" t="s">
        <v>117</v>
      </c>
      <c r="AF50" t="s">
        <v>118</v>
      </c>
      <c r="AG50" t="s">
        <v>119</v>
      </c>
      <c r="AH50" t="s">
        <v>120</v>
      </c>
    </row>
    <row r="51" spans="1:34" x14ac:dyDescent="0.25">
      <c r="A51">
        <v>50</v>
      </c>
      <c r="B51">
        <f t="shared" ca="1" si="0"/>
        <v>12</v>
      </c>
      <c r="C51">
        <f t="shared" ca="1" si="1"/>
        <v>10</v>
      </c>
      <c r="D51">
        <f t="shared" ca="1" si="2"/>
        <v>8</v>
      </c>
      <c r="E51">
        <v>8</v>
      </c>
      <c r="F51">
        <v>10</v>
      </c>
      <c r="G51">
        <v>14</v>
      </c>
      <c r="H51">
        <f t="shared" si="3"/>
        <v>36</v>
      </c>
      <c r="I51">
        <f t="shared" si="4"/>
        <v>44</v>
      </c>
      <c r="J51">
        <f t="shared" si="5"/>
        <v>48</v>
      </c>
      <c r="K51">
        <f t="shared" si="6"/>
        <v>80</v>
      </c>
      <c r="L51">
        <f t="shared" si="7"/>
        <v>112</v>
      </c>
      <c r="M51">
        <f t="shared" si="8"/>
        <v>140</v>
      </c>
      <c r="N51">
        <f t="shared" si="9"/>
        <v>12.806248474865697</v>
      </c>
      <c r="O51">
        <f t="shared" si="10"/>
        <v>16.124515496597098</v>
      </c>
      <c r="P51">
        <f t="shared" si="11"/>
        <v>17.204650534085253</v>
      </c>
      <c r="Q51">
        <f t="shared" si="12"/>
        <v>1120</v>
      </c>
      <c r="R51">
        <f t="shared" si="13"/>
        <v>18.973665961010276</v>
      </c>
      <c r="T51" t="s">
        <v>104</v>
      </c>
      <c r="U51">
        <f>U3-U35</f>
        <v>1.8514313655444536E-2</v>
      </c>
      <c r="V51">
        <f t="shared" ref="V51:AH51" si="14">V3-V35</f>
        <v>-2.1385844687563365E-2</v>
      </c>
      <c r="W51">
        <f t="shared" si="14"/>
        <v>6.8680589246078623E-4</v>
      </c>
      <c r="X51">
        <f t="shared" si="14"/>
        <v>6.5960322095637292E-4</v>
      </c>
      <c r="Y51">
        <f t="shared" si="14"/>
        <v>9.9201726140387692E-3</v>
      </c>
      <c r="Z51">
        <f t="shared" si="14"/>
        <v>-6.3869577382454114E-3</v>
      </c>
      <c r="AA51">
        <f t="shared" si="14"/>
        <v>-1.4139795640156216E-2</v>
      </c>
      <c r="AB51">
        <f t="shared" si="14"/>
        <v>-8.968325032609914E-3</v>
      </c>
      <c r="AC51">
        <f t="shared" si="14"/>
        <v>-6.3654336708430662E-3</v>
      </c>
      <c r="AD51">
        <f t="shared" si="14"/>
        <v>5.7154962560191924E-3</v>
      </c>
      <c r="AE51">
        <f t="shared" si="14"/>
        <v>1.0713918840234982E-2</v>
      </c>
      <c r="AF51">
        <f t="shared" si="14"/>
        <v>-1.0276093760228394E-2</v>
      </c>
      <c r="AG51">
        <f t="shared" si="14"/>
        <v>-2.7524789876615219E-2</v>
      </c>
      <c r="AH51">
        <f t="shared" si="14"/>
        <v>7.4374884276801057E-3</v>
      </c>
    </row>
    <row r="52" spans="1:34" x14ac:dyDescent="0.25">
      <c r="A52">
        <v>51</v>
      </c>
      <c r="B52">
        <f t="shared" ca="1" si="0"/>
        <v>5</v>
      </c>
      <c r="C52">
        <f t="shared" ca="1" si="1"/>
        <v>6</v>
      </c>
      <c r="D52">
        <f t="shared" ca="1" si="2"/>
        <v>11</v>
      </c>
      <c r="E52">
        <v>6</v>
      </c>
      <c r="F52">
        <v>13</v>
      </c>
      <c r="G52">
        <v>21</v>
      </c>
      <c r="H52">
        <f t="shared" si="3"/>
        <v>38</v>
      </c>
      <c r="I52">
        <f t="shared" si="4"/>
        <v>54</v>
      </c>
      <c r="J52">
        <f t="shared" si="5"/>
        <v>68</v>
      </c>
      <c r="K52">
        <f t="shared" si="6"/>
        <v>78</v>
      </c>
      <c r="L52">
        <f t="shared" si="7"/>
        <v>126</v>
      </c>
      <c r="M52">
        <f t="shared" si="8"/>
        <v>273</v>
      </c>
      <c r="N52">
        <f t="shared" si="9"/>
        <v>14.317821063276353</v>
      </c>
      <c r="O52">
        <f t="shared" si="10"/>
        <v>21.840329667841555</v>
      </c>
      <c r="P52">
        <f t="shared" si="11"/>
        <v>24.698178070456937</v>
      </c>
      <c r="Q52">
        <f t="shared" si="12"/>
        <v>1638</v>
      </c>
      <c r="R52">
        <f t="shared" si="13"/>
        <v>25.416530054277668</v>
      </c>
      <c r="T52" t="s">
        <v>105</v>
      </c>
      <c r="U52">
        <f t="shared" ref="U52:AH52" si="15">U4-U36</f>
        <v>-2.1385844687563365E-2</v>
      </c>
      <c r="V52">
        <f t="shared" si="15"/>
        <v>6.5309012013692325E-3</v>
      </c>
      <c r="W52">
        <f t="shared" si="15"/>
        <v>1.9113407756529144E-3</v>
      </c>
      <c r="X52">
        <f t="shared" si="15"/>
        <v>-1.6597122956989452E-3</v>
      </c>
      <c r="Y52">
        <f t="shared" si="15"/>
        <v>-2.55623504698263E-3</v>
      </c>
      <c r="Z52">
        <f t="shared" si="15"/>
        <v>2.8796883811251783E-3</v>
      </c>
      <c r="AA52">
        <f t="shared" si="15"/>
        <v>-6.7317215662695551E-3</v>
      </c>
      <c r="AB52">
        <f t="shared" si="15"/>
        <v>-9.3180531285441681E-4</v>
      </c>
      <c r="AC52">
        <f t="shared" si="15"/>
        <v>-4.4762804219187213E-3</v>
      </c>
      <c r="AD52">
        <f t="shared" si="15"/>
        <v>-1.1664178697556871E-3</v>
      </c>
      <c r="AE52">
        <f t="shared" si="15"/>
        <v>-3.1937961128163245E-3</v>
      </c>
      <c r="AF52">
        <f t="shared" si="15"/>
        <v>7.2124086689916433E-3</v>
      </c>
      <c r="AG52">
        <f t="shared" si="15"/>
        <v>-6.1879134725186802E-3</v>
      </c>
      <c r="AH52">
        <f t="shared" si="15"/>
        <v>4.1980493977133992E-4</v>
      </c>
    </row>
    <row r="53" spans="1:34" x14ac:dyDescent="0.25">
      <c r="A53">
        <v>52</v>
      </c>
      <c r="B53">
        <f t="shared" ca="1" si="0"/>
        <v>13</v>
      </c>
      <c r="C53">
        <f t="shared" ca="1" si="1"/>
        <v>14</v>
      </c>
      <c r="D53">
        <f t="shared" ca="1" si="2"/>
        <v>15</v>
      </c>
      <c r="E53">
        <v>12</v>
      </c>
      <c r="F53">
        <v>6</v>
      </c>
      <c r="G53">
        <v>16</v>
      </c>
      <c r="H53">
        <f t="shared" si="3"/>
        <v>36</v>
      </c>
      <c r="I53">
        <f t="shared" si="4"/>
        <v>56</v>
      </c>
      <c r="J53">
        <f t="shared" si="5"/>
        <v>44</v>
      </c>
      <c r="K53">
        <f t="shared" si="6"/>
        <v>72</v>
      </c>
      <c r="L53">
        <f t="shared" si="7"/>
        <v>192</v>
      </c>
      <c r="M53">
        <f t="shared" si="8"/>
        <v>96</v>
      </c>
      <c r="N53">
        <f t="shared" si="9"/>
        <v>13.416407864998739</v>
      </c>
      <c r="O53">
        <f t="shared" si="10"/>
        <v>20</v>
      </c>
      <c r="P53">
        <f t="shared" si="11"/>
        <v>17.088007490635061</v>
      </c>
      <c r="Q53">
        <f t="shared" si="12"/>
        <v>1152</v>
      </c>
      <c r="R53">
        <f t="shared" si="13"/>
        <v>20.880613017821101</v>
      </c>
      <c r="T53" t="s">
        <v>106</v>
      </c>
      <c r="U53">
        <f t="shared" ref="U53:AH53" si="16">U5-U37</f>
        <v>6.8680589246078623E-4</v>
      </c>
      <c r="V53">
        <f t="shared" si="16"/>
        <v>1.9113407756529144E-3</v>
      </c>
      <c r="W53">
        <f t="shared" si="16"/>
        <v>2.5774423779945099E-4</v>
      </c>
      <c r="X53">
        <f t="shared" si="16"/>
        <v>-4.0118763837104776E-4</v>
      </c>
      <c r="Y53">
        <f t="shared" si="16"/>
        <v>-5.3460410438432859E-4</v>
      </c>
      <c r="Z53">
        <f t="shared" si="16"/>
        <v>9.9087103831463352E-4</v>
      </c>
      <c r="AA53">
        <f t="shared" si="16"/>
        <v>1.2520973257380136E-3</v>
      </c>
      <c r="AB53">
        <f t="shared" si="16"/>
        <v>-1.3995932974104619E-3</v>
      </c>
      <c r="AC53">
        <f t="shared" si="16"/>
        <v>-1.6038465210823638E-3</v>
      </c>
      <c r="AD53">
        <f t="shared" si="16"/>
        <v>-1.9653490432743059E-3</v>
      </c>
      <c r="AE53">
        <f t="shared" si="16"/>
        <v>3.2625170615407928E-4</v>
      </c>
      <c r="AF53">
        <f t="shared" si="16"/>
        <v>9.701891636010318E-4</v>
      </c>
      <c r="AG53">
        <f t="shared" si="16"/>
        <v>-1.0183709361394344E-3</v>
      </c>
      <c r="AH53">
        <f t="shared" si="16"/>
        <v>-1.5154466574265335E-3</v>
      </c>
    </row>
    <row r="54" spans="1:34" x14ac:dyDescent="0.25">
      <c r="A54">
        <v>53</v>
      </c>
      <c r="B54">
        <f t="shared" ca="1" si="0"/>
        <v>7</v>
      </c>
      <c r="C54">
        <f t="shared" ca="1" si="1"/>
        <v>11</v>
      </c>
      <c r="D54">
        <f t="shared" ca="1" si="2"/>
        <v>12</v>
      </c>
      <c r="E54">
        <v>4</v>
      </c>
      <c r="F54">
        <v>12</v>
      </c>
      <c r="G54">
        <v>15</v>
      </c>
      <c r="H54">
        <f t="shared" si="3"/>
        <v>32</v>
      </c>
      <c r="I54">
        <f t="shared" si="4"/>
        <v>38</v>
      </c>
      <c r="J54">
        <f t="shared" si="5"/>
        <v>54</v>
      </c>
      <c r="K54">
        <f t="shared" si="6"/>
        <v>48</v>
      </c>
      <c r="L54">
        <f t="shared" si="7"/>
        <v>60</v>
      </c>
      <c r="M54">
        <f t="shared" si="8"/>
        <v>180</v>
      </c>
      <c r="N54">
        <f t="shared" si="9"/>
        <v>12.649110640673518</v>
      </c>
      <c r="O54">
        <f t="shared" si="10"/>
        <v>15.524174696260024</v>
      </c>
      <c r="P54">
        <f t="shared" si="11"/>
        <v>19.209372712298546</v>
      </c>
      <c r="Q54">
        <f t="shared" si="12"/>
        <v>720</v>
      </c>
      <c r="R54">
        <f t="shared" si="13"/>
        <v>19.621416870348583</v>
      </c>
      <c r="T54" t="s">
        <v>110</v>
      </c>
      <c r="U54">
        <f t="shared" ref="U54:AH54" si="17">U6-U38</f>
        <v>6.5960322095637292E-4</v>
      </c>
      <c r="V54">
        <f t="shared" si="17"/>
        <v>-1.6597122956989452E-3</v>
      </c>
      <c r="W54">
        <f t="shared" si="17"/>
        <v>-4.0118763837104776E-4</v>
      </c>
      <c r="X54">
        <f t="shared" si="17"/>
        <v>7.9845386410212216E-3</v>
      </c>
      <c r="Y54">
        <f t="shared" si="17"/>
        <v>5.3014186577141076E-3</v>
      </c>
      <c r="Z54">
        <f t="shared" si="17"/>
        <v>3.743122306446578E-4</v>
      </c>
      <c r="AA54">
        <f t="shared" si="17"/>
        <v>-5.5076449443977049E-3</v>
      </c>
      <c r="AB54">
        <f t="shared" si="17"/>
        <v>-3.6343927187618696E-3</v>
      </c>
      <c r="AC54">
        <f t="shared" si="17"/>
        <v>-4.6323722094383513E-3</v>
      </c>
      <c r="AD54">
        <f t="shared" si="17"/>
        <v>1.1376349704206534E-2</v>
      </c>
      <c r="AE54">
        <f t="shared" si="17"/>
        <v>4.03115415270483E-3</v>
      </c>
      <c r="AF54">
        <f t="shared" si="17"/>
        <v>6.4413696447379598E-4</v>
      </c>
      <c r="AG54">
        <f t="shared" si="17"/>
        <v>-1.6577863760318445E-2</v>
      </c>
      <c r="AH54">
        <f t="shared" si="17"/>
        <v>8.0274932293725731E-3</v>
      </c>
    </row>
    <row r="55" spans="1:34" x14ac:dyDescent="0.25">
      <c r="A55">
        <v>54</v>
      </c>
      <c r="B55">
        <f t="shared" ca="1" si="0"/>
        <v>5</v>
      </c>
      <c r="C55">
        <f t="shared" ca="1" si="1"/>
        <v>5</v>
      </c>
      <c r="D55">
        <f t="shared" ca="1" si="2"/>
        <v>10</v>
      </c>
      <c r="E55">
        <v>11</v>
      </c>
      <c r="F55">
        <v>12</v>
      </c>
      <c r="G55">
        <v>13</v>
      </c>
      <c r="H55">
        <f t="shared" si="3"/>
        <v>46</v>
      </c>
      <c r="I55">
        <f t="shared" si="4"/>
        <v>48</v>
      </c>
      <c r="J55">
        <f t="shared" si="5"/>
        <v>50</v>
      </c>
      <c r="K55">
        <f t="shared" si="6"/>
        <v>132</v>
      </c>
      <c r="L55">
        <f t="shared" si="7"/>
        <v>143</v>
      </c>
      <c r="M55">
        <f t="shared" si="8"/>
        <v>156</v>
      </c>
      <c r="N55">
        <f t="shared" si="9"/>
        <v>16.278820596099706</v>
      </c>
      <c r="O55">
        <f t="shared" si="10"/>
        <v>17.029386365926403</v>
      </c>
      <c r="P55">
        <f t="shared" si="11"/>
        <v>17.691806012954132</v>
      </c>
      <c r="Q55">
        <f t="shared" si="12"/>
        <v>1716</v>
      </c>
      <c r="R55">
        <f t="shared" si="13"/>
        <v>20.83266665599966</v>
      </c>
      <c r="T55" t="s">
        <v>111</v>
      </c>
      <c r="U55">
        <f t="shared" ref="U55:AH55" si="18">U7-U39</f>
        <v>9.9201726140387692E-3</v>
      </c>
      <c r="V55">
        <f t="shared" si="18"/>
        <v>-2.55623504698263E-3</v>
      </c>
      <c r="W55">
        <f t="shared" si="18"/>
        <v>-5.3460410438432859E-4</v>
      </c>
      <c r="X55">
        <f t="shared" si="18"/>
        <v>5.3014186577141076E-3</v>
      </c>
      <c r="Y55">
        <f t="shared" si="18"/>
        <v>3.5590368821896146E-3</v>
      </c>
      <c r="Z55">
        <f t="shared" si="18"/>
        <v>8.1610520716146606E-4</v>
      </c>
      <c r="AA55">
        <f t="shared" si="18"/>
        <v>-1.8450256493342532E-3</v>
      </c>
      <c r="AB55">
        <f t="shared" si="18"/>
        <v>-6.9242846858321716E-3</v>
      </c>
      <c r="AC55">
        <f t="shared" si="18"/>
        <v>-7.2600942339140495E-4</v>
      </c>
      <c r="AD55">
        <f t="shared" si="18"/>
        <v>7.1340800806750648E-3</v>
      </c>
      <c r="AE55">
        <f t="shared" si="18"/>
        <v>4.652370777631365E-3</v>
      </c>
      <c r="AF55">
        <f t="shared" si="18"/>
        <v>-1.9236083396714232E-3</v>
      </c>
      <c r="AG55">
        <f t="shared" si="18"/>
        <v>-1.2281715584990471E-2</v>
      </c>
      <c r="AH55">
        <f t="shared" si="18"/>
        <v>5.038283828828094E-3</v>
      </c>
    </row>
    <row r="56" spans="1:34" x14ac:dyDescent="0.25">
      <c r="A56">
        <v>55</v>
      </c>
      <c r="B56">
        <f t="shared" ca="1" si="0"/>
        <v>6</v>
      </c>
      <c r="C56">
        <f t="shared" ca="1" si="1"/>
        <v>8</v>
      </c>
      <c r="D56">
        <f t="shared" ca="1" si="2"/>
        <v>10</v>
      </c>
      <c r="E56">
        <v>10</v>
      </c>
      <c r="F56">
        <v>11</v>
      </c>
      <c r="G56">
        <v>15</v>
      </c>
      <c r="H56">
        <f t="shared" si="3"/>
        <v>42</v>
      </c>
      <c r="I56">
        <f t="shared" si="4"/>
        <v>50</v>
      </c>
      <c r="J56">
        <f t="shared" si="5"/>
        <v>52</v>
      </c>
      <c r="K56">
        <f t="shared" si="6"/>
        <v>110</v>
      </c>
      <c r="L56">
        <f t="shared" si="7"/>
        <v>150</v>
      </c>
      <c r="M56">
        <f t="shared" si="8"/>
        <v>165</v>
      </c>
      <c r="N56">
        <f t="shared" si="9"/>
        <v>14.866068747318506</v>
      </c>
      <c r="O56">
        <f t="shared" si="10"/>
        <v>18.027756377319946</v>
      </c>
      <c r="P56">
        <f t="shared" si="11"/>
        <v>18.601075237738275</v>
      </c>
      <c r="Q56">
        <f t="shared" si="12"/>
        <v>1650</v>
      </c>
      <c r="R56">
        <f t="shared" si="13"/>
        <v>21.118712081942874</v>
      </c>
      <c r="T56" t="s">
        <v>112</v>
      </c>
      <c r="U56">
        <f t="shared" ref="U56:AH56" si="19">U8-U40</f>
        <v>-6.3869577382454114E-3</v>
      </c>
      <c r="V56">
        <f t="shared" si="19"/>
        <v>2.8796883811251783E-3</v>
      </c>
      <c r="W56">
        <f t="shared" si="19"/>
        <v>9.9087103831463352E-4</v>
      </c>
      <c r="X56">
        <f t="shared" si="19"/>
        <v>3.743122306446578E-4</v>
      </c>
      <c r="Y56">
        <f t="shared" si="19"/>
        <v>8.1610520716146606E-4</v>
      </c>
      <c r="Z56">
        <f t="shared" si="19"/>
        <v>7.5092878448623779E-4</v>
      </c>
      <c r="AA56">
        <f t="shared" si="19"/>
        <v>-6.2565427924221595E-4</v>
      </c>
      <c r="AB56">
        <f t="shared" si="19"/>
        <v>2.2831762580028947E-3</v>
      </c>
      <c r="AC56">
        <f t="shared" si="19"/>
        <v>-5.6001324472499947E-3</v>
      </c>
      <c r="AD56">
        <f t="shared" si="19"/>
        <v>-1.2470534630264485E-3</v>
      </c>
      <c r="AE56">
        <f t="shared" si="19"/>
        <v>7.5680488186513628E-5</v>
      </c>
      <c r="AF56">
        <f t="shared" si="19"/>
        <v>3.4647587571773331E-3</v>
      </c>
      <c r="AG56">
        <f t="shared" si="19"/>
        <v>-2.7781936359027037E-3</v>
      </c>
      <c r="AH56">
        <f t="shared" si="19"/>
        <v>-6.9822265938834782E-4</v>
      </c>
    </row>
    <row r="57" spans="1:34" x14ac:dyDescent="0.25">
      <c r="A57">
        <v>56</v>
      </c>
      <c r="B57">
        <f t="shared" ca="1" si="0"/>
        <v>8</v>
      </c>
      <c r="C57">
        <f t="shared" ca="1" si="1"/>
        <v>10</v>
      </c>
      <c r="D57">
        <f t="shared" ca="1" si="2"/>
        <v>10</v>
      </c>
      <c r="E57">
        <v>13</v>
      </c>
      <c r="F57">
        <v>7</v>
      </c>
      <c r="G57">
        <v>16</v>
      </c>
      <c r="H57">
        <f t="shared" si="3"/>
        <v>40</v>
      </c>
      <c r="I57">
        <f t="shared" si="4"/>
        <v>58</v>
      </c>
      <c r="J57">
        <f t="shared" si="5"/>
        <v>46</v>
      </c>
      <c r="K57">
        <f t="shared" si="6"/>
        <v>91</v>
      </c>
      <c r="L57">
        <f t="shared" si="7"/>
        <v>208</v>
      </c>
      <c r="M57">
        <f t="shared" si="8"/>
        <v>112</v>
      </c>
      <c r="N57">
        <f t="shared" si="9"/>
        <v>14.7648230602334</v>
      </c>
      <c r="O57">
        <f t="shared" si="10"/>
        <v>20.615528128088304</v>
      </c>
      <c r="P57">
        <f t="shared" si="11"/>
        <v>17.464249196572979</v>
      </c>
      <c r="Q57">
        <f t="shared" si="12"/>
        <v>1456</v>
      </c>
      <c r="R57">
        <f t="shared" si="13"/>
        <v>21.77154105707724</v>
      </c>
      <c r="T57" t="s">
        <v>113</v>
      </c>
      <c r="U57">
        <f t="shared" ref="U57:AH57" si="20">U9-U41</f>
        <v>-1.4139795640156216E-2</v>
      </c>
      <c r="V57">
        <f t="shared" si="20"/>
        <v>-6.7317215662695551E-3</v>
      </c>
      <c r="W57">
        <f t="shared" si="20"/>
        <v>1.2520973257380136E-3</v>
      </c>
      <c r="X57">
        <f t="shared" si="20"/>
        <v>-5.5076449443977049E-3</v>
      </c>
      <c r="Y57">
        <f t="shared" si="20"/>
        <v>-1.8450256493342532E-3</v>
      </c>
      <c r="Z57">
        <f t="shared" si="20"/>
        <v>-6.2565427924221595E-4</v>
      </c>
      <c r="AA57">
        <f t="shared" si="20"/>
        <v>3.352011476006056E-2</v>
      </c>
      <c r="AB57">
        <f t="shared" si="20"/>
        <v>-7.1390223265972441E-3</v>
      </c>
      <c r="AC57">
        <f t="shared" si="20"/>
        <v>4.1383129297885013E-3</v>
      </c>
      <c r="AD57">
        <f t="shared" si="20"/>
        <v>-2.1947951580423508E-2</v>
      </c>
      <c r="AE57">
        <f t="shared" si="20"/>
        <v>-4.5184326450681267E-4</v>
      </c>
      <c r="AF57">
        <f t="shared" si="20"/>
        <v>-5.7385010156704719E-3</v>
      </c>
      <c r="AG57">
        <f t="shared" si="20"/>
        <v>2.4467978387712419E-2</v>
      </c>
      <c r="AH57">
        <f t="shared" si="20"/>
        <v>-7.5720971435193629E-3</v>
      </c>
    </row>
    <row r="58" spans="1:34" x14ac:dyDescent="0.25">
      <c r="A58">
        <v>57</v>
      </c>
      <c r="B58">
        <f t="shared" ca="1" si="0"/>
        <v>11</v>
      </c>
      <c r="C58">
        <f t="shared" ca="1" si="1"/>
        <v>6</v>
      </c>
      <c r="D58">
        <f t="shared" ca="1" si="2"/>
        <v>14</v>
      </c>
      <c r="E58">
        <v>6</v>
      </c>
      <c r="F58">
        <v>9</v>
      </c>
      <c r="G58">
        <v>17</v>
      </c>
      <c r="H58">
        <f t="shared" si="3"/>
        <v>30</v>
      </c>
      <c r="I58">
        <f t="shared" si="4"/>
        <v>46</v>
      </c>
      <c r="J58">
        <f t="shared" si="5"/>
        <v>52</v>
      </c>
      <c r="K58">
        <f t="shared" si="6"/>
        <v>54</v>
      </c>
      <c r="L58">
        <f t="shared" si="7"/>
        <v>102</v>
      </c>
      <c r="M58">
        <f t="shared" si="8"/>
        <v>153</v>
      </c>
      <c r="N58">
        <f t="shared" si="9"/>
        <v>10.816653826391969</v>
      </c>
      <c r="O58">
        <f t="shared" si="10"/>
        <v>18.027756377319946</v>
      </c>
      <c r="P58">
        <f t="shared" si="11"/>
        <v>19.235384061671343</v>
      </c>
      <c r="Q58">
        <f t="shared" si="12"/>
        <v>918</v>
      </c>
      <c r="R58">
        <f t="shared" si="13"/>
        <v>20.149441679609886</v>
      </c>
      <c r="T58" t="s">
        <v>114</v>
      </c>
      <c r="U58">
        <f t="shared" ref="U58:AH58" si="21">U10-U42</f>
        <v>-8.968325032609914E-3</v>
      </c>
      <c r="V58">
        <f t="shared" si="21"/>
        <v>-9.3180531285441681E-4</v>
      </c>
      <c r="W58">
        <f t="shared" si="21"/>
        <v>-1.3995932974104619E-3</v>
      </c>
      <c r="X58">
        <f t="shared" si="21"/>
        <v>-3.6343927187618696E-3</v>
      </c>
      <c r="Y58">
        <f t="shared" si="21"/>
        <v>-6.9242846858321716E-3</v>
      </c>
      <c r="Z58">
        <f t="shared" si="21"/>
        <v>2.2831762580028947E-3</v>
      </c>
      <c r="AA58">
        <f t="shared" si="21"/>
        <v>-7.1390223265972441E-3</v>
      </c>
      <c r="AB58">
        <f t="shared" si="21"/>
        <v>2.9958067339311389E-2</v>
      </c>
      <c r="AC58">
        <f t="shared" si="21"/>
        <v>2.4565168134149662E-4</v>
      </c>
      <c r="AD58">
        <f t="shared" si="21"/>
        <v>-6.7307732669380504E-4</v>
      </c>
      <c r="AE58">
        <f t="shared" si="21"/>
        <v>-2.2677976911795517E-2</v>
      </c>
      <c r="AF58">
        <f t="shared" si="21"/>
        <v>1.5194534762826839E-3</v>
      </c>
      <c r="AG58">
        <f t="shared" si="21"/>
        <v>1.96644413782181E-2</v>
      </c>
      <c r="AH58">
        <f t="shared" si="21"/>
        <v>-7.6235133002342526E-3</v>
      </c>
    </row>
    <row r="59" spans="1:34" x14ac:dyDescent="0.25">
      <c r="A59">
        <v>58</v>
      </c>
      <c r="B59">
        <f t="shared" ca="1" si="0"/>
        <v>11</v>
      </c>
      <c r="C59">
        <f t="shared" ca="1" si="1"/>
        <v>6</v>
      </c>
      <c r="D59">
        <f t="shared" ca="1" si="2"/>
        <v>7</v>
      </c>
      <c r="E59">
        <v>7</v>
      </c>
      <c r="F59">
        <v>13</v>
      </c>
      <c r="G59">
        <v>22</v>
      </c>
      <c r="H59">
        <f t="shared" si="3"/>
        <v>40</v>
      </c>
      <c r="I59">
        <f t="shared" si="4"/>
        <v>58</v>
      </c>
      <c r="J59">
        <f t="shared" si="5"/>
        <v>70</v>
      </c>
      <c r="K59">
        <f t="shared" si="6"/>
        <v>91</v>
      </c>
      <c r="L59">
        <f t="shared" si="7"/>
        <v>154</v>
      </c>
      <c r="M59">
        <f t="shared" si="8"/>
        <v>286</v>
      </c>
      <c r="N59">
        <f t="shared" si="9"/>
        <v>14.7648230602334</v>
      </c>
      <c r="O59">
        <f t="shared" si="10"/>
        <v>23.086792761230392</v>
      </c>
      <c r="P59">
        <f t="shared" si="11"/>
        <v>25.553864678361276</v>
      </c>
      <c r="Q59">
        <f t="shared" si="12"/>
        <v>2002</v>
      </c>
      <c r="R59">
        <f t="shared" si="13"/>
        <v>26.49528259898354</v>
      </c>
      <c r="T59" t="s">
        <v>115</v>
      </c>
      <c r="U59">
        <f t="shared" ref="U59:AH59" si="22">U11-U43</f>
        <v>-6.3654336708430662E-3</v>
      </c>
      <c r="V59">
        <f t="shared" si="22"/>
        <v>-4.4762804219187213E-3</v>
      </c>
      <c r="W59">
        <f t="shared" si="22"/>
        <v>-1.6038465210823638E-3</v>
      </c>
      <c r="X59">
        <f t="shared" si="22"/>
        <v>-4.6323722094383513E-3</v>
      </c>
      <c r="Y59">
        <f t="shared" si="22"/>
        <v>-7.2600942339140495E-4</v>
      </c>
      <c r="Z59">
        <f t="shared" si="22"/>
        <v>-5.6001324472499947E-3</v>
      </c>
      <c r="AA59">
        <f t="shared" si="22"/>
        <v>4.1383129297885013E-3</v>
      </c>
      <c r="AB59">
        <f t="shared" si="22"/>
        <v>2.4565168134149662E-4</v>
      </c>
      <c r="AC59">
        <f t="shared" si="22"/>
        <v>2.8599467824983016E-2</v>
      </c>
      <c r="AD59">
        <f t="shared" si="22"/>
        <v>-8.9035611621721689E-3</v>
      </c>
      <c r="AE59">
        <f t="shared" si="22"/>
        <v>9.8982300009942126E-4</v>
      </c>
      <c r="AF59">
        <f t="shared" si="22"/>
        <v>-2.0411029162584748E-2</v>
      </c>
      <c r="AG59">
        <f t="shared" si="22"/>
        <v>2.9668220407544021E-2</v>
      </c>
      <c r="AH59">
        <f t="shared" si="22"/>
        <v>-1.8941543659138582E-2</v>
      </c>
    </row>
    <row r="60" spans="1:34" x14ac:dyDescent="0.25">
      <c r="A60">
        <v>59</v>
      </c>
      <c r="B60">
        <f t="shared" ca="1" si="0"/>
        <v>4</v>
      </c>
      <c r="C60">
        <f t="shared" ca="1" si="1"/>
        <v>9</v>
      </c>
      <c r="D60">
        <f t="shared" ca="1" si="2"/>
        <v>15</v>
      </c>
      <c r="E60">
        <v>9</v>
      </c>
      <c r="F60">
        <v>17</v>
      </c>
      <c r="G60">
        <v>20</v>
      </c>
      <c r="H60">
        <f t="shared" si="3"/>
        <v>52</v>
      </c>
      <c r="I60">
        <f t="shared" si="4"/>
        <v>58</v>
      </c>
      <c r="J60">
        <f t="shared" si="5"/>
        <v>74</v>
      </c>
      <c r="K60">
        <f t="shared" si="6"/>
        <v>153</v>
      </c>
      <c r="L60">
        <f t="shared" si="7"/>
        <v>180</v>
      </c>
      <c r="M60">
        <f t="shared" si="8"/>
        <v>340</v>
      </c>
      <c r="N60">
        <f t="shared" si="9"/>
        <v>19.235384061671343</v>
      </c>
      <c r="O60">
        <f t="shared" si="10"/>
        <v>21.931712199461309</v>
      </c>
      <c r="P60">
        <f t="shared" si="11"/>
        <v>26.248809496813376</v>
      </c>
      <c r="Q60">
        <f t="shared" si="12"/>
        <v>3060</v>
      </c>
      <c r="R60">
        <f t="shared" si="13"/>
        <v>27.748873851023216</v>
      </c>
      <c r="T60" t="s">
        <v>116</v>
      </c>
      <c r="U60">
        <f t="shared" ref="U60:AH60" si="23">U12-U44</f>
        <v>5.7154962560191924E-3</v>
      </c>
      <c r="V60">
        <f t="shared" si="23"/>
        <v>-1.1664178697556871E-3</v>
      </c>
      <c r="W60">
        <f t="shared" si="23"/>
        <v>-1.9653490432743059E-3</v>
      </c>
      <c r="X60">
        <f t="shared" si="23"/>
        <v>1.1376349704206534E-2</v>
      </c>
      <c r="Y60">
        <f t="shared" si="23"/>
        <v>7.1340800806750648E-3</v>
      </c>
      <c r="Z60">
        <f t="shared" si="23"/>
        <v>-1.2470534630264485E-3</v>
      </c>
      <c r="AA60">
        <f t="shared" si="23"/>
        <v>-2.1947951580423508E-2</v>
      </c>
      <c r="AB60">
        <f t="shared" si="23"/>
        <v>-6.7307732669380504E-4</v>
      </c>
      <c r="AC60">
        <f t="shared" si="23"/>
        <v>-8.9035611621721689E-3</v>
      </c>
      <c r="AD60">
        <f t="shared" si="23"/>
        <v>2.7157940831443295E-2</v>
      </c>
      <c r="AE60">
        <f t="shared" si="23"/>
        <v>6.2549166614155882E-3</v>
      </c>
      <c r="AF60">
        <f t="shared" si="23"/>
        <v>3.4501485510663454E-3</v>
      </c>
      <c r="AG60">
        <f t="shared" si="23"/>
        <v>-3.17658638867232E-2</v>
      </c>
      <c r="AH60">
        <f t="shared" si="23"/>
        <v>1.5434949384696917E-2</v>
      </c>
    </row>
    <row r="61" spans="1:34" x14ac:dyDescent="0.25">
      <c r="A61">
        <v>60</v>
      </c>
      <c r="B61">
        <f t="shared" ca="1" si="0"/>
        <v>12</v>
      </c>
      <c r="C61">
        <f t="shared" ca="1" si="1"/>
        <v>8</v>
      </c>
      <c r="D61">
        <f t="shared" ca="1" si="2"/>
        <v>8</v>
      </c>
      <c r="E61">
        <v>6</v>
      </c>
      <c r="F61">
        <v>14</v>
      </c>
      <c r="G61">
        <v>7</v>
      </c>
      <c r="H61">
        <f t="shared" si="3"/>
        <v>40</v>
      </c>
      <c r="I61">
        <f t="shared" si="4"/>
        <v>26</v>
      </c>
      <c r="J61">
        <f t="shared" si="5"/>
        <v>42</v>
      </c>
      <c r="K61">
        <f t="shared" si="6"/>
        <v>84</v>
      </c>
      <c r="L61">
        <f t="shared" si="7"/>
        <v>42</v>
      </c>
      <c r="M61">
        <f t="shared" si="8"/>
        <v>98</v>
      </c>
      <c r="N61">
        <f t="shared" si="9"/>
        <v>15.231546211727817</v>
      </c>
      <c r="O61">
        <f t="shared" si="10"/>
        <v>9.2195444572928871</v>
      </c>
      <c r="P61">
        <f t="shared" si="11"/>
        <v>15.652475842498529</v>
      </c>
      <c r="Q61">
        <f t="shared" si="12"/>
        <v>588</v>
      </c>
      <c r="R61">
        <f t="shared" si="13"/>
        <v>16.763054614240211</v>
      </c>
      <c r="T61" t="s">
        <v>117</v>
      </c>
      <c r="U61">
        <f t="shared" ref="U61:AH61" si="24">U13-U45</f>
        <v>1.0713918840234982E-2</v>
      </c>
      <c r="V61">
        <f t="shared" si="24"/>
        <v>-3.1937961128163245E-3</v>
      </c>
      <c r="W61">
        <f t="shared" si="24"/>
        <v>3.2625170615407928E-4</v>
      </c>
      <c r="X61">
        <f t="shared" si="24"/>
        <v>4.03115415270483E-3</v>
      </c>
      <c r="Y61">
        <f t="shared" si="24"/>
        <v>4.652370777631365E-3</v>
      </c>
      <c r="Z61">
        <f t="shared" si="24"/>
        <v>7.5680488186513628E-5</v>
      </c>
      <c r="AA61">
        <f t="shared" si="24"/>
        <v>-4.5184326450681267E-4</v>
      </c>
      <c r="AB61">
        <f t="shared" si="24"/>
        <v>-2.2677976911795517E-2</v>
      </c>
      <c r="AC61">
        <f t="shared" si="24"/>
        <v>9.8982300009942126E-4</v>
      </c>
      <c r="AD61">
        <f t="shared" si="24"/>
        <v>6.2549166614155882E-3</v>
      </c>
      <c r="AE61">
        <f t="shared" si="24"/>
        <v>1.5895620203033922E-2</v>
      </c>
      <c r="AF61">
        <f t="shared" si="24"/>
        <v>-2.0362546655005032E-3</v>
      </c>
      <c r="AG61">
        <f t="shared" si="24"/>
        <v>-2.0985320660085849E-2</v>
      </c>
      <c r="AH61">
        <f t="shared" si="24"/>
        <v>9.7018930206564935E-3</v>
      </c>
    </row>
    <row r="62" spans="1:34" x14ac:dyDescent="0.25">
      <c r="A62">
        <v>61</v>
      </c>
      <c r="B62">
        <f t="shared" ca="1" si="0"/>
        <v>5</v>
      </c>
      <c r="C62">
        <f t="shared" ca="1" si="1"/>
        <v>17</v>
      </c>
      <c r="D62">
        <f t="shared" ca="1" si="2"/>
        <v>11</v>
      </c>
      <c r="E62">
        <v>12</v>
      </c>
      <c r="F62">
        <v>13</v>
      </c>
      <c r="G62">
        <v>13</v>
      </c>
      <c r="H62">
        <f t="shared" si="3"/>
        <v>50</v>
      </c>
      <c r="I62">
        <f t="shared" si="4"/>
        <v>50</v>
      </c>
      <c r="J62">
        <f t="shared" si="5"/>
        <v>52</v>
      </c>
      <c r="K62">
        <f t="shared" si="6"/>
        <v>156</v>
      </c>
      <c r="L62">
        <f t="shared" si="7"/>
        <v>156</v>
      </c>
      <c r="M62">
        <f t="shared" si="8"/>
        <v>169</v>
      </c>
      <c r="N62">
        <f t="shared" si="9"/>
        <v>17.691806012954132</v>
      </c>
      <c r="O62">
        <f t="shared" si="10"/>
        <v>17.691806012954132</v>
      </c>
      <c r="P62">
        <f t="shared" si="11"/>
        <v>18.384776310850235</v>
      </c>
      <c r="Q62">
        <f t="shared" si="12"/>
        <v>2028</v>
      </c>
      <c r="R62">
        <f t="shared" si="13"/>
        <v>21.95449840010015</v>
      </c>
      <c r="T62" t="s">
        <v>118</v>
      </c>
      <c r="U62">
        <f t="shared" ref="U62:AH62" si="25">U14-U46</f>
        <v>-1.0276093760228394E-2</v>
      </c>
      <c r="V62">
        <f t="shared" si="25"/>
        <v>7.2124086689916433E-3</v>
      </c>
      <c r="W62">
        <f t="shared" si="25"/>
        <v>9.701891636010318E-4</v>
      </c>
      <c r="X62">
        <f t="shared" si="25"/>
        <v>6.4413696447379598E-4</v>
      </c>
      <c r="Y62">
        <f t="shared" si="25"/>
        <v>-1.9236083396714232E-3</v>
      </c>
      <c r="Z62">
        <f t="shared" si="25"/>
        <v>3.4647587571773331E-3</v>
      </c>
      <c r="AA62">
        <f t="shared" si="25"/>
        <v>-5.7385010156704719E-3</v>
      </c>
      <c r="AB62">
        <f t="shared" si="25"/>
        <v>1.5194534762826839E-3</v>
      </c>
      <c r="AC62">
        <f t="shared" si="25"/>
        <v>-2.0411029162584748E-2</v>
      </c>
      <c r="AD62">
        <f t="shared" si="25"/>
        <v>3.4501485510663454E-3</v>
      </c>
      <c r="AE62">
        <f t="shared" si="25"/>
        <v>-2.0362546655005032E-3</v>
      </c>
      <c r="AF62">
        <f t="shared" si="25"/>
        <v>1.7918961675659983E-2</v>
      </c>
      <c r="AG62">
        <f t="shared" si="25"/>
        <v>-1.7861470559387915E-2</v>
      </c>
      <c r="AH62">
        <f t="shared" si="25"/>
        <v>1.0535492761935661E-2</v>
      </c>
    </row>
    <row r="63" spans="1:34" x14ac:dyDescent="0.25">
      <c r="A63">
        <v>62</v>
      </c>
      <c r="B63">
        <f t="shared" ca="1" si="0"/>
        <v>3</v>
      </c>
      <c r="C63">
        <f t="shared" ca="1" si="1"/>
        <v>15</v>
      </c>
      <c r="D63">
        <f t="shared" ca="1" si="2"/>
        <v>10</v>
      </c>
      <c r="E63">
        <v>10</v>
      </c>
      <c r="F63">
        <v>12</v>
      </c>
      <c r="G63">
        <v>19</v>
      </c>
      <c r="H63">
        <f t="shared" si="3"/>
        <v>44</v>
      </c>
      <c r="I63">
        <f t="shared" si="4"/>
        <v>58</v>
      </c>
      <c r="J63">
        <f t="shared" si="5"/>
        <v>62</v>
      </c>
      <c r="K63">
        <f t="shared" si="6"/>
        <v>120</v>
      </c>
      <c r="L63">
        <f t="shared" si="7"/>
        <v>190</v>
      </c>
      <c r="M63">
        <f t="shared" si="8"/>
        <v>228</v>
      </c>
      <c r="N63">
        <f t="shared" si="9"/>
        <v>15.620499351813308</v>
      </c>
      <c r="O63">
        <f t="shared" si="10"/>
        <v>21.470910553583888</v>
      </c>
      <c r="P63">
        <f t="shared" si="11"/>
        <v>22.472205054244231</v>
      </c>
      <c r="Q63">
        <f t="shared" si="12"/>
        <v>2280</v>
      </c>
      <c r="R63">
        <f t="shared" si="13"/>
        <v>24.596747752497688</v>
      </c>
      <c r="T63" t="s">
        <v>119</v>
      </c>
      <c r="U63">
        <f t="shared" ref="U63:AH63" si="26">U15-U47</f>
        <v>-2.7524789876615219E-2</v>
      </c>
      <c r="V63">
        <f t="shared" si="26"/>
        <v>-6.1879134725186802E-3</v>
      </c>
      <c r="W63">
        <f t="shared" si="26"/>
        <v>-1.0183709361394344E-3</v>
      </c>
      <c r="X63">
        <f t="shared" si="26"/>
        <v>-1.6577863760318445E-2</v>
      </c>
      <c r="Y63">
        <f t="shared" si="26"/>
        <v>-1.2281715584990471E-2</v>
      </c>
      <c r="Z63">
        <f t="shared" si="26"/>
        <v>-2.7781936359027037E-3</v>
      </c>
      <c r="AA63">
        <f t="shared" si="26"/>
        <v>2.4467978387712419E-2</v>
      </c>
      <c r="AB63">
        <f t="shared" si="26"/>
        <v>1.96644413782181E-2</v>
      </c>
      <c r="AC63">
        <f t="shared" si="26"/>
        <v>2.9668220407544021E-2</v>
      </c>
      <c r="AD63">
        <f t="shared" si="26"/>
        <v>-3.17658638867232E-2</v>
      </c>
      <c r="AE63">
        <f t="shared" si="26"/>
        <v>-2.0985320660085849E-2</v>
      </c>
      <c r="AF63">
        <f t="shared" si="26"/>
        <v>-1.7861470559387915E-2</v>
      </c>
      <c r="AG63">
        <f t="shared" si="26"/>
        <v>7.0651122631454566E-2</v>
      </c>
      <c r="AH63">
        <f t="shared" si="26"/>
        <v>-3.0729893116679063E-2</v>
      </c>
    </row>
    <row r="64" spans="1:34" x14ac:dyDescent="0.25">
      <c r="A64">
        <v>63</v>
      </c>
      <c r="B64">
        <f t="shared" ca="1" si="0"/>
        <v>4</v>
      </c>
      <c r="C64">
        <f t="shared" ca="1" si="1"/>
        <v>5</v>
      </c>
      <c r="D64">
        <f t="shared" ca="1" si="2"/>
        <v>18</v>
      </c>
      <c r="E64">
        <v>11</v>
      </c>
      <c r="F64">
        <v>10</v>
      </c>
      <c r="G64">
        <v>16</v>
      </c>
      <c r="H64">
        <f t="shared" si="3"/>
        <v>42</v>
      </c>
      <c r="I64">
        <f t="shared" si="4"/>
        <v>54</v>
      </c>
      <c r="J64">
        <f t="shared" si="5"/>
        <v>52</v>
      </c>
      <c r="K64">
        <f t="shared" si="6"/>
        <v>110</v>
      </c>
      <c r="L64">
        <f t="shared" si="7"/>
        <v>176</v>
      </c>
      <c r="M64">
        <f t="shared" si="8"/>
        <v>160</v>
      </c>
      <c r="N64">
        <f t="shared" si="9"/>
        <v>14.866068747318506</v>
      </c>
      <c r="O64">
        <f t="shared" si="10"/>
        <v>19.416487838947599</v>
      </c>
      <c r="P64">
        <f t="shared" si="11"/>
        <v>18.867962264113206</v>
      </c>
      <c r="Q64">
        <f t="shared" si="12"/>
        <v>1760</v>
      </c>
      <c r="R64">
        <f t="shared" si="13"/>
        <v>21.840329667841555</v>
      </c>
      <c r="T64" t="s">
        <v>120</v>
      </c>
      <c r="U64">
        <f t="shared" ref="U64:AH64" si="27">U16-U48</f>
        <v>7.4374884276801057E-3</v>
      </c>
      <c r="V64">
        <f t="shared" si="27"/>
        <v>4.1980493977133992E-4</v>
      </c>
      <c r="W64">
        <f t="shared" si="27"/>
        <v>-1.5154466574265335E-3</v>
      </c>
      <c r="X64">
        <f t="shared" si="27"/>
        <v>8.0274932293725731E-3</v>
      </c>
      <c r="Y64">
        <f t="shared" si="27"/>
        <v>5.038283828828094E-3</v>
      </c>
      <c r="Z64">
        <f t="shared" si="27"/>
        <v>-6.9822265938834782E-4</v>
      </c>
      <c r="AA64">
        <f t="shared" si="27"/>
        <v>-7.5720971435193629E-3</v>
      </c>
      <c r="AB64">
        <f t="shared" si="27"/>
        <v>-7.6235133002342526E-3</v>
      </c>
      <c r="AC64">
        <f t="shared" si="27"/>
        <v>-1.8941543659138582E-2</v>
      </c>
      <c r="AD64">
        <f t="shared" si="27"/>
        <v>1.5434949384696917E-2</v>
      </c>
      <c r="AE64">
        <f t="shared" si="27"/>
        <v>9.7018930206564935E-3</v>
      </c>
      <c r="AF64">
        <f t="shared" si="27"/>
        <v>1.0535492761935661E-2</v>
      </c>
      <c r="AG64">
        <f t="shared" si="27"/>
        <v>-3.0729893116679063E-2</v>
      </c>
      <c r="AH64">
        <f t="shared" si="27"/>
        <v>1.7822322759935338E-2</v>
      </c>
    </row>
    <row r="65" spans="1:18" x14ac:dyDescent="0.25">
      <c r="A65">
        <v>64</v>
      </c>
      <c r="B65">
        <f t="shared" ca="1" si="0"/>
        <v>8</v>
      </c>
      <c r="C65">
        <f t="shared" ca="1" si="1"/>
        <v>12</v>
      </c>
      <c r="D65">
        <f t="shared" ca="1" si="2"/>
        <v>7</v>
      </c>
      <c r="E65">
        <v>12</v>
      </c>
      <c r="F65">
        <v>14</v>
      </c>
      <c r="G65">
        <v>14</v>
      </c>
      <c r="H65">
        <f t="shared" si="3"/>
        <v>52</v>
      </c>
      <c r="I65">
        <f t="shared" si="4"/>
        <v>52</v>
      </c>
      <c r="J65">
        <f t="shared" si="5"/>
        <v>56</v>
      </c>
      <c r="K65">
        <f t="shared" si="6"/>
        <v>168</v>
      </c>
      <c r="L65">
        <f t="shared" si="7"/>
        <v>168</v>
      </c>
      <c r="M65">
        <f t="shared" si="8"/>
        <v>196</v>
      </c>
      <c r="N65">
        <f t="shared" si="9"/>
        <v>18.439088914585774</v>
      </c>
      <c r="O65">
        <f t="shared" si="10"/>
        <v>18.439088914585774</v>
      </c>
      <c r="P65">
        <f t="shared" si="11"/>
        <v>19.798989873223331</v>
      </c>
      <c r="Q65">
        <f t="shared" si="12"/>
        <v>2352</v>
      </c>
      <c r="R65">
        <f t="shared" si="13"/>
        <v>23.151673805580451</v>
      </c>
    </row>
    <row r="66" spans="1:18" x14ac:dyDescent="0.25">
      <c r="A66">
        <v>65</v>
      </c>
      <c r="B66">
        <f t="shared" ca="1" si="0"/>
        <v>10</v>
      </c>
      <c r="C66">
        <f t="shared" ca="1" si="1"/>
        <v>8</v>
      </c>
      <c r="D66">
        <f t="shared" ca="1" si="2"/>
        <v>20</v>
      </c>
      <c r="E66">
        <v>3</v>
      </c>
      <c r="F66">
        <v>8</v>
      </c>
      <c r="G66">
        <v>9</v>
      </c>
      <c r="H66">
        <f t="shared" si="3"/>
        <v>22</v>
      </c>
      <c r="I66">
        <f t="shared" si="4"/>
        <v>24</v>
      </c>
      <c r="J66">
        <f t="shared" si="5"/>
        <v>34</v>
      </c>
      <c r="K66">
        <f t="shared" si="6"/>
        <v>24</v>
      </c>
      <c r="L66">
        <f t="shared" si="7"/>
        <v>27</v>
      </c>
      <c r="M66">
        <f t="shared" si="8"/>
        <v>72</v>
      </c>
      <c r="N66">
        <f t="shared" si="9"/>
        <v>8.5440037453175304</v>
      </c>
      <c r="O66">
        <f t="shared" si="10"/>
        <v>9.4868329805051381</v>
      </c>
      <c r="P66">
        <f t="shared" si="11"/>
        <v>12.041594578792296</v>
      </c>
      <c r="Q66">
        <f t="shared" si="12"/>
        <v>216</v>
      </c>
      <c r="R66">
        <f t="shared" si="13"/>
        <v>12.409673645990857</v>
      </c>
    </row>
    <row r="67" spans="1:18" x14ac:dyDescent="0.25">
      <c r="A67">
        <v>66</v>
      </c>
      <c r="B67">
        <f t="shared" ref="B67:B101" ca="1" si="28">3+ROUND(RAND()*10,0)</f>
        <v>12</v>
      </c>
      <c r="C67">
        <f t="shared" ref="C67:C101" ca="1" si="29">5+ROUND(RAND()*12,0)</f>
        <v>6</v>
      </c>
      <c r="D67">
        <f t="shared" ref="D67:D101" ca="1" si="30">7+ROUND(RAND()*15,0)</f>
        <v>9</v>
      </c>
      <c r="E67">
        <v>6</v>
      </c>
      <c r="F67">
        <v>17</v>
      </c>
      <c r="G67">
        <v>13</v>
      </c>
      <c r="H67">
        <f t="shared" ref="H67:H101" si="31">2*E67+2*F67</f>
        <v>46</v>
      </c>
      <c r="I67">
        <f t="shared" ref="I67:I101" si="32">2*E67+2*G67</f>
        <v>38</v>
      </c>
      <c r="J67">
        <f t="shared" ref="J67:J101" si="33">2*F67+2*G67</f>
        <v>60</v>
      </c>
      <c r="K67">
        <f t="shared" ref="K67:K101" si="34">E67*F67</f>
        <v>102</v>
      </c>
      <c r="L67">
        <f t="shared" ref="L67:L101" si="35">E67*G67</f>
        <v>78</v>
      </c>
      <c r="M67">
        <f t="shared" ref="M67:M101" si="36">F67*G67</f>
        <v>221</v>
      </c>
      <c r="N67">
        <f t="shared" ref="N67:N101" si="37">SQRT(E67*E67+F67*F67)</f>
        <v>18.027756377319946</v>
      </c>
      <c r="O67">
        <f t="shared" ref="O67:O101" si="38">SQRT(E67*E67+G67*G67)</f>
        <v>14.317821063276353</v>
      </c>
      <c r="P67">
        <f t="shared" ref="P67:P101" si="39">SQRT(F67*F67+G67*G67)</f>
        <v>21.400934559032695</v>
      </c>
      <c r="Q67">
        <f t="shared" ref="Q67:Q101" si="40">E67*F67*G67</f>
        <v>1326</v>
      </c>
      <c r="R67">
        <f t="shared" ref="R67:R101" si="41">SQRT(E67*E67+F67*F67+G67*G67)</f>
        <v>22.22611077089287</v>
      </c>
    </row>
    <row r="68" spans="1:18" x14ac:dyDescent="0.25">
      <c r="A68">
        <v>67</v>
      </c>
      <c r="B68">
        <f t="shared" ca="1" si="28"/>
        <v>9</v>
      </c>
      <c r="C68">
        <f t="shared" ca="1" si="29"/>
        <v>7</v>
      </c>
      <c r="D68">
        <f t="shared" ca="1" si="30"/>
        <v>19</v>
      </c>
      <c r="E68">
        <v>5</v>
      </c>
      <c r="F68">
        <v>16</v>
      </c>
      <c r="G68">
        <v>9</v>
      </c>
      <c r="H68">
        <f t="shared" si="31"/>
        <v>42</v>
      </c>
      <c r="I68">
        <f t="shared" si="32"/>
        <v>28</v>
      </c>
      <c r="J68">
        <f t="shared" si="33"/>
        <v>50</v>
      </c>
      <c r="K68">
        <f t="shared" si="34"/>
        <v>80</v>
      </c>
      <c r="L68">
        <f t="shared" si="35"/>
        <v>45</v>
      </c>
      <c r="M68">
        <f t="shared" si="36"/>
        <v>144</v>
      </c>
      <c r="N68">
        <f t="shared" si="37"/>
        <v>16.763054614240211</v>
      </c>
      <c r="O68">
        <f t="shared" si="38"/>
        <v>10.295630140987001</v>
      </c>
      <c r="P68">
        <f t="shared" si="39"/>
        <v>18.357559750685819</v>
      </c>
      <c r="Q68">
        <f t="shared" si="40"/>
        <v>720</v>
      </c>
      <c r="R68">
        <f t="shared" si="41"/>
        <v>19.026297590440446</v>
      </c>
    </row>
    <row r="69" spans="1:18" x14ac:dyDescent="0.25">
      <c r="A69">
        <v>68</v>
      </c>
      <c r="B69">
        <f t="shared" ca="1" si="28"/>
        <v>10</v>
      </c>
      <c r="C69">
        <f t="shared" ca="1" si="29"/>
        <v>10</v>
      </c>
      <c r="D69">
        <f t="shared" ca="1" si="30"/>
        <v>22</v>
      </c>
      <c r="E69">
        <v>4</v>
      </c>
      <c r="F69">
        <v>16</v>
      </c>
      <c r="G69">
        <v>21</v>
      </c>
      <c r="H69">
        <f t="shared" si="31"/>
        <v>40</v>
      </c>
      <c r="I69">
        <f t="shared" si="32"/>
        <v>50</v>
      </c>
      <c r="J69">
        <f t="shared" si="33"/>
        <v>74</v>
      </c>
      <c r="K69">
        <f t="shared" si="34"/>
        <v>64</v>
      </c>
      <c r="L69">
        <f t="shared" si="35"/>
        <v>84</v>
      </c>
      <c r="M69">
        <f t="shared" si="36"/>
        <v>336</v>
      </c>
      <c r="N69">
        <f t="shared" si="37"/>
        <v>16.492422502470642</v>
      </c>
      <c r="O69">
        <f t="shared" si="38"/>
        <v>21.377558326431949</v>
      </c>
      <c r="P69">
        <f t="shared" si="39"/>
        <v>26.40075756488817</v>
      </c>
      <c r="Q69">
        <f t="shared" si="40"/>
        <v>1344</v>
      </c>
      <c r="R69">
        <f t="shared" si="41"/>
        <v>26.702059845637379</v>
      </c>
    </row>
    <row r="70" spans="1:18" x14ac:dyDescent="0.25">
      <c r="A70">
        <v>69</v>
      </c>
      <c r="B70">
        <f t="shared" ca="1" si="28"/>
        <v>11</v>
      </c>
      <c r="C70">
        <f t="shared" ca="1" si="29"/>
        <v>5</v>
      </c>
      <c r="D70">
        <f t="shared" ca="1" si="30"/>
        <v>13</v>
      </c>
      <c r="E70">
        <v>12</v>
      </c>
      <c r="F70">
        <v>9</v>
      </c>
      <c r="G70">
        <v>9</v>
      </c>
      <c r="H70">
        <f t="shared" si="31"/>
        <v>42</v>
      </c>
      <c r="I70">
        <f t="shared" si="32"/>
        <v>42</v>
      </c>
      <c r="J70">
        <f t="shared" si="33"/>
        <v>36</v>
      </c>
      <c r="K70">
        <f t="shared" si="34"/>
        <v>108</v>
      </c>
      <c r="L70">
        <f t="shared" si="35"/>
        <v>108</v>
      </c>
      <c r="M70">
        <f t="shared" si="36"/>
        <v>81</v>
      </c>
      <c r="N70">
        <f t="shared" si="37"/>
        <v>15</v>
      </c>
      <c r="O70">
        <f t="shared" si="38"/>
        <v>15</v>
      </c>
      <c r="P70">
        <f t="shared" si="39"/>
        <v>12.727922061357855</v>
      </c>
      <c r="Q70">
        <f t="shared" si="40"/>
        <v>972</v>
      </c>
      <c r="R70">
        <f t="shared" si="41"/>
        <v>17.4928556845359</v>
      </c>
    </row>
    <row r="71" spans="1:18" x14ac:dyDescent="0.25">
      <c r="A71">
        <v>70</v>
      </c>
      <c r="B71">
        <f t="shared" ca="1" si="28"/>
        <v>7</v>
      </c>
      <c r="C71">
        <f t="shared" ca="1" si="29"/>
        <v>12</v>
      </c>
      <c r="D71">
        <f t="shared" ca="1" si="30"/>
        <v>11</v>
      </c>
      <c r="E71">
        <v>11</v>
      </c>
      <c r="F71">
        <v>9</v>
      </c>
      <c r="G71">
        <v>11</v>
      </c>
      <c r="H71">
        <f t="shared" si="31"/>
        <v>40</v>
      </c>
      <c r="I71">
        <f t="shared" si="32"/>
        <v>44</v>
      </c>
      <c r="J71">
        <f t="shared" si="33"/>
        <v>40</v>
      </c>
      <c r="K71">
        <f t="shared" si="34"/>
        <v>99</v>
      </c>
      <c r="L71">
        <f t="shared" si="35"/>
        <v>121</v>
      </c>
      <c r="M71">
        <f t="shared" si="36"/>
        <v>99</v>
      </c>
      <c r="N71">
        <f t="shared" si="37"/>
        <v>14.212670403551895</v>
      </c>
      <c r="O71">
        <f t="shared" si="38"/>
        <v>15.556349186104045</v>
      </c>
      <c r="P71">
        <f t="shared" si="39"/>
        <v>14.212670403551895</v>
      </c>
      <c r="Q71">
        <f t="shared" si="40"/>
        <v>1089</v>
      </c>
      <c r="R71">
        <f t="shared" si="41"/>
        <v>17.972200755611428</v>
      </c>
    </row>
    <row r="72" spans="1:18" x14ac:dyDescent="0.25">
      <c r="A72">
        <v>71</v>
      </c>
      <c r="B72">
        <f t="shared" ca="1" si="28"/>
        <v>8</v>
      </c>
      <c r="C72">
        <f t="shared" ca="1" si="29"/>
        <v>9</v>
      </c>
      <c r="D72">
        <f t="shared" ca="1" si="30"/>
        <v>13</v>
      </c>
      <c r="E72">
        <v>11</v>
      </c>
      <c r="F72">
        <v>13</v>
      </c>
      <c r="G72">
        <v>14</v>
      </c>
      <c r="H72">
        <f t="shared" si="31"/>
        <v>48</v>
      </c>
      <c r="I72">
        <f t="shared" si="32"/>
        <v>50</v>
      </c>
      <c r="J72">
        <f t="shared" si="33"/>
        <v>54</v>
      </c>
      <c r="K72">
        <f t="shared" si="34"/>
        <v>143</v>
      </c>
      <c r="L72">
        <f t="shared" si="35"/>
        <v>154</v>
      </c>
      <c r="M72">
        <f t="shared" si="36"/>
        <v>182</v>
      </c>
      <c r="N72">
        <f t="shared" si="37"/>
        <v>17.029386365926403</v>
      </c>
      <c r="O72">
        <f t="shared" si="38"/>
        <v>17.804493814764857</v>
      </c>
      <c r="P72">
        <f t="shared" si="39"/>
        <v>19.104973174542799</v>
      </c>
      <c r="Q72">
        <f t="shared" si="40"/>
        <v>2002</v>
      </c>
      <c r="R72">
        <f t="shared" si="41"/>
        <v>22.045407685048602</v>
      </c>
    </row>
    <row r="73" spans="1:18" x14ac:dyDescent="0.25">
      <c r="A73">
        <v>72</v>
      </c>
      <c r="B73">
        <f t="shared" ca="1" si="28"/>
        <v>7</v>
      </c>
      <c r="C73">
        <f t="shared" ca="1" si="29"/>
        <v>14</v>
      </c>
      <c r="D73">
        <f t="shared" ca="1" si="30"/>
        <v>14</v>
      </c>
      <c r="E73">
        <v>4</v>
      </c>
      <c r="F73">
        <v>6</v>
      </c>
      <c r="G73">
        <v>15</v>
      </c>
      <c r="H73">
        <f t="shared" si="31"/>
        <v>20</v>
      </c>
      <c r="I73">
        <f t="shared" si="32"/>
        <v>38</v>
      </c>
      <c r="J73">
        <f t="shared" si="33"/>
        <v>42</v>
      </c>
      <c r="K73">
        <f t="shared" si="34"/>
        <v>24</v>
      </c>
      <c r="L73">
        <f t="shared" si="35"/>
        <v>60</v>
      </c>
      <c r="M73">
        <f t="shared" si="36"/>
        <v>90</v>
      </c>
      <c r="N73">
        <f t="shared" si="37"/>
        <v>7.2111025509279782</v>
      </c>
      <c r="O73">
        <f t="shared" si="38"/>
        <v>15.524174696260024</v>
      </c>
      <c r="P73">
        <f t="shared" si="39"/>
        <v>16.15549442140351</v>
      </c>
      <c r="Q73">
        <f t="shared" si="40"/>
        <v>360</v>
      </c>
      <c r="R73">
        <f t="shared" si="41"/>
        <v>16.643316977093239</v>
      </c>
    </row>
    <row r="74" spans="1:18" x14ac:dyDescent="0.25">
      <c r="A74">
        <v>73</v>
      </c>
      <c r="B74">
        <f t="shared" ca="1" si="28"/>
        <v>4</v>
      </c>
      <c r="C74">
        <f t="shared" ca="1" si="29"/>
        <v>8</v>
      </c>
      <c r="D74">
        <f t="shared" ca="1" si="30"/>
        <v>9</v>
      </c>
      <c r="E74">
        <v>13</v>
      </c>
      <c r="F74">
        <v>13</v>
      </c>
      <c r="G74">
        <v>8</v>
      </c>
      <c r="H74">
        <f t="shared" si="31"/>
        <v>52</v>
      </c>
      <c r="I74">
        <f t="shared" si="32"/>
        <v>42</v>
      </c>
      <c r="J74">
        <f t="shared" si="33"/>
        <v>42</v>
      </c>
      <c r="K74">
        <f t="shared" si="34"/>
        <v>169</v>
      </c>
      <c r="L74">
        <f t="shared" si="35"/>
        <v>104</v>
      </c>
      <c r="M74">
        <f t="shared" si="36"/>
        <v>104</v>
      </c>
      <c r="N74">
        <f t="shared" si="37"/>
        <v>18.384776310850235</v>
      </c>
      <c r="O74">
        <f t="shared" si="38"/>
        <v>15.264337522473747</v>
      </c>
      <c r="P74">
        <f t="shared" si="39"/>
        <v>15.264337522473747</v>
      </c>
      <c r="Q74">
        <f t="shared" si="40"/>
        <v>1352</v>
      </c>
      <c r="R74">
        <f t="shared" si="41"/>
        <v>20.049937655763422</v>
      </c>
    </row>
    <row r="75" spans="1:18" x14ac:dyDescent="0.25">
      <c r="A75">
        <v>74</v>
      </c>
      <c r="B75">
        <f t="shared" ca="1" si="28"/>
        <v>9</v>
      </c>
      <c r="C75">
        <f t="shared" ca="1" si="29"/>
        <v>16</v>
      </c>
      <c r="D75">
        <f t="shared" ca="1" si="30"/>
        <v>13</v>
      </c>
      <c r="E75">
        <v>10</v>
      </c>
      <c r="F75">
        <v>17</v>
      </c>
      <c r="G75">
        <v>18</v>
      </c>
      <c r="H75">
        <f t="shared" si="31"/>
        <v>54</v>
      </c>
      <c r="I75">
        <f t="shared" si="32"/>
        <v>56</v>
      </c>
      <c r="J75">
        <f t="shared" si="33"/>
        <v>70</v>
      </c>
      <c r="K75">
        <f t="shared" si="34"/>
        <v>170</v>
      </c>
      <c r="L75">
        <f t="shared" si="35"/>
        <v>180</v>
      </c>
      <c r="M75">
        <f t="shared" si="36"/>
        <v>306</v>
      </c>
      <c r="N75">
        <f t="shared" si="37"/>
        <v>19.723082923316021</v>
      </c>
      <c r="O75">
        <f t="shared" si="38"/>
        <v>20.591260281974002</v>
      </c>
      <c r="P75">
        <f t="shared" si="39"/>
        <v>24.758836806279895</v>
      </c>
      <c r="Q75">
        <f t="shared" si="40"/>
        <v>3060</v>
      </c>
      <c r="R75">
        <f t="shared" si="41"/>
        <v>26.702059845637379</v>
      </c>
    </row>
    <row r="76" spans="1:18" x14ac:dyDescent="0.25">
      <c r="A76">
        <v>75</v>
      </c>
      <c r="B76">
        <f t="shared" ca="1" si="28"/>
        <v>4</v>
      </c>
      <c r="C76">
        <f t="shared" ca="1" si="29"/>
        <v>7</v>
      </c>
      <c r="D76">
        <f t="shared" ca="1" si="30"/>
        <v>16</v>
      </c>
      <c r="E76">
        <v>13</v>
      </c>
      <c r="F76">
        <v>16</v>
      </c>
      <c r="G76">
        <v>16</v>
      </c>
      <c r="H76">
        <f t="shared" si="31"/>
        <v>58</v>
      </c>
      <c r="I76">
        <f t="shared" si="32"/>
        <v>58</v>
      </c>
      <c r="J76">
        <f t="shared" si="33"/>
        <v>64</v>
      </c>
      <c r="K76">
        <f t="shared" si="34"/>
        <v>208</v>
      </c>
      <c r="L76">
        <f t="shared" si="35"/>
        <v>208</v>
      </c>
      <c r="M76">
        <f t="shared" si="36"/>
        <v>256</v>
      </c>
      <c r="N76">
        <f t="shared" si="37"/>
        <v>20.615528128088304</v>
      </c>
      <c r="O76">
        <f t="shared" si="38"/>
        <v>20.615528128088304</v>
      </c>
      <c r="P76">
        <f t="shared" si="39"/>
        <v>22.627416997969522</v>
      </c>
      <c r="Q76">
        <f t="shared" si="40"/>
        <v>3328</v>
      </c>
      <c r="R76">
        <f t="shared" si="41"/>
        <v>26.095976701399778</v>
      </c>
    </row>
    <row r="77" spans="1:18" x14ac:dyDescent="0.25">
      <c r="A77">
        <v>76</v>
      </c>
      <c r="B77">
        <f t="shared" ca="1" si="28"/>
        <v>4</v>
      </c>
      <c r="C77">
        <f t="shared" ca="1" si="29"/>
        <v>16</v>
      </c>
      <c r="D77">
        <f t="shared" ca="1" si="30"/>
        <v>9</v>
      </c>
      <c r="E77">
        <v>3</v>
      </c>
      <c r="F77">
        <v>5</v>
      </c>
      <c r="G77">
        <v>8</v>
      </c>
      <c r="H77">
        <f t="shared" si="31"/>
        <v>16</v>
      </c>
      <c r="I77">
        <f t="shared" si="32"/>
        <v>22</v>
      </c>
      <c r="J77">
        <f t="shared" si="33"/>
        <v>26</v>
      </c>
      <c r="K77">
        <f t="shared" si="34"/>
        <v>15</v>
      </c>
      <c r="L77">
        <f t="shared" si="35"/>
        <v>24</v>
      </c>
      <c r="M77">
        <f t="shared" si="36"/>
        <v>40</v>
      </c>
      <c r="N77">
        <f t="shared" si="37"/>
        <v>5.8309518948453007</v>
      </c>
      <c r="O77">
        <f t="shared" si="38"/>
        <v>8.5440037453175304</v>
      </c>
      <c r="P77">
        <f t="shared" si="39"/>
        <v>9.4339811320566032</v>
      </c>
      <c r="Q77">
        <f t="shared" si="40"/>
        <v>120</v>
      </c>
      <c r="R77">
        <f t="shared" si="41"/>
        <v>9.8994949366116654</v>
      </c>
    </row>
    <row r="78" spans="1:18" x14ac:dyDescent="0.25">
      <c r="A78">
        <v>77</v>
      </c>
      <c r="B78">
        <f t="shared" ca="1" si="28"/>
        <v>5</v>
      </c>
      <c r="C78">
        <f t="shared" ca="1" si="29"/>
        <v>9</v>
      </c>
      <c r="D78">
        <f t="shared" ca="1" si="30"/>
        <v>13</v>
      </c>
      <c r="E78">
        <v>7</v>
      </c>
      <c r="F78">
        <v>12</v>
      </c>
      <c r="G78">
        <v>8</v>
      </c>
      <c r="H78">
        <f t="shared" si="31"/>
        <v>38</v>
      </c>
      <c r="I78">
        <f t="shared" si="32"/>
        <v>30</v>
      </c>
      <c r="J78">
        <f t="shared" si="33"/>
        <v>40</v>
      </c>
      <c r="K78">
        <f t="shared" si="34"/>
        <v>84</v>
      </c>
      <c r="L78">
        <f t="shared" si="35"/>
        <v>56</v>
      </c>
      <c r="M78">
        <f t="shared" si="36"/>
        <v>96</v>
      </c>
      <c r="N78">
        <f t="shared" si="37"/>
        <v>13.892443989449804</v>
      </c>
      <c r="O78">
        <f t="shared" si="38"/>
        <v>10.63014581273465</v>
      </c>
      <c r="P78">
        <f t="shared" si="39"/>
        <v>14.422205101855956</v>
      </c>
      <c r="Q78">
        <f t="shared" si="40"/>
        <v>672</v>
      </c>
      <c r="R78">
        <f t="shared" si="41"/>
        <v>16.031219541881399</v>
      </c>
    </row>
    <row r="79" spans="1:18" x14ac:dyDescent="0.25">
      <c r="A79">
        <v>78</v>
      </c>
      <c r="B79">
        <f t="shared" ca="1" si="28"/>
        <v>9</v>
      </c>
      <c r="C79">
        <f t="shared" ca="1" si="29"/>
        <v>15</v>
      </c>
      <c r="D79">
        <f t="shared" ca="1" si="30"/>
        <v>19</v>
      </c>
      <c r="E79">
        <v>12</v>
      </c>
      <c r="F79">
        <v>10</v>
      </c>
      <c r="G79">
        <v>17</v>
      </c>
      <c r="H79">
        <f t="shared" si="31"/>
        <v>44</v>
      </c>
      <c r="I79">
        <f t="shared" si="32"/>
        <v>58</v>
      </c>
      <c r="J79">
        <f t="shared" si="33"/>
        <v>54</v>
      </c>
      <c r="K79">
        <f t="shared" si="34"/>
        <v>120</v>
      </c>
      <c r="L79">
        <f t="shared" si="35"/>
        <v>204</v>
      </c>
      <c r="M79">
        <f t="shared" si="36"/>
        <v>170</v>
      </c>
      <c r="N79">
        <f t="shared" si="37"/>
        <v>15.620499351813308</v>
      </c>
      <c r="O79">
        <f t="shared" si="38"/>
        <v>20.808652046684813</v>
      </c>
      <c r="P79">
        <f t="shared" si="39"/>
        <v>19.723082923316021</v>
      </c>
      <c r="Q79">
        <f t="shared" si="40"/>
        <v>2040</v>
      </c>
      <c r="R79">
        <f t="shared" si="41"/>
        <v>23.086792761230392</v>
      </c>
    </row>
    <row r="80" spans="1:18" x14ac:dyDescent="0.25">
      <c r="A80">
        <v>79</v>
      </c>
      <c r="B80">
        <f t="shared" ca="1" si="28"/>
        <v>7</v>
      </c>
      <c r="C80">
        <f t="shared" ca="1" si="29"/>
        <v>13</v>
      </c>
      <c r="D80">
        <f t="shared" ca="1" si="30"/>
        <v>8</v>
      </c>
      <c r="E80">
        <v>10</v>
      </c>
      <c r="F80">
        <v>10</v>
      </c>
      <c r="G80">
        <v>13</v>
      </c>
      <c r="H80">
        <f t="shared" si="31"/>
        <v>40</v>
      </c>
      <c r="I80">
        <f t="shared" si="32"/>
        <v>46</v>
      </c>
      <c r="J80">
        <f t="shared" si="33"/>
        <v>46</v>
      </c>
      <c r="K80">
        <f t="shared" si="34"/>
        <v>100</v>
      </c>
      <c r="L80">
        <f t="shared" si="35"/>
        <v>130</v>
      </c>
      <c r="M80">
        <f t="shared" si="36"/>
        <v>130</v>
      </c>
      <c r="N80">
        <f t="shared" si="37"/>
        <v>14.142135623730951</v>
      </c>
      <c r="O80">
        <f t="shared" si="38"/>
        <v>16.401219466856727</v>
      </c>
      <c r="P80">
        <f t="shared" si="39"/>
        <v>16.401219466856727</v>
      </c>
      <c r="Q80">
        <f t="shared" si="40"/>
        <v>1300</v>
      </c>
      <c r="R80">
        <f t="shared" si="41"/>
        <v>19.209372712298546</v>
      </c>
    </row>
    <row r="81" spans="1:18" x14ac:dyDescent="0.25">
      <c r="A81">
        <v>80</v>
      </c>
      <c r="B81">
        <f t="shared" ca="1" si="28"/>
        <v>7</v>
      </c>
      <c r="C81">
        <f t="shared" ca="1" si="29"/>
        <v>16</v>
      </c>
      <c r="D81">
        <f t="shared" ca="1" si="30"/>
        <v>9</v>
      </c>
      <c r="E81">
        <v>7</v>
      </c>
      <c r="F81">
        <v>14</v>
      </c>
      <c r="G81">
        <v>21</v>
      </c>
      <c r="H81">
        <f t="shared" si="31"/>
        <v>42</v>
      </c>
      <c r="I81">
        <f t="shared" si="32"/>
        <v>56</v>
      </c>
      <c r="J81">
        <f t="shared" si="33"/>
        <v>70</v>
      </c>
      <c r="K81">
        <f t="shared" si="34"/>
        <v>98</v>
      </c>
      <c r="L81">
        <f t="shared" si="35"/>
        <v>147</v>
      </c>
      <c r="M81">
        <f t="shared" si="36"/>
        <v>294</v>
      </c>
      <c r="N81">
        <f t="shared" si="37"/>
        <v>15.652475842498529</v>
      </c>
      <c r="O81">
        <f t="shared" si="38"/>
        <v>22.135943621178654</v>
      </c>
      <c r="P81">
        <f t="shared" si="39"/>
        <v>25.238858928247925</v>
      </c>
      <c r="Q81">
        <f t="shared" si="40"/>
        <v>2058</v>
      </c>
      <c r="R81">
        <f t="shared" si="41"/>
        <v>26.19160170741759</v>
      </c>
    </row>
    <row r="82" spans="1:18" x14ac:dyDescent="0.25">
      <c r="A82">
        <v>81</v>
      </c>
      <c r="B82">
        <f t="shared" ca="1" si="28"/>
        <v>7</v>
      </c>
      <c r="C82">
        <f t="shared" ca="1" si="29"/>
        <v>15</v>
      </c>
      <c r="D82">
        <f t="shared" ca="1" si="30"/>
        <v>15</v>
      </c>
      <c r="E82">
        <v>7</v>
      </c>
      <c r="F82">
        <v>16</v>
      </c>
      <c r="G82">
        <v>18</v>
      </c>
      <c r="H82">
        <f t="shared" si="31"/>
        <v>46</v>
      </c>
      <c r="I82">
        <f t="shared" si="32"/>
        <v>50</v>
      </c>
      <c r="J82">
        <f t="shared" si="33"/>
        <v>68</v>
      </c>
      <c r="K82">
        <f t="shared" si="34"/>
        <v>112</v>
      </c>
      <c r="L82">
        <f t="shared" si="35"/>
        <v>126</v>
      </c>
      <c r="M82">
        <f t="shared" si="36"/>
        <v>288</v>
      </c>
      <c r="N82">
        <f t="shared" si="37"/>
        <v>17.464249196572979</v>
      </c>
      <c r="O82">
        <f t="shared" si="38"/>
        <v>19.313207915827967</v>
      </c>
      <c r="P82">
        <f t="shared" si="39"/>
        <v>24.083189157584592</v>
      </c>
      <c r="Q82">
        <f t="shared" si="40"/>
        <v>2016</v>
      </c>
      <c r="R82">
        <f t="shared" si="41"/>
        <v>25.079872407968907</v>
      </c>
    </row>
    <row r="83" spans="1:18" x14ac:dyDescent="0.25">
      <c r="A83">
        <v>82</v>
      </c>
      <c r="B83">
        <f t="shared" ca="1" si="28"/>
        <v>8</v>
      </c>
      <c r="C83">
        <f t="shared" ca="1" si="29"/>
        <v>7</v>
      </c>
      <c r="D83">
        <f t="shared" ca="1" si="30"/>
        <v>12</v>
      </c>
      <c r="E83">
        <v>7</v>
      </c>
      <c r="F83">
        <v>14</v>
      </c>
      <c r="G83">
        <v>13</v>
      </c>
      <c r="H83">
        <f t="shared" si="31"/>
        <v>42</v>
      </c>
      <c r="I83">
        <f t="shared" si="32"/>
        <v>40</v>
      </c>
      <c r="J83">
        <f t="shared" si="33"/>
        <v>54</v>
      </c>
      <c r="K83">
        <f t="shared" si="34"/>
        <v>98</v>
      </c>
      <c r="L83">
        <f t="shared" si="35"/>
        <v>91</v>
      </c>
      <c r="M83">
        <f t="shared" si="36"/>
        <v>182</v>
      </c>
      <c r="N83">
        <f t="shared" si="37"/>
        <v>15.652475842498529</v>
      </c>
      <c r="O83">
        <f t="shared" si="38"/>
        <v>14.7648230602334</v>
      </c>
      <c r="P83">
        <f t="shared" si="39"/>
        <v>19.104973174542799</v>
      </c>
      <c r="Q83">
        <f t="shared" si="40"/>
        <v>1274</v>
      </c>
      <c r="R83">
        <f t="shared" si="41"/>
        <v>20.346989949375804</v>
      </c>
    </row>
    <row r="84" spans="1:18" x14ac:dyDescent="0.25">
      <c r="A84">
        <v>83</v>
      </c>
      <c r="B84">
        <f t="shared" ca="1" si="28"/>
        <v>7</v>
      </c>
      <c r="C84">
        <f t="shared" ca="1" si="29"/>
        <v>13</v>
      </c>
      <c r="D84">
        <f t="shared" ca="1" si="30"/>
        <v>12</v>
      </c>
      <c r="E84">
        <v>11</v>
      </c>
      <c r="F84">
        <v>15</v>
      </c>
      <c r="G84">
        <v>20</v>
      </c>
      <c r="H84">
        <f t="shared" si="31"/>
        <v>52</v>
      </c>
      <c r="I84">
        <f t="shared" si="32"/>
        <v>62</v>
      </c>
      <c r="J84">
        <f t="shared" si="33"/>
        <v>70</v>
      </c>
      <c r="K84">
        <f t="shared" si="34"/>
        <v>165</v>
      </c>
      <c r="L84">
        <f t="shared" si="35"/>
        <v>220</v>
      </c>
      <c r="M84">
        <f t="shared" si="36"/>
        <v>300</v>
      </c>
      <c r="N84">
        <f t="shared" si="37"/>
        <v>18.601075237738275</v>
      </c>
      <c r="O84">
        <f t="shared" si="38"/>
        <v>22.825424421026653</v>
      </c>
      <c r="P84">
        <f t="shared" si="39"/>
        <v>25</v>
      </c>
      <c r="Q84">
        <f t="shared" si="40"/>
        <v>3300</v>
      </c>
      <c r="R84">
        <f t="shared" si="41"/>
        <v>27.313000567495326</v>
      </c>
    </row>
    <row r="85" spans="1:18" x14ac:dyDescent="0.25">
      <c r="A85">
        <v>84</v>
      </c>
      <c r="B85">
        <f t="shared" ca="1" si="28"/>
        <v>10</v>
      </c>
      <c r="C85">
        <f t="shared" ca="1" si="29"/>
        <v>11</v>
      </c>
      <c r="D85">
        <f t="shared" ca="1" si="30"/>
        <v>7</v>
      </c>
      <c r="E85">
        <v>5</v>
      </c>
      <c r="F85">
        <v>16</v>
      </c>
      <c r="G85">
        <v>19</v>
      </c>
      <c r="H85">
        <f t="shared" si="31"/>
        <v>42</v>
      </c>
      <c r="I85">
        <f t="shared" si="32"/>
        <v>48</v>
      </c>
      <c r="J85">
        <f t="shared" si="33"/>
        <v>70</v>
      </c>
      <c r="K85">
        <f t="shared" si="34"/>
        <v>80</v>
      </c>
      <c r="L85">
        <f t="shared" si="35"/>
        <v>95</v>
      </c>
      <c r="M85">
        <f t="shared" si="36"/>
        <v>304</v>
      </c>
      <c r="N85">
        <f t="shared" si="37"/>
        <v>16.763054614240211</v>
      </c>
      <c r="O85">
        <f t="shared" si="38"/>
        <v>19.646882704388499</v>
      </c>
      <c r="P85">
        <f t="shared" si="39"/>
        <v>24.839484696748443</v>
      </c>
      <c r="Q85">
        <f t="shared" si="40"/>
        <v>1520</v>
      </c>
      <c r="R85">
        <f t="shared" si="41"/>
        <v>25.337718918639855</v>
      </c>
    </row>
    <row r="86" spans="1:18" x14ac:dyDescent="0.25">
      <c r="A86">
        <v>85</v>
      </c>
      <c r="B86">
        <f t="shared" ca="1" si="28"/>
        <v>9</v>
      </c>
      <c r="C86">
        <f t="shared" ca="1" si="29"/>
        <v>6</v>
      </c>
      <c r="D86">
        <f t="shared" ca="1" si="30"/>
        <v>15</v>
      </c>
      <c r="E86">
        <v>9</v>
      </c>
      <c r="F86">
        <v>9</v>
      </c>
      <c r="G86">
        <v>18</v>
      </c>
      <c r="H86">
        <f t="shared" si="31"/>
        <v>36</v>
      </c>
      <c r="I86">
        <f t="shared" si="32"/>
        <v>54</v>
      </c>
      <c r="J86">
        <f t="shared" si="33"/>
        <v>54</v>
      </c>
      <c r="K86">
        <f t="shared" si="34"/>
        <v>81</v>
      </c>
      <c r="L86">
        <f t="shared" si="35"/>
        <v>162</v>
      </c>
      <c r="M86">
        <f t="shared" si="36"/>
        <v>162</v>
      </c>
      <c r="N86">
        <f t="shared" si="37"/>
        <v>12.727922061357855</v>
      </c>
      <c r="O86">
        <f t="shared" si="38"/>
        <v>20.124611797498108</v>
      </c>
      <c r="P86">
        <f t="shared" si="39"/>
        <v>20.124611797498108</v>
      </c>
      <c r="Q86">
        <f t="shared" si="40"/>
        <v>1458</v>
      </c>
      <c r="R86">
        <f t="shared" si="41"/>
        <v>22.045407685048602</v>
      </c>
    </row>
    <row r="87" spans="1:18" x14ac:dyDescent="0.25">
      <c r="A87">
        <v>86</v>
      </c>
      <c r="B87">
        <f t="shared" ca="1" si="28"/>
        <v>4</v>
      </c>
      <c r="C87">
        <f t="shared" ca="1" si="29"/>
        <v>16</v>
      </c>
      <c r="D87">
        <f t="shared" ca="1" si="30"/>
        <v>9</v>
      </c>
      <c r="E87">
        <v>5</v>
      </c>
      <c r="F87">
        <v>13</v>
      </c>
      <c r="G87">
        <v>19</v>
      </c>
      <c r="H87">
        <f t="shared" si="31"/>
        <v>36</v>
      </c>
      <c r="I87">
        <f t="shared" si="32"/>
        <v>48</v>
      </c>
      <c r="J87">
        <f t="shared" si="33"/>
        <v>64</v>
      </c>
      <c r="K87">
        <f t="shared" si="34"/>
        <v>65</v>
      </c>
      <c r="L87">
        <f t="shared" si="35"/>
        <v>95</v>
      </c>
      <c r="M87">
        <f t="shared" si="36"/>
        <v>247</v>
      </c>
      <c r="N87">
        <f t="shared" si="37"/>
        <v>13.928388277184119</v>
      </c>
      <c r="O87">
        <f t="shared" si="38"/>
        <v>19.646882704388499</v>
      </c>
      <c r="P87">
        <f t="shared" si="39"/>
        <v>23.021728866442675</v>
      </c>
      <c r="Q87">
        <f t="shared" si="40"/>
        <v>1235</v>
      </c>
      <c r="R87">
        <f t="shared" si="41"/>
        <v>23.558437978779494</v>
      </c>
    </row>
    <row r="88" spans="1:18" x14ac:dyDescent="0.25">
      <c r="A88">
        <v>87</v>
      </c>
      <c r="B88">
        <f t="shared" ca="1" si="28"/>
        <v>8</v>
      </c>
      <c r="C88">
        <f t="shared" ca="1" si="29"/>
        <v>12</v>
      </c>
      <c r="D88">
        <f t="shared" ca="1" si="30"/>
        <v>18</v>
      </c>
      <c r="E88">
        <v>6</v>
      </c>
      <c r="F88">
        <v>11</v>
      </c>
      <c r="G88">
        <v>17</v>
      </c>
      <c r="H88">
        <f t="shared" si="31"/>
        <v>34</v>
      </c>
      <c r="I88">
        <f t="shared" si="32"/>
        <v>46</v>
      </c>
      <c r="J88">
        <f t="shared" si="33"/>
        <v>56</v>
      </c>
      <c r="K88">
        <f t="shared" si="34"/>
        <v>66</v>
      </c>
      <c r="L88">
        <f t="shared" si="35"/>
        <v>102</v>
      </c>
      <c r="M88">
        <f t="shared" si="36"/>
        <v>187</v>
      </c>
      <c r="N88">
        <f t="shared" si="37"/>
        <v>12.529964086141668</v>
      </c>
      <c r="O88">
        <f t="shared" si="38"/>
        <v>18.027756377319946</v>
      </c>
      <c r="P88">
        <f t="shared" si="39"/>
        <v>20.248456731316587</v>
      </c>
      <c r="Q88">
        <f t="shared" si="40"/>
        <v>1122</v>
      </c>
      <c r="R88">
        <f t="shared" si="41"/>
        <v>21.118712081942874</v>
      </c>
    </row>
    <row r="89" spans="1:18" x14ac:dyDescent="0.25">
      <c r="A89">
        <v>88</v>
      </c>
      <c r="B89">
        <f t="shared" ca="1" si="28"/>
        <v>3</v>
      </c>
      <c r="C89">
        <f t="shared" ca="1" si="29"/>
        <v>10</v>
      </c>
      <c r="D89">
        <f t="shared" ca="1" si="30"/>
        <v>16</v>
      </c>
      <c r="E89">
        <v>13</v>
      </c>
      <c r="F89">
        <v>17</v>
      </c>
      <c r="G89">
        <v>9</v>
      </c>
      <c r="H89">
        <f t="shared" si="31"/>
        <v>60</v>
      </c>
      <c r="I89">
        <f t="shared" si="32"/>
        <v>44</v>
      </c>
      <c r="J89">
        <f t="shared" si="33"/>
        <v>52</v>
      </c>
      <c r="K89">
        <f t="shared" si="34"/>
        <v>221</v>
      </c>
      <c r="L89">
        <f t="shared" si="35"/>
        <v>117</v>
      </c>
      <c r="M89">
        <f t="shared" si="36"/>
        <v>153</v>
      </c>
      <c r="N89">
        <f t="shared" si="37"/>
        <v>21.400934559032695</v>
      </c>
      <c r="O89">
        <f t="shared" si="38"/>
        <v>15.811388300841896</v>
      </c>
      <c r="P89">
        <f t="shared" si="39"/>
        <v>19.235384061671343</v>
      </c>
      <c r="Q89">
        <f t="shared" si="40"/>
        <v>1989</v>
      </c>
      <c r="R89">
        <f t="shared" si="41"/>
        <v>23.2163735324878</v>
      </c>
    </row>
    <row r="90" spans="1:18" x14ac:dyDescent="0.25">
      <c r="A90">
        <v>89</v>
      </c>
      <c r="B90">
        <f t="shared" ca="1" si="28"/>
        <v>9</v>
      </c>
      <c r="C90">
        <f t="shared" ca="1" si="29"/>
        <v>6</v>
      </c>
      <c r="D90">
        <f t="shared" ca="1" si="30"/>
        <v>16</v>
      </c>
      <c r="E90">
        <v>9</v>
      </c>
      <c r="F90">
        <v>6</v>
      </c>
      <c r="G90">
        <v>8</v>
      </c>
      <c r="H90">
        <f t="shared" si="31"/>
        <v>30</v>
      </c>
      <c r="I90">
        <f t="shared" si="32"/>
        <v>34</v>
      </c>
      <c r="J90">
        <f t="shared" si="33"/>
        <v>28</v>
      </c>
      <c r="K90">
        <f t="shared" si="34"/>
        <v>54</v>
      </c>
      <c r="L90">
        <f t="shared" si="35"/>
        <v>72</v>
      </c>
      <c r="M90">
        <f t="shared" si="36"/>
        <v>48</v>
      </c>
      <c r="N90">
        <f t="shared" si="37"/>
        <v>10.816653826391969</v>
      </c>
      <c r="O90">
        <f t="shared" si="38"/>
        <v>12.041594578792296</v>
      </c>
      <c r="P90">
        <f t="shared" si="39"/>
        <v>10</v>
      </c>
      <c r="Q90">
        <f t="shared" si="40"/>
        <v>432</v>
      </c>
      <c r="R90">
        <f t="shared" si="41"/>
        <v>13.45362404707371</v>
      </c>
    </row>
    <row r="91" spans="1:18" x14ac:dyDescent="0.25">
      <c r="A91">
        <v>90</v>
      </c>
      <c r="B91">
        <f t="shared" ca="1" si="28"/>
        <v>4</v>
      </c>
      <c r="C91">
        <f t="shared" ca="1" si="29"/>
        <v>11</v>
      </c>
      <c r="D91">
        <f t="shared" ca="1" si="30"/>
        <v>8</v>
      </c>
      <c r="E91">
        <v>6</v>
      </c>
      <c r="F91">
        <v>9</v>
      </c>
      <c r="G91">
        <v>13</v>
      </c>
      <c r="H91">
        <f t="shared" si="31"/>
        <v>30</v>
      </c>
      <c r="I91">
        <f t="shared" si="32"/>
        <v>38</v>
      </c>
      <c r="J91">
        <f t="shared" si="33"/>
        <v>44</v>
      </c>
      <c r="K91">
        <f t="shared" si="34"/>
        <v>54</v>
      </c>
      <c r="L91">
        <f t="shared" si="35"/>
        <v>78</v>
      </c>
      <c r="M91">
        <f t="shared" si="36"/>
        <v>117</v>
      </c>
      <c r="N91">
        <f t="shared" si="37"/>
        <v>10.816653826391969</v>
      </c>
      <c r="O91">
        <f t="shared" si="38"/>
        <v>14.317821063276353</v>
      </c>
      <c r="P91">
        <f t="shared" si="39"/>
        <v>15.811388300841896</v>
      </c>
      <c r="Q91">
        <f t="shared" si="40"/>
        <v>702</v>
      </c>
      <c r="R91">
        <f t="shared" si="41"/>
        <v>16.911534525287763</v>
      </c>
    </row>
    <row r="92" spans="1:18" x14ac:dyDescent="0.25">
      <c r="A92">
        <v>91</v>
      </c>
      <c r="B92">
        <f t="shared" ca="1" si="28"/>
        <v>5</v>
      </c>
      <c r="C92">
        <f t="shared" ca="1" si="29"/>
        <v>13</v>
      </c>
      <c r="D92">
        <f t="shared" ca="1" si="30"/>
        <v>9</v>
      </c>
      <c r="E92">
        <v>4</v>
      </c>
      <c r="F92">
        <v>8</v>
      </c>
      <c r="G92">
        <v>12</v>
      </c>
      <c r="H92">
        <f t="shared" si="31"/>
        <v>24</v>
      </c>
      <c r="I92">
        <f t="shared" si="32"/>
        <v>32</v>
      </c>
      <c r="J92">
        <f t="shared" si="33"/>
        <v>40</v>
      </c>
      <c r="K92">
        <f t="shared" si="34"/>
        <v>32</v>
      </c>
      <c r="L92">
        <f t="shared" si="35"/>
        <v>48</v>
      </c>
      <c r="M92">
        <f t="shared" si="36"/>
        <v>96</v>
      </c>
      <c r="N92">
        <f t="shared" si="37"/>
        <v>8.9442719099991592</v>
      </c>
      <c r="O92">
        <f t="shared" si="38"/>
        <v>12.649110640673518</v>
      </c>
      <c r="P92">
        <f t="shared" si="39"/>
        <v>14.422205101855956</v>
      </c>
      <c r="Q92">
        <f t="shared" si="40"/>
        <v>384</v>
      </c>
      <c r="R92">
        <f t="shared" si="41"/>
        <v>14.966629547095765</v>
      </c>
    </row>
    <row r="93" spans="1:18" x14ac:dyDescent="0.25">
      <c r="A93">
        <v>92</v>
      </c>
      <c r="B93">
        <f t="shared" ca="1" si="28"/>
        <v>10</v>
      </c>
      <c r="C93">
        <f t="shared" ca="1" si="29"/>
        <v>11</v>
      </c>
      <c r="D93">
        <f t="shared" ca="1" si="30"/>
        <v>19</v>
      </c>
      <c r="E93">
        <v>7</v>
      </c>
      <c r="F93">
        <v>16</v>
      </c>
      <c r="G93">
        <v>13</v>
      </c>
      <c r="H93">
        <f t="shared" si="31"/>
        <v>46</v>
      </c>
      <c r="I93">
        <f t="shared" si="32"/>
        <v>40</v>
      </c>
      <c r="J93">
        <f t="shared" si="33"/>
        <v>58</v>
      </c>
      <c r="K93">
        <f t="shared" si="34"/>
        <v>112</v>
      </c>
      <c r="L93">
        <f t="shared" si="35"/>
        <v>91</v>
      </c>
      <c r="M93">
        <f t="shared" si="36"/>
        <v>208</v>
      </c>
      <c r="N93">
        <f t="shared" si="37"/>
        <v>17.464249196572979</v>
      </c>
      <c r="O93">
        <f t="shared" si="38"/>
        <v>14.7648230602334</v>
      </c>
      <c r="P93">
        <f t="shared" si="39"/>
        <v>20.615528128088304</v>
      </c>
      <c r="Q93">
        <f t="shared" si="40"/>
        <v>1456</v>
      </c>
      <c r="R93">
        <f t="shared" si="41"/>
        <v>21.77154105707724</v>
      </c>
    </row>
    <row r="94" spans="1:18" x14ac:dyDescent="0.25">
      <c r="A94">
        <v>93</v>
      </c>
      <c r="B94">
        <f t="shared" ca="1" si="28"/>
        <v>10</v>
      </c>
      <c r="C94">
        <f t="shared" ca="1" si="29"/>
        <v>17</v>
      </c>
      <c r="D94">
        <f t="shared" ca="1" si="30"/>
        <v>8</v>
      </c>
      <c r="E94">
        <v>5</v>
      </c>
      <c r="F94">
        <v>12</v>
      </c>
      <c r="G94">
        <v>15</v>
      </c>
      <c r="H94">
        <f t="shared" si="31"/>
        <v>34</v>
      </c>
      <c r="I94">
        <f t="shared" si="32"/>
        <v>40</v>
      </c>
      <c r="J94">
        <f t="shared" si="33"/>
        <v>54</v>
      </c>
      <c r="K94">
        <f t="shared" si="34"/>
        <v>60</v>
      </c>
      <c r="L94">
        <f t="shared" si="35"/>
        <v>75</v>
      </c>
      <c r="M94">
        <f t="shared" si="36"/>
        <v>180</v>
      </c>
      <c r="N94">
        <f t="shared" si="37"/>
        <v>13</v>
      </c>
      <c r="O94">
        <f t="shared" si="38"/>
        <v>15.811388300841896</v>
      </c>
      <c r="P94">
        <f t="shared" si="39"/>
        <v>19.209372712298546</v>
      </c>
      <c r="Q94">
        <f t="shared" si="40"/>
        <v>900</v>
      </c>
      <c r="R94">
        <f t="shared" si="41"/>
        <v>19.849433241279208</v>
      </c>
    </row>
    <row r="95" spans="1:18" x14ac:dyDescent="0.25">
      <c r="A95">
        <v>94</v>
      </c>
      <c r="B95">
        <f t="shared" ca="1" si="28"/>
        <v>4</v>
      </c>
      <c r="C95">
        <f t="shared" ca="1" si="29"/>
        <v>5</v>
      </c>
      <c r="D95">
        <f t="shared" ca="1" si="30"/>
        <v>9</v>
      </c>
      <c r="E95">
        <v>13</v>
      </c>
      <c r="F95">
        <v>9</v>
      </c>
      <c r="G95">
        <v>7</v>
      </c>
      <c r="H95">
        <f t="shared" si="31"/>
        <v>44</v>
      </c>
      <c r="I95">
        <f t="shared" si="32"/>
        <v>40</v>
      </c>
      <c r="J95">
        <f t="shared" si="33"/>
        <v>32</v>
      </c>
      <c r="K95">
        <f t="shared" si="34"/>
        <v>117</v>
      </c>
      <c r="L95">
        <f t="shared" si="35"/>
        <v>91</v>
      </c>
      <c r="M95">
        <f t="shared" si="36"/>
        <v>63</v>
      </c>
      <c r="N95">
        <f t="shared" si="37"/>
        <v>15.811388300841896</v>
      </c>
      <c r="O95">
        <f t="shared" si="38"/>
        <v>14.7648230602334</v>
      </c>
      <c r="P95">
        <f t="shared" si="39"/>
        <v>11.401754250991379</v>
      </c>
      <c r="Q95">
        <f t="shared" si="40"/>
        <v>819</v>
      </c>
      <c r="R95">
        <f t="shared" si="41"/>
        <v>17.291616465790582</v>
      </c>
    </row>
    <row r="96" spans="1:18" x14ac:dyDescent="0.25">
      <c r="A96">
        <v>95</v>
      </c>
      <c r="B96">
        <f t="shared" ca="1" si="28"/>
        <v>8</v>
      </c>
      <c r="C96">
        <f t="shared" ca="1" si="29"/>
        <v>10</v>
      </c>
      <c r="D96">
        <f t="shared" ca="1" si="30"/>
        <v>17</v>
      </c>
      <c r="E96">
        <v>12</v>
      </c>
      <c r="F96">
        <v>14</v>
      </c>
      <c r="G96">
        <v>21</v>
      </c>
      <c r="H96">
        <f t="shared" si="31"/>
        <v>52</v>
      </c>
      <c r="I96">
        <f t="shared" si="32"/>
        <v>66</v>
      </c>
      <c r="J96">
        <f t="shared" si="33"/>
        <v>70</v>
      </c>
      <c r="K96">
        <f t="shared" si="34"/>
        <v>168</v>
      </c>
      <c r="L96">
        <f t="shared" si="35"/>
        <v>252</v>
      </c>
      <c r="M96">
        <f t="shared" si="36"/>
        <v>294</v>
      </c>
      <c r="N96">
        <f t="shared" si="37"/>
        <v>18.439088914585774</v>
      </c>
      <c r="O96">
        <f t="shared" si="38"/>
        <v>24.186773244895647</v>
      </c>
      <c r="P96">
        <f t="shared" si="39"/>
        <v>25.238858928247925</v>
      </c>
      <c r="Q96">
        <f t="shared" si="40"/>
        <v>3528</v>
      </c>
      <c r="R96">
        <f t="shared" si="41"/>
        <v>27.946377224964241</v>
      </c>
    </row>
    <row r="97" spans="1:18" x14ac:dyDescent="0.25">
      <c r="A97">
        <v>96</v>
      </c>
      <c r="B97">
        <f t="shared" ca="1" si="28"/>
        <v>7</v>
      </c>
      <c r="C97">
        <f t="shared" ca="1" si="29"/>
        <v>16</v>
      </c>
      <c r="D97">
        <f t="shared" ca="1" si="30"/>
        <v>12</v>
      </c>
      <c r="E97">
        <v>8</v>
      </c>
      <c r="F97">
        <v>7</v>
      </c>
      <c r="G97">
        <v>10</v>
      </c>
      <c r="H97">
        <f t="shared" si="31"/>
        <v>30</v>
      </c>
      <c r="I97">
        <f t="shared" si="32"/>
        <v>36</v>
      </c>
      <c r="J97">
        <f t="shared" si="33"/>
        <v>34</v>
      </c>
      <c r="K97">
        <f t="shared" si="34"/>
        <v>56</v>
      </c>
      <c r="L97">
        <f t="shared" si="35"/>
        <v>80</v>
      </c>
      <c r="M97">
        <f t="shared" si="36"/>
        <v>70</v>
      </c>
      <c r="N97">
        <f t="shared" si="37"/>
        <v>10.63014581273465</v>
      </c>
      <c r="O97">
        <f t="shared" si="38"/>
        <v>12.806248474865697</v>
      </c>
      <c r="P97">
        <f t="shared" si="39"/>
        <v>12.206555615733702</v>
      </c>
      <c r="Q97">
        <f t="shared" si="40"/>
        <v>560</v>
      </c>
      <c r="R97">
        <f t="shared" si="41"/>
        <v>14.594519519326424</v>
      </c>
    </row>
    <row r="98" spans="1:18" x14ac:dyDescent="0.25">
      <c r="A98">
        <v>97</v>
      </c>
      <c r="B98">
        <f t="shared" ca="1" si="28"/>
        <v>8</v>
      </c>
      <c r="C98">
        <f t="shared" ca="1" si="29"/>
        <v>13</v>
      </c>
      <c r="D98">
        <f t="shared" ca="1" si="30"/>
        <v>21</v>
      </c>
      <c r="E98">
        <v>12</v>
      </c>
      <c r="F98">
        <v>15</v>
      </c>
      <c r="G98">
        <v>15</v>
      </c>
      <c r="H98">
        <f t="shared" si="31"/>
        <v>54</v>
      </c>
      <c r="I98">
        <f t="shared" si="32"/>
        <v>54</v>
      </c>
      <c r="J98">
        <f t="shared" si="33"/>
        <v>60</v>
      </c>
      <c r="K98">
        <f t="shared" si="34"/>
        <v>180</v>
      </c>
      <c r="L98">
        <f t="shared" si="35"/>
        <v>180</v>
      </c>
      <c r="M98">
        <f t="shared" si="36"/>
        <v>225</v>
      </c>
      <c r="N98">
        <f t="shared" si="37"/>
        <v>19.209372712298546</v>
      </c>
      <c r="O98">
        <f t="shared" si="38"/>
        <v>19.209372712298546</v>
      </c>
      <c r="P98">
        <f t="shared" si="39"/>
        <v>21.213203435596427</v>
      </c>
      <c r="Q98">
        <f t="shared" si="40"/>
        <v>2700</v>
      </c>
      <c r="R98">
        <f t="shared" si="41"/>
        <v>24.372115213907882</v>
      </c>
    </row>
    <row r="99" spans="1:18" x14ac:dyDescent="0.25">
      <c r="A99">
        <v>98</v>
      </c>
      <c r="B99">
        <f t="shared" ca="1" si="28"/>
        <v>6</v>
      </c>
      <c r="C99">
        <f t="shared" ca="1" si="29"/>
        <v>16</v>
      </c>
      <c r="D99">
        <f t="shared" ca="1" si="30"/>
        <v>15</v>
      </c>
      <c r="E99">
        <v>9</v>
      </c>
      <c r="F99">
        <v>16</v>
      </c>
      <c r="G99">
        <v>21</v>
      </c>
      <c r="H99">
        <f t="shared" si="31"/>
        <v>50</v>
      </c>
      <c r="I99">
        <f t="shared" si="32"/>
        <v>60</v>
      </c>
      <c r="J99">
        <f t="shared" si="33"/>
        <v>74</v>
      </c>
      <c r="K99">
        <f t="shared" si="34"/>
        <v>144</v>
      </c>
      <c r="L99">
        <f t="shared" si="35"/>
        <v>189</v>
      </c>
      <c r="M99">
        <f t="shared" si="36"/>
        <v>336</v>
      </c>
      <c r="N99">
        <f t="shared" si="37"/>
        <v>18.357559750685819</v>
      </c>
      <c r="O99">
        <f t="shared" si="38"/>
        <v>22.847319317591726</v>
      </c>
      <c r="P99">
        <f t="shared" si="39"/>
        <v>26.40075756488817</v>
      </c>
      <c r="Q99">
        <f t="shared" si="40"/>
        <v>3024</v>
      </c>
      <c r="R99">
        <f t="shared" si="41"/>
        <v>27.892651361962706</v>
      </c>
    </row>
    <row r="100" spans="1:18" x14ac:dyDescent="0.25">
      <c r="A100">
        <v>99</v>
      </c>
      <c r="B100">
        <f t="shared" ca="1" si="28"/>
        <v>11</v>
      </c>
      <c r="C100">
        <f t="shared" ca="1" si="29"/>
        <v>11</v>
      </c>
      <c r="D100">
        <f t="shared" ca="1" si="30"/>
        <v>13</v>
      </c>
      <c r="E100">
        <v>8</v>
      </c>
      <c r="F100">
        <v>17</v>
      </c>
      <c r="G100">
        <v>10</v>
      </c>
      <c r="H100">
        <f t="shared" si="31"/>
        <v>50</v>
      </c>
      <c r="I100">
        <f t="shared" si="32"/>
        <v>36</v>
      </c>
      <c r="J100">
        <f t="shared" si="33"/>
        <v>54</v>
      </c>
      <c r="K100">
        <f t="shared" si="34"/>
        <v>136</v>
      </c>
      <c r="L100">
        <f t="shared" si="35"/>
        <v>80</v>
      </c>
      <c r="M100">
        <f t="shared" si="36"/>
        <v>170</v>
      </c>
      <c r="N100">
        <f t="shared" si="37"/>
        <v>18.788294228055936</v>
      </c>
      <c r="O100">
        <f t="shared" si="38"/>
        <v>12.806248474865697</v>
      </c>
      <c r="P100">
        <f t="shared" si="39"/>
        <v>19.723082923316021</v>
      </c>
      <c r="Q100">
        <f t="shared" si="40"/>
        <v>1360</v>
      </c>
      <c r="R100">
        <f t="shared" si="41"/>
        <v>21.283796653792763</v>
      </c>
    </row>
    <row r="101" spans="1:18" x14ac:dyDescent="0.25">
      <c r="A101">
        <v>100</v>
      </c>
      <c r="B101">
        <f t="shared" ca="1" si="28"/>
        <v>4</v>
      </c>
      <c r="C101">
        <f t="shared" ca="1" si="29"/>
        <v>14</v>
      </c>
      <c r="D101">
        <f t="shared" ca="1" si="30"/>
        <v>19</v>
      </c>
      <c r="E101">
        <v>12</v>
      </c>
      <c r="F101">
        <v>6</v>
      </c>
      <c r="G101">
        <v>8</v>
      </c>
      <c r="H101">
        <f t="shared" si="31"/>
        <v>36</v>
      </c>
      <c r="I101">
        <f t="shared" si="32"/>
        <v>40</v>
      </c>
      <c r="J101">
        <f t="shared" si="33"/>
        <v>28</v>
      </c>
      <c r="K101">
        <f t="shared" si="34"/>
        <v>72</v>
      </c>
      <c r="L101">
        <f t="shared" si="35"/>
        <v>96</v>
      </c>
      <c r="M101">
        <f t="shared" si="36"/>
        <v>48</v>
      </c>
      <c r="N101">
        <f t="shared" si="37"/>
        <v>13.416407864998739</v>
      </c>
      <c r="O101">
        <f t="shared" si="38"/>
        <v>14.422205101855956</v>
      </c>
      <c r="P101">
        <f t="shared" si="39"/>
        <v>10</v>
      </c>
      <c r="Q101">
        <f t="shared" si="40"/>
        <v>576</v>
      </c>
      <c r="R101">
        <f t="shared" si="41"/>
        <v>15.620499351813308</v>
      </c>
    </row>
  </sheetData>
  <conditionalFormatting sqref="U19:W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826E7-A344-48BF-BF99-FB7C78A62C23}">
  <dimension ref="A1:AW101"/>
  <sheetViews>
    <sheetView zoomScaleNormal="100" workbookViewId="0">
      <pane xSplit="1" ySplit="1" topLeftCell="N14" activePane="bottomRight" state="frozen"/>
      <selection pane="topRight" activeCell="B1" sqref="B1"/>
      <selection pane="bottomLeft" activeCell="A2" sqref="A2"/>
      <selection pane="bottomRight" activeCell="V28" sqref="V28"/>
    </sheetView>
  </sheetViews>
  <sheetFormatPr defaultRowHeight="15" x14ac:dyDescent="0.25"/>
  <sheetData>
    <row r="1" spans="1:34" x14ac:dyDescent="0.25">
      <c r="A1" t="s">
        <v>18</v>
      </c>
      <c r="B1" t="s">
        <v>107</v>
      </c>
      <c r="C1" t="s">
        <v>108</v>
      </c>
      <c r="D1" t="s">
        <v>109</v>
      </c>
      <c r="E1" t="s">
        <v>104</v>
      </c>
      <c r="F1" t="s">
        <v>105</v>
      </c>
      <c r="G1" t="s">
        <v>106</v>
      </c>
      <c r="H1" t="s">
        <v>110</v>
      </c>
      <c r="I1" t="s">
        <v>111</v>
      </c>
      <c r="J1" t="s">
        <v>112</v>
      </c>
      <c r="K1" t="s">
        <v>113</v>
      </c>
      <c r="L1" t="s">
        <v>114</v>
      </c>
      <c r="M1" t="s">
        <v>115</v>
      </c>
      <c r="N1" t="s">
        <v>116</v>
      </c>
      <c r="O1" t="s">
        <v>117</v>
      </c>
      <c r="P1" t="s">
        <v>118</v>
      </c>
      <c r="Q1" t="s">
        <v>119</v>
      </c>
      <c r="R1" t="s">
        <v>120</v>
      </c>
    </row>
    <row r="2" spans="1:34" x14ac:dyDescent="0.25">
      <c r="A2">
        <v>1</v>
      </c>
      <c r="B2">
        <f ca="1">3+ROUND(RAND()*10,0)</f>
        <v>7</v>
      </c>
      <c r="C2">
        <f ca="1">5+ROUND(RAND()*12,0)</f>
        <v>10</v>
      </c>
      <c r="D2">
        <f ca="1">7+ROUND(RAND()*15,0)</f>
        <v>17</v>
      </c>
      <c r="E2">
        <v>11</v>
      </c>
      <c r="F2">
        <v>7</v>
      </c>
      <c r="G2">
        <v>21</v>
      </c>
      <c r="H2">
        <f>2*E2+2*F2</f>
        <v>36</v>
      </c>
      <c r="I2">
        <f>2*E2+2*G2</f>
        <v>64</v>
      </c>
      <c r="J2">
        <f>2*F2+2*G2</f>
        <v>56</v>
      </c>
      <c r="K2">
        <f>E2*F2</f>
        <v>77</v>
      </c>
      <c r="L2">
        <f>E2*G2</f>
        <v>231</v>
      </c>
      <c r="M2">
        <f>F2*G2</f>
        <v>147</v>
      </c>
      <c r="N2">
        <f>SQRT(E2*E2+F2*F2)</f>
        <v>13.038404810405298</v>
      </c>
      <c r="O2">
        <f>SQRT(E2*E2+G2*G2)</f>
        <v>23.706539182259394</v>
      </c>
      <c r="P2">
        <f>SQRT(F2*F2+G2*G2)</f>
        <v>22.135943621178654</v>
      </c>
      <c r="Q2">
        <f>E2*F2*G2</f>
        <v>1617</v>
      </c>
      <c r="R2">
        <f>SQRT(E2*E2+F2*F2+G2*G2)</f>
        <v>24.718414188616549</v>
      </c>
      <c r="T2" s="6" t="s">
        <v>49</v>
      </c>
      <c r="U2" t="s">
        <v>104</v>
      </c>
      <c r="V2" t="s">
        <v>105</v>
      </c>
      <c r="W2" t="s">
        <v>106</v>
      </c>
      <c r="X2" t="s">
        <v>110</v>
      </c>
      <c r="Y2" t="s">
        <v>111</v>
      </c>
      <c r="Z2" t="s">
        <v>112</v>
      </c>
      <c r="AA2" t="s">
        <v>113</v>
      </c>
      <c r="AB2" t="s">
        <v>114</v>
      </c>
      <c r="AC2" t="s">
        <v>115</v>
      </c>
      <c r="AD2" t="s">
        <v>116</v>
      </c>
      <c r="AE2" t="s">
        <v>117</v>
      </c>
      <c r="AF2" t="s">
        <v>118</v>
      </c>
      <c r="AG2" t="s">
        <v>119</v>
      </c>
      <c r="AH2" t="s">
        <v>120</v>
      </c>
    </row>
    <row r="3" spans="1:34" x14ac:dyDescent="0.25">
      <c r="A3">
        <v>2</v>
      </c>
      <c r="B3">
        <f t="shared" ref="B3:B66" ca="1" si="0">3+ROUND(RAND()*10,0)</f>
        <v>9</v>
      </c>
      <c r="C3">
        <f t="shared" ref="C3:C66" ca="1" si="1">5+ROUND(RAND()*12,0)</f>
        <v>13</v>
      </c>
      <c r="D3">
        <f t="shared" ref="D3:D66" ca="1" si="2">7+ROUND(RAND()*15,0)</f>
        <v>17</v>
      </c>
      <c r="E3">
        <v>5</v>
      </c>
      <c r="F3">
        <v>13</v>
      </c>
      <c r="G3">
        <v>7</v>
      </c>
      <c r="H3">
        <f t="shared" ref="H3:H66" si="3">2*E3+2*F3</f>
        <v>36</v>
      </c>
      <c r="I3">
        <f t="shared" ref="I3:I66" si="4">2*E3+2*G3</f>
        <v>24</v>
      </c>
      <c r="J3">
        <f t="shared" ref="J3:J66" si="5">2*F3+2*G3</f>
        <v>40</v>
      </c>
      <c r="K3">
        <f t="shared" ref="K3:K66" si="6">E3*F3</f>
        <v>65</v>
      </c>
      <c r="L3">
        <f t="shared" ref="L3:L66" si="7">E3*G3</f>
        <v>35</v>
      </c>
      <c r="M3">
        <f t="shared" ref="M3:M66" si="8">F3*G3</f>
        <v>91</v>
      </c>
      <c r="N3">
        <f t="shared" ref="N3:N66" si="9">SQRT(E3*E3+F3*F3)</f>
        <v>13.928388277184119</v>
      </c>
      <c r="O3">
        <f t="shared" ref="O3:O66" si="10">SQRT(E3*E3+G3*G3)</f>
        <v>8.6023252670426267</v>
      </c>
      <c r="P3">
        <f t="shared" ref="P3:P66" si="11">SQRT(F3*F3+G3*G3)</f>
        <v>14.7648230602334</v>
      </c>
      <c r="Q3">
        <f t="shared" ref="Q3:Q66" si="12">E3*F3*G3</f>
        <v>455</v>
      </c>
      <c r="R3">
        <f t="shared" ref="R3:R66" si="13">SQRT(E3*E3+F3*F3+G3*G3)</f>
        <v>15.588457268119896</v>
      </c>
      <c r="T3" t="s">
        <v>104</v>
      </c>
      <c r="U3">
        <v>1</v>
      </c>
      <c r="V3">
        <v>-2.1385844687563365E-2</v>
      </c>
      <c r="W3">
        <v>8.2044091648784834E-3</v>
      </c>
      <c r="X3">
        <v>0.61281165041104468</v>
      </c>
      <c r="Y3">
        <v>0.53344589050859215</v>
      </c>
      <c r="Z3">
        <v>-6.3869577382454114E-3</v>
      </c>
      <c r="AA3">
        <v>0.68543010928125958</v>
      </c>
      <c r="AB3">
        <v>0.70948789106192522</v>
      </c>
      <c r="AC3">
        <v>5.1913090196933692E-3</v>
      </c>
      <c r="AD3">
        <v>0.51493063946396522</v>
      </c>
      <c r="AE3">
        <v>0.36122671185597199</v>
      </c>
      <c r="AF3">
        <v>-1.0276093760228394E-2</v>
      </c>
      <c r="AG3">
        <v>0.51434346445451784</v>
      </c>
      <c r="AH3">
        <v>0.28869162062847276</v>
      </c>
    </row>
    <row r="4" spans="1:34" x14ac:dyDescent="0.25">
      <c r="A4">
        <v>3</v>
      </c>
      <c r="B4">
        <f t="shared" ca="1" si="0"/>
        <v>9</v>
      </c>
      <c r="C4">
        <f t="shared" ca="1" si="1"/>
        <v>8</v>
      </c>
      <c r="D4">
        <f t="shared" ca="1" si="2"/>
        <v>7</v>
      </c>
      <c r="E4">
        <v>8</v>
      </c>
      <c r="F4">
        <v>13</v>
      </c>
      <c r="G4">
        <v>21</v>
      </c>
      <c r="H4">
        <f t="shared" si="3"/>
        <v>42</v>
      </c>
      <c r="I4">
        <f t="shared" si="4"/>
        <v>58</v>
      </c>
      <c r="J4">
        <f t="shared" si="5"/>
        <v>68</v>
      </c>
      <c r="K4">
        <f t="shared" si="6"/>
        <v>104</v>
      </c>
      <c r="L4">
        <f t="shared" si="7"/>
        <v>168</v>
      </c>
      <c r="M4">
        <f t="shared" si="8"/>
        <v>273</v>
      </c>
      <c r="N4">
        <f t="shared" si="9"/>
        <v>15.264337522473747</v>
      </c>
      <c r="O4">
        <f t="shared" si="10"/>
        <v>22.472205054244231</v>
      </c>
      <c r="P4">
        <f t="shared" si="11"/>
        <v>24.698178070456937</v>
      </c>
      <c r="Q4">
        <f t="shared" si="12"/>
        <v>2184</v>
      </c>
      <c r="R4">
        <f t="shared" si="13"/>
        <v>25.96150997149434</v>
      </c>
      <c r="T4" t="s">
        <v>105</v>
      </c>
      <c r="U4">
        <v>-2.1385844687563365E-2</v>
      </c>
      <c r="V4">
        <v>1</v>
      </c>
      <c r="W4">
        <v>0.1039497926595257</v>
      </c>
      <c r="X4">
        <v>0.77694278270902506</v>
      </c>
      <c r="Y4">
        <v>7.6667470914844299E-2</v>
      </c>
      <c r="Z4">
        <v>0.66485259831279198</v>
      </c>
      <c r="AA4">
        <v>0.67483441341320072</v>
      </c>
      <c r="AB4">
        <v>6.997153813369078E-2</v>
      </c>
      <c r="AC4">
        <v>0.72539221190661918</v>
      </c>
      <c r="AD4">
        <v>0.83785930811577336</v>
      </c>
      <c r="AE4">
        <v>7.9260429670039989E-2</v>
      </c>
      <c r="AF4">
        <v>0.58862639909519321</v>
      </c>
      <c r="AG4">
        <v>0.59102295309257791</v>
      </c>
      <c r="AH4">
        <v>0.5535796654286762</v>
      </c>
    </row>
    <row r="5" spans="1:34" x14ac:dyDescent="0.25">
      <c r="A5">
        <v>4</v>
      </c>
      <c r="B5">
        <f t="shared" ca="1" si="0"/>
        <v>7</v>
      </c>
      <c r="C5">
        <f t="shared" ca="1" si="1"/>
        <v>15</v>
      </c>
      <c r="D5">
        <f t="shared" ca="1" si="2"/>
        <v>16</v>
      </c>
      <c r="E5">
        <v>7</v>
      </c>
      <c r="F5">
        <v>9</v>
      </c>
      <c r="G5">
        <v>18</v>
      </c>
      <c r="H5">
        <f t="shared" si="3"/>
        <v>32</v>
      </c>
      <c r="I5">
        <f t="shared" si="4"/>
        <v>50</v>
      </c>
      <c r="J5">
        <f t="shared" si="5"/>
        <v>54</v>
      </c>
      <c r="K5">
        <f t="shared" si="6"/>
        <v>63</v>
      </c>
      <c r="L5">
        <f t="shared" si="7"/>
        <v>126</v>
      </c>
      <c r="M5">
        <f t="shared" si="8"/>
        <v>162</v>
      </c>
      <c r="N5">
        <f t="shared" si="9"/>
        <v>11.401754250991379</v>
      </c>
      <c r="O5">
        <f t="shared" si="10"/>
        <v>19.313207915827967</v>
      </c>
      <c r="P5">
        <f t="shared" si="11"/>
        <v>20.124611797498108</v>
      </c>
      <c r="Q5">
        <f t="shared" si="12"/>
        <v>1134</v>
      </c>
      <c r="R5">
        <f t="shared" si="13"/>
        <v>21.307275752662516</v>
      </c>
      <c r="T5" t="s">
        <v>106</v>
      </c>
      <c r="U5">
        <v>8.2044091648784834E-3</v>
      </c>
      <c r="V5">
        <v>0.1039497926595257</v>
      </c>
      <c r="W5">
        <v>1</v>
      </c>
      <c r="X5">
        <v>8.7329373623798778E-2</v>
      </c>
      <c r="Y5">
        <v>0.85018233325117154</v>
      </c>
      <c r="Z5">
        <v>0.81203916880929883</v>
      </c>
      <c r="AA5">
        <v>9.2770258023861948E-2</v>
      </c>
      <c r="AB5">
        <v>0.67041940211957773</v>
      </c>
      <c r="AC5">
        <v>0.72946553939445535</v>
      </c>
      <c r="AD5">
        <v>8.0486463194987687E-2</v>
      </c>
      <c r="AE5">
        <v>0.92956770623807305</v>
      </c>
      <c r="AF5">
        <v>0.85748522653645898</v>
      </c>
      <c r="AG5">
        <v>0.58240534577304681</v>
      </c>
      <c r="AH5">
        <v>0.8237276345417297</v>
      </c>
    </row>
    <row r="6" spans="1:34" x14ac:dyDescent="0.25">
      <c r="A6">
        <v>5</v>
      </c>
      <c r="B6">
        <f t="shared" ca="1" si="0"/>
        <v>9</v>
      </c>
      <c r="C6">
        <f t="shared" ca="1" si="1"/>
        <v>14</v>
      </c>
      <c r="D6">
        <f t="shared" ca="1" si="2"/>
        <v>10</v>
      </c>
      <c r="E6">
        <v>6</v>
      </c>
      <c r="F6">
        <v>9</v>
      </c>
      <c r="G6">
        <v>14</v>
      </c>
      <c r="H6">
        <f t="shared" si="3"/>
        <v>30</v>
      </c>
      <c r="I6">
        <f t="shared" si="4"/>
        <v>40</v>
      </c>
      <c r="J6">
        <f t="shared" si="5"/>
        <v>46</v>
      </c>
      <c r="K6">
        <f t="shared" si="6"/>
        <v>54</v>
      </c>
      <c r="L6">
        <f t="shared" si="7"/>
        <v>84</v>
      </c>
      <c r="M6">
        <f t="shared" si="8"/>
        <v>126</v>
      </c>
      <c r="N6">
        <f t="shared" si="9"/>
        <v>10.816653826391969</v>
      </c>
      <c r="O6">
        <f t="shared" si="10"/>
        <v>15.231546211727817</v>
      </c>
      <c r="P6">
        <f t="shared" si="11"/>
        <v>16.643316977093239</v>
      </c>
      <c r="Q6">
        <f t="shared" si="12"/>
        <v>756</v>
      </c>
      <c r="R6">
        <f t="shared" si="13"/>
        <v>17.691806012954132</v>
      </c>
      <c r="T6" t="s">
        <v>110</v>
      </c>
      <c r="U6">
        <v>0.61281165041104468</v>
      </c>
      <c r="V6">
        <v>0.77694278270902506</v>
      </c>
      <c r="W6">
        <v>8.7329373623798778E-2</v>
      </c>
      <c r="X6">
        <v>1</v>
      </c>
      <c r="Y6">
        <v>0.39651772064169138</v>
      </c>
      <c r="Z6">
        <v>0.52148402796515148</v>
      </c>
      <c r="AA6">
        <v>0.96502149642499002</v>
      </c>
      <c r="AB6">
        <v>0.5020815189807224</v>
      </c>
      <c r="AC6">
        <v>0.5766261412418241</v>
      </c>
      <c r="AD6">
        <v>0.98651185370231997</v>
      </c>
      <c r="AE6">
        <v>0.29011818070327855</v>
      </c>
      <c r="AF6">
        <v>0.45878504681592114</v>
      </c>
      <c r="AG6">
        <v>0.79104023285968283</v>
      </c>
      <c r="AH6">
        <v>0.61934828930604757</v>
      </c>
    </row>
    <row r="7" spans="1:34" x14ac:dyDescent="0.25">
      <c r="A7">
        <v>6</v>
      </c>
      <c r="B7">
        <f t="shared" ca="1" si="0"/>
        <v>4</v>
      </c>
      <c r="C7">
        <f t="shared" ca="1" si="1"/>
        <v>16</v>
      </c>
      <c r="D7">
        <f t="shared" ca="1" si="2"/>
        <v>11</v>
      </c>
      <c r="E7">
        <v>11</v>
      </c>
      <c r="F7">
        <v>12</v>
      </c>
      <c r="G7">
        <v>15</v>
      </c>
      <c r="H7">
        <f t="shared" si="3"/>
        <v>46</v>
      </c>
      <c r="I7">
        <f t="shared" si="4"/>
        <v>52</v>
      </c>
      <c r="J7">
        <f t="shared" si="5"/>
        <v>54</v>
      </c>
      <c r="K7">
        <f t="shared" si="6"/>
        <v>132</v>
      </c>
      <c r="L7">
        <f t="shared" si="7"/>
        <v>165</v>
      </c>
      <c r="M7">
        <f t="shared" si="8"/>
        <v>180</v>
      </c>
      <c r="N7">
        <f t="shared" si="9"/>
        <v>16.278820596099706</v>
      </c>
      <c r="O7">
        <f t="shared" si="10"/>
        <v>18.601075237738275</v>
      </c>
      <c r="P7">
        <f t="shared" si="11"/>
        <v>19.209372712298546</v>
      </c>
      <c r="Q7">
        <f t="shared" si="12"/>
        <v>1980</v>
      </c>
      <c r="R7">
        <f t="shared" si="13"/>
        <v>22.135943621178654</v>
      </c>
      <c r="T7" t="s">
        <v>111</v>
      </c>
      <c r="U7">
        <v>0.53344589050859215</v>
      </c>
      <c r="V7">
        <v>7.6667470914844299E-2</v>
      </c>
      <c r="W7">
        <v>0.85018233325117154</v>
      </c>
      <c r="X7">
        <v>0.39651772064169138</v>
      </c>
      <c r="Y7">
        <v>1</v>
      </c>
      <c r="Z7">
        <v>0.68351084075608703</v>
      </c>
      <c r="AA7">
        <v>0.43935402223673503</v>
      </c>
      <c r="AB7">
        <v>0.94063243344730108</v>
      </c>
      <c r="AC7">
        <v>0.61976091870428784</v>
      </c>
      <c r="AD7">
        <v>0.33919461013295138</v>
      </c>
      <c r="AE7">
        <v>0.97647467702771418</v>
      </c>
      <c r="AF7">
        <v>0.719904310328078</v>
      </c>
      <c r="AG7">
        <v>0.76343990098385128</v>
      </c>
      <c r="AH7">
        <v>0.8487583451865548</v>
      </c>
    </row>
    <row r="8" spans="1:34" x14ac:dyDescent="0.25">
      <c r="A8">
        <v>7</v>
      </c>
      <c r="B8">
        <f t="shared" ca="1" si="0"/>
        <v>11</v>
      </c>
      <c r="C8">
        <f t="shared" ca="1" si="1"/>
        <v>11</v>
      </c>
      <c r="D8">
        <f t="shared" ca="1" si="2"/>
        <v>17</v>
      </c>
      <c r="E8">
        <v>11</v>
      </c>
      <c r="F8">
        <v>10</v>
      </c>
      <c r="G8">
        <v>10</v>
      </c>
      <c r="H8">
        <f t="shared" si="3"/>
        <v>42</v>
      </c>
      <c r="I8">
        <f t="shared" si="4"/>
        <v>42</v>
      </c>
      <c r="J8">
        <f t="shared" si="5"/>
        <v>40</v>
      </c>
      <c r="K8">
        <f t="shared" si="6"/>
        <v>110</v>
      </c>
      <c r="L8">
        <f t="shared" si="7"/>
        <v>110</v>
      </c>
      <c r="M8">
        <f t="shared" si="8"/>
        <v>100</v>
      </c>
      <c r="N8">
        <f t="shared" si="9"/>
        <v>14.866068747318506</v>
      </c>
      <c r="O8">
        <f t="shared" si="10"/>
        <v>14.866068747318506</v>
      </c>
      <c r="P8">
        <f t="shared" si="11"/>
        <v>14.142135623730951</v>
      </c>
      <c r="Q8">
        <f t="shared" si="12"/>
        <v>1100</v>
      </c>
      <c r="R8">
        <f t="shared" si="13"/>
        <v>17.916472867168917</v>
      </c>
      <c r="T8" t="s">
        <v>112</v>
      </c>
      <c r="U8">
        <v>-6.3869577382454114E-3</v>
      </c>
      <c r="V8">
        <v>0.66485259831279198</v>
      </c>
      <c r="W8">
        <v>0.81203916880929883</v>
      </c>
      <c r="X8">
        <v>0.52148402796515148</v>
      </c>
      <c r="Y8">
        <v>0.68351084075608703</v>
      </c>
      <c r="Z8">
        <v>1</v>
      </c>
      <c r="AA8">
        <v>0.46565503506105327</v>
      </c>
      <c r="AB8">
        <v>0.54457204023949501</v>
      </c>
      <c r="AC8">
        <v>0.9735071705077597</v>
      </c>
      <c r="AD8">
        <v>0.55208941425202596</v>
      </c>
      <c r="AE8">
        <v>0.74465419603302785</v>
      </c>
      <c r="AF8">
        <v>0.98940381174441616</v>
      </c>
      <c r="AG8">
        <v>0.78421315847019402</v>
      </c>
      <c r="AH8">
        <v>0.94348561221124838</v>
      </c>
    </row>
    <row r="9" spans="1:34" x14ac:dyDescent="0.25">
      <c r="A9">
        <v>8</v>
      </c>
      <c r="B9">
        <f t="shared" ca="1" si="0"/>
        <v>9</v>
      </c>
      <c r="C9">
        <f t="shared" ca="1" si="1"/>
        <v>13</v>
      </c>
      <c r="D9">
        <f t="shared" ca="1" si="2"/>
        <v>19</v>
      </c>
      <c r="E9">
        <v>5</v>
      </c>
      <c r="F9">
        <v>13</v>
      </c>
      <c r="G9">
        <v>8</v>
      </c>
      <c r="H9">
        <f t="shared" si="3"/>
        <v>36</v>
      </c>
      <c r="I9">
        <f t="shared" si="4"/>
        <v>26</v>
      </c>
      <c r="J9">
        <f t="shared" si="5"/>
        <v>42</v>
      </c>
      <c r="K9">
        <f t="shared" si="6"/>
        <v>65</v>
      </c>
      <c r="L9">
        <f t="shared" si="7"/>
        <v>40</v>
      </c>
      <c r="M9">
        <f t="shared" si="8"/>
        <v>104</v>
      </c>
      <c r="N9">
        <f t="shared" si="9"/>
        <v>13.928388277184119</v>
      </c>
      <c r="O9">
        <f t="shared" si="10"/>
        <v>9.4339811320566032</v>
      </c>
      <c r="P9">
        <f t="shared" si="11"/>
        <v>15.264337522473747</v>
      </c>
      <c r="Q9">
        <f t="shared" si="12"/>
        <v>520</v>
      </c>
      <c r="R9">
        <f t="shared" si="13"/>
        <v>16.06237840420901</v>
      </c>
      <c r="T9" t="s">
        <v>113</v>
      </c>
      <c r="U9">
        <v>0.68543010928125958</v>
      </c>
      <c r="V9">
        <v>0.67483441341320072</v>
      </c>
      <c r="W9">
        <v>9.2770258023861948E-2</v>
      </c>
      <c r="X9">
        <v>0.96502149642499002</v>
      </c>
      <c r="Y9">
        <v>0.43935402223673503</v>
      </c>
      <c r="Z9">
        <v>0.46565503506105327</v>
      </c>
      <c r="AA9">
        <v>1</v>
      </c>
      <c r="AB9">
        <v>0.56435937737492747</v>
      </c>
      <c r="AC9">
        <v>0.52381415047414592</v>
      </c>
      <c r="AD9">
        <v>0.91648968590854074</v>
      </c>
      <c r="AE9">
        <v>0.32094448251031038</v>
      </c>
      <c r="AF9">
        <v>0.40615276528437655</v>
      </c>
      <c r="AG9">
        <v>0.82886735590084726</v>
      </c>
      <c r="AH9">
        <v>0.58490542677394175</v>
      </c>
    </row>
    <row r="10" spans="1:34" x14ac:dyDescent="0.25">
      <c r="A10">
        <v>9</v>
      </c>
      <c r="B10">
        <f t="shared" ca="1" si="0"/>
        <v>13</v>
      </c>
      <c r="C10">
        <f t="shared" ca="1" si="1"/>
        <v>13</v>
      </c>
      <c r="D10">
        <f t="shared" ca="1" si="2"/>
        <v>10</v>
      </c>
      <c r="E10">
        <v>8</v>
      </c>
      <c r="F10">
        <v>9</v>
      </c>
      <c r="G10">
        <v>19</v>
      </c>
      <c r="H10">
        <f t="shared" si="3"/>
        <v>34</v>
      </c>
      <c r="I10">
        <f t="shared" si="4"/>
        <v>54</v>
      </c>
      <c r="J10">
        <f t="shared" si="5"/>
        <v>56</v>
      </c>
      <c r="K10">
        <f t="shared" si="6"/>
        <v>72</v>
      </c>
      <c r="L10">
        <f t="shared" si="7"/>
        <v>152</v>
      </c>
      <c r="M10">
        <f t="shared" si="8"/>
        <v>171</v>
      </c>
      <c r="N10">
        <f t="shared" si="9"/>
        <v>12.041594578792296</v>
      </c>
      <c r="O10">
        <f t="shared" si="10"/>
        <v>20.615528128088304</v>
      </c>
      <c r="P10">
        <f t="shared" si="11"/>
        <v>21.023796041628639</v>
      </c>
      <c r="Q10">
        <f t="shared" si="12"/>
        <v>1368</v>
      </c>
      <c r="R10">
        <f t="shared" si="13"/>
        <v>22.494443758403985</v>
      </c>
      <c r="T10" t="s">
        <v>114</v>
      </c>
      <c r="U10">
        <v>0.70948789106192522</v>
      </c>
      <c r="V10">
        <v>6.997153813369078E-2</v>
      </c>
      <c r="W10">
        <v>0.67041940211957773</v>
      </c>
      <c r="X10">
        <v>0.5020815189807224</v>
      </c>
      <c r="Y10">
        <v>0.94063243344730108</v>
      </c>
      <c r="Z10">
        <v>0.54457204023949501</v>
      </c>
      <c r="AA10">
        <v>0.56435937737492747</v>
      </c>
      <c r="AB10">
        <v>1</v>
      </c>
      <c r="AC10">
        <v>0.49785089709046798</v>
      </c>
      <c r="AD10">
        <v>0.42687830471528682</v>
      </c>
      <c r="AE10">
        <v>0.85143918886303105</v>
      </c>
      <c r="AF10">
        <v>0.57386244275536102</v>
      </c>
      <c r="AG10">
        <v>0.80400064602680654</v>
      </c>
      <c r="AH10">
        <v>0.74824747172802619</v>
      </c>
    </row>
    <row r="11" spans="1:34" x14ac:dyDescent="0.25">
      <c r="A11">
        <v>10</v>
      </c>
      <c r="B11">
        <f t="shared" ca="1" si="0"/>
        <v>5</v>
      </c>
      <c r="C11">
        <f t="shared" ca="1" si="1"/>
        <v>9</v>
      </c>
      <c r="D11">
        <f t="shared" ca="1" si="2"/>
        <v>14</v>
      </c>
      <c r="E11">
        <v>10</v>
      </c>
      <c r="F11">
        <v>17</v>
      </c>
      <c r="G11">
        <v>18</v>
      </c>
      <c r="H11">
        <f t="shared" si="3"/>
        <v>54</v>
      </c>
      <c r="I11">
        <f t="shared" si="4"/>
        <v>56</v>
      </c>
      <c r="J11">
        <f t="shared" si="5"/>
        <v>70</v>
      </c>
      <c r="K11">
        <f t="shared" si="6"/>
        <v>170</v>
      </c>
      <c r="L11">
        <f t="shared" si="7"/>
        <v>180</v>
      </c>
      <c r="M11">
        <f t="shared" si="8"/>
        <v>306</v>
      </c>
      <c r="N11">
        <f t="shared" si="9"/>
        <v>19.723082923316021</v>
      </c>
      <c r="O11">
        <f t="shared" si="10"/>
        <v>20.591260281974002</v>
      </c>
      <c r="P11">
        <f t="shared" si="11"/>
        <v>24.758836806279895</v>
      </c>
      <c r="Q11">
        <f t="shared" si="12"/>
        <v>3060</v>
      </c>
      <c r="R11">
        <f t="shared" si="13"/>
        <v>26.702059845637379</v>
      </c>
      <c r="T11" t="s">
        <v>115</v>
      </c>
      <c r="U11">
        <v>5.1913090196933692E-3</v>
      </c>
      <c r="V11">
        <v>0.72539221190661918</v>
      </c>
      <c r="W11">
        <v>0.72946553939445535</v>
      </c>
      <c r="X11">
        <v>0.5766261412418241</v>
      </c>
      <c r="Y11">
        <v>0.61976091870428784</v>
      </c>
      <c r="Z11">
        <v>0.9735071705077597</v>
      </c>
      <c r="AA11">
        <v>0.52381415047414592</v>
      </c>
      <c r="AB11">
        <v>0.49785089709046798</v>
      </c>
      <c r="AC11">
        <v>1</v>
      </c>
      <c r="AD11">
        <v>0.60844026774190241</v>
      </c>
      <c r="AE11">
        <v>0.67454728150908572</v>
      </c>
      <c r="AF11">
        <v>0.93515199855712794</v>
      </c>
      <c r="AG11">
        <v>0.8182809934096531</v>
      </c>
      <c r="AH11">
        <v>0.89893287349892936</v>
      </c>
    </row>
    <row r="12" spans="1:34" x14ac:dyDescent="0.25">
      <c r="A12">
        <v>11</v>
      </c>
      <c r="B12">
        <f t="shared" ca="1" si="0"/>
        <v>7</v>
      </c>
      <c r="C12">
        <f t="shared" ca="1" si="1"/>
        <v>7</v>
      </c>
      <c r="D12">
        <f t="shared" ca="1" si="2"/>
        <v>10</v>
      </c>
      <c r="E12">
        <v>9</v>
      </c>
      <c r="F12">
        <v>10</v>
      </c>
      <c r="G12">
        <v>18</v>
      </c>
      <c r="H12">
        <f t="shared" si="3"/>
        <v>38</v>
      </c>
      <c r="I12">
        <f t="shared" si="4"/>
        <v>54</v>
      </c>
      <c r="J12">
        <f t="shared" si="5"/>
        <v>56</v>
      </c>
      <c r="K12">
        <f t="shared" si="6"/>
        <v>90</v>
      </c>
      <c r="L12">
        <f t="shared" si="7"/>
        <v>162</v>
      </c>
      <c r="M12">
        <f t="shared" si="8"/>
        <v>180</v>
      </c>
      <c r="N12">
        <f t="shared" si="9"/>
        <v>13.45362404707371</v>
      </c>
      <c r="O12">
        <f t="shared" si="10"/>
        <v>20.124611797498108</v>
      </c>
      <c r="P12">
        <f t="shared" si="11"/>
        <v>20.591260281974002</v>
      </c>
      <c r="Q12">
        <f t="shared" si="12"/>
        <v>1620</v>
      </c>
      <c r="R12">
        <f t="shared" si="13"/>
        <v>22.472205054244231</v>
      </c>
      <c r="T12" t="s">
        <v>116</v>
      </c>
      <c r="U12">
        <v>0.51493063946396522</v>
      </c>
      <c r="V12">
        <v>0.83785930811577336</v>
      </c>
      <c r="W12">
        <v>8.0486463194987687E-2</v>
      </c>
      <c r="X12">
        <v>0.98651185370231997</v>
      </c>
      <c r="Y12">
        <v>0.33919461013295138</v>
      </c>
      <c r="Z12">
        <v>0.55208941425202596</v>
      </c>
      <c r="AA12">
        <v>0.91648968590854074</v>
      </c>
      <c r="AB12">
        <v>0.42687830471528682</v>
      </c>
      <c r="AC12">
        <v>0.60844026774190241</v>
      </c>
      <c r="AD12">
        <v>1</v>
      </c>
      <c r="AE12">
        <v>0.25066818416757752</v>
      </c>
      <c r="AF12">
        <v>0.48833707721365754</v>
      </c>
      <c r="AG12">
        <v>0.74974398615973459</v>
      </c>
      <c r="AH12">
        <v>0.62261583967932943</v>
      </c>
    </row>
    <row r="13" spans="1:34" x14ac:dyDescent="0.25">
      <c r="A13">
        <v>12</v>
      </c>
      <c r="B13">
        <f t="shared" ca="1" si="0"/>
        <v>4</v>
      </c>
      <c r="C13">
        <f t="shared" ca="1" si="1"/>
        <v>7</v>
      </c>
      <c r="D13">
        <f t="shared" ca="1" si="2"/>
        <v>18</v>
      </c>
      <c r="E13">
        <v>6</v>
      </c>
      <c r="F13">
        <v>17</v>
      </c>
      <c r="G13">
        <v>8</v>
      </c>
      <c r="H13">
        <f t="shared" si="3"/>
        <v>46</v>
      </c>
      <c r="I13">
        <f t="shared" si="4"/>
        <v>28</v>
      </c>
      <c r="J13">
        <f t="shared" si="5"/>
        <v>50</v>
      </c>
      <c r="K13">
        <f t="shared" si="6"/>
        <v>102</v>
      </c>
      <c r="L13">
        <f t="shared" si="7"/>
        <v>48</v>
      </c>
      <c r="M13">
        <f t="shared" si="8"/>
        <v>136</v>
      </c>
      <c r="N13">
        <f t="shared" si="9"/>
        <v>18.027756377319946</v>
      </c>
      <c r="O13">
        <f t="shared" si="10"/>
        <v>10</v>
      </c>
      <c r="P13">
        <f t="shared" si="11"/>
        <v>18.788294228055936</v>
      </c>
      <c r="Q13">
        <f t="shared" si="12"/>
        <v>816</v>
      </c>
      <c r="R13">
        <f t="shared" si="13"/>
        <v>19.723082923316021</v>
      </c>
      <c r="T13" t="s">
        <v>117</v>
      </c>
      <c r="U13">
        <v>0.36122671185597199</v>
      </c>
      <c r="V13">
        <v>7.9260429670039989E-2</v>
      </c>
      <c r="W13">
        <v>0.92956770623807305</v>
      </c>
      <c r="X13">
        <v>0.29011818070327855</v>
      </c>
      <c r="Y13">
        <v>0.97647467702771418</v>
      </c>
      <c r="Z13">
        <v>0.74465419603302785</v>
      </c>
      <c r="AA13">
        <v>0.32094448251031038</v>
      </c>
      <c r="AB13">
        <v>0.85143918886303105</v>
      </c>
      <c r="AC13">
        <v>0.67454728150908572</v>
      </c>
      <c r="AD13">
        <v>0.25066818416757752</v>
      </c>
      <c r="AE13">
        <v>1</v>
      </c>
      <c r="AF13">
        <v>0.78573348480590099</v>
      </c>
      <c r="AG13">
        <v>0.70279411532109681</v>
      </c>
      <c r="AH13">
        <v>0.86723967516182399</v>
      </c>
    </row>
    <row r="14" spans="1:34" x14ac:dyDescent="0.25">
      <c r="A14">
        <v>13</v>
      </c>
      <c r="B14">
        <f t="shared" ca="1" si="0"/>
        <v>10</v>
      </c>
      <c r="C14">
        <f t="shared" ca="1" si="1"/>
        <v>6</v>
      </c>
      <c r="D14">
        <f t="shared" ca="1" si="2"/>
        <v>16</v>
      </c>
      <c r="E14">
        <v>7</v>
      </c>
      <c r="F14">
        <v>8</v>
      </c>
      <c r="G14">
        <v>18</v>
      </c>
      <c r="H14">
        <f t="shared" si="3"/>
        <v>30</v>
      </c>
      <c r="I14">
        <f t="shared" si="4"/>
        <v>50</v>
      </c>
      <c r="J14">
        <f t="shared" si="5"/>
        <v>52</v>
      </c>
      <c r="K14">
        <f t="shared" si="6"/>
        <v>56</v>
      </c>
      <c r="L14">
        <f t="shared" si="7"/>
        <v>126</v>
      </c>
      <c r="M14">
        <f t="shared" si="8"/>
        <v>144</v>
      </c>
      <c r="N14">
        <f t="shared" si="9"/>
        <v>10.63014581273465</v>
      </c>
      <c r="O14">
        <f t="shared" si="10"/>
        <v>19.313207915827967</v>
      </c>
      <c r="P14">
        <f t="shared" si="11"/>
        <v>19.697715603592208</v>
      </c>
      <c r="Q14">
        <f t="shared" si="12"/>
        <v>1008</v>
      </c>
      <c r="R14">
        <f t="shared" si="13"/>
        <v>20.904544960366874</v>
      </c>
      <c r="T14" t="s">
        <v>118</v>
      </c>
      <c r="U14">
        <v>-1.0276093760228394E-2</v>
      </c>
      <c r="V14">
        <v>0.58862639909519321</v>
      </c>
      <c r="W14">
        <v>0.85748522653645898</v>
      </c>
      <c r="X14">
        <v>0.45878504681592114</v>
      </c>
      <c r="Y14">
        <v>0.719904310328078</v>
      </c>
      <c r="Z14">
        <v>0.98940381174441616</v>
      </c>
      <c r="AA14">
        <v>0.40615276528437655</v>
      </c>
      <c r="AB14">
        <v>0.57386244275536102</v>
      </c>
      <c r="AC14">
        <v>0.93515199855712794</v>
      </c>
      <c r="AD14">
        <v>0.48833707721365754</v>
      </c>
      <c r="AE14">
        <v>0.78573348480590099</v>
      </c>
      <c r="AF14">
        <v>1</v>
      </c>
      <c r="AG14">
        <v>0.74884096001552403</v>
      </c>
      <c r="AH14">
        <v>0.95149409608875346</v>
      </c>
    </row>
    <row r="15" spans="1:34" x14ac:dyDescent="0.25">
      <c r="A15">
        <v>14</v>
      </c>
      <c r="B15">
        <f t="shared" ca="1" si="0"/>
        <v>8</v>
      </c>
      <c r="C15">
        <f t="shared" ca="1" si="1"/>
        <v>16</v>
      </c>
      <c r="D15">
        <f t="shared" ca="1" si="2"/>
        <v>11</v>
      </c>
      <c r="E15">
        <v>11</v>
      </c>
      <c r="F15">
        <v>6</v>
      </c>
      <c r="G15">
        <v>20</v>
      </c>
      <c r="H15">
        <f t="shared" si="3"/>
        <v>34</v>
      </c>
      <c r="I15">
        <f t="shared" si="4"/>
        <v>62</v>
      </c>
      <c r="J15">
        <f t="shared" si="5"/>
        <v>52</v>
      </c>
      <c r="K15">
        <f t="shared" si="6"/>
        <v>66</v>
      </c>
      <c r="L15">
        <f t="shared" si="7"/>
        <v>220</v>
      </c>
      <c r="M15">
        <f t="shared" si="8"/>
        <v>120</v>
      </c>
      <c r="N15">
        <f t="shared" si="9"/>
        <v>12.529964086141668</v>
      </c>
      <c r="O15">
        <f t="shared" si="10"/>
        <v>22.825424421026653</v>
      </c>
      <c r="P15">
        <f t="shared" si="11"/>
        <v>20.880613017821101</v>
      </c>
      <c r="Q15">
        <f t="shared" si="12"/>
        <v>1320</v>
      </c>
      <c r="R15">
        <f t="shared" si="13"/>
        <v>23.600847442411894</v>
      </c>
      <c r="T15" t="s">
        <v>119</v>
      </c>
      <c r="U15">
        <v>0.51434346445451784</v>
      </c>
      <c r="V15">
        <v>0.59102295309257791</v>
      </c>
      <c r="W15">
        <v>0.58240534577304681</v>
      </c>
      <c r="X15">
        <v>0.79104023285968283</v>
      </c>
      <c r="Y15">
        <v>0.76343990098385128</v>
      </c>
      <c r="Z15">
        <v>0.78421315847019402</v>
      </c>
      <c r="AA15">
        <v>0.82886735590084726</v>
      </c>
      <c r="AB15">
        <v>0.80400064602680654</v>
      </c>
      <c r="AC15">
        <v>0.8182809934096531</v>
      </c>
      <c r="AD15">
        <v>0.74974398615973459</v>
      </c>
      <c r="AE15">
        <v>0.70279411532109681</v>
      </c>
      <c r="AF15">
        <v>0.74884096001552403</v>
      </c>
      <c r="AG15">
        <v>1</v>
      </c>
      <c r="AH15">
        <v>0.85828339755149674</v>
      </c>
    </row>
    <row r="16" spans="1:34" x14ac:dyDescent="0.25">
      <c r="A16">
        <v>15</v>
      </c>
      <c r="B16">
        <f t="shared" ca="1" si="0"/>
        <v>9</v>
      </c>
      <c r="C16">
        <f t="shared" ca="1" si="1"/>
        <v>9</v>
      </c>
      <c r="D16">
        <f t="shared" ca="1" si="2"/>
        <v>11</v>
      </c>
      <c r="E16">
        <v>6</v>
      </c>
      <c r="F16">
        <v>16</v>
      </c>
      <c r="G16">
        <v>13</v>
      </c>
      <c r="H16">
        <f t="shared" si="3"/>
        <v>44</v>
      </c>
      <c r="I16">
        <f t="shared" si="4"/>
        <v>38</v>
      </c>
      <c r="J16">
        <f t="shared" si="5"/>
        <v>58</v>
      </c>
      <c r="K16">
        <f t="shared" si="6"/>
        <v>96</v>
      </c>
      <c r="L16">
        <f t="shared" si="7"/>
        <v>78</v>
      </c>
      <c r="M16">
        <f t="shared" si="8"/>
        <v>208</v>
      </c>
      <c r="N16">
        <f t="shared" si="9"/>
        <v>17.088007490635061</v>
      </c>
      <c r="O16">
        <f t="shared" si="10"/>
        <v>14.317821063276353</v>
      </c>
      <c r="P16">
        <f t="shared" si="11"/>
        <v>20.615528128088304</v>
      </c>
      <c r="Q16">
        <f t="shared" si="12"/>
        <v>1248</v>
      </c>
      <c r="R16">
        <f t="shared" si="13"/>
        <v>21.470910553583888</v>
      </c>
      <c r="T16" t="s">
        <v>120</v>
      </c>
      <c r="U16">
        <v>0.28869162062847276</v>
      </c>
      <c r="V16">
        <v>0.5535796654286762</v>
      </c>
      <c r="W16">
        <v>0.8237276345417297</v>
      </c>
      <c r="X16">
        <v>0.61934828930604757</v>
      </c>
      <c r="Y16">
        <v>0.8487583451865548</v>
      </c>
      <c r="Z16">
        <v>0.94348561221124838</v>
      </c>
      <c r="AA16">
        <v>0.58490542677394175</v>
      </c>
      <c r="AB16">
        <v>0.74824747172802619</v>
      </c>
      <c r="AC16">
        <v>0.89893287349892936</v>
      </c>
      <c r="AD16">
        <v>0.62261583967932943</v>
      </c>
      <c r="AE16">
        <v>0.86723967516182399</v>
      </c>
      <c r="AF16">
        <v>0.95149409608875346</v>
      </c>
      <c r="AG16">
        <v>0.85828339755149674</v>
      </c>
      <c r="AH16">
        <v>1</v>
      </c>
    </row>
    <row r="17" spans="1:49" x14ac:dyDescent="0.25">
      <c r="A17">
        <v>16</v>
      </c>
      <c r="B17">
        <f t="shared" ca="1" si="0"/>
        <v>4</v>
      </c>
      <c r="C17">
        <f t="shared" ca="1" si="1"/>
        <v>10</v>
      </c>
      <c r="D17">
        <f t="shared" ca="1" si="2"/>
        <v>21</v>
      </c>
      <c r="E17">
        <v>12</v>
      </c>
      <c r="F17">
        <v>6</v>
      </c>
      <c r="G17">
        <v>20</v>
      </c>
      <c r="H17">
        <f t="shared" si="3"/>
        <v>36</v>
      </c>
      <c r="I17">
        <f t="shared" si="4"/>
        <v>64</v>
      </c>
      <c r="J17">
        <f t="shared" si="5"/>
        <v>52</v>
      </c>
      <c r="K17">
        <f t="shared" si="6"/>
        <v>72</v>
      </c>
      <c r="L17">
        <f t="shared" si="7"/>
        <v>240</v>
      </c>
      <c r="M17">
        <f t="shared" si="8"/>
        <v>120</v>
      </c>
      <c r="N17">
        <f t="shared" si="9"/>
        <v>13.416407864998739</v>
      </c>
      <c r="O17">
        <f t="shared" si="10"/>
        <v>23.323807579381203</v>
      </c>
      <c r="P17">
        <f t="shared" si="11"/>
        <v>20.880613017821101</v>
      </c>
      <c r="Q17">
        <f t="shared" si="12"/>
        <v>1440</v>
      </c>
      <c r="R17">
        <f t="shared" si="13"/>
        <v>24.083189157584592</v>
      </c>
    </row>
    <row r="18" spans="1:49" ht="17.25" x14ac:dyDescent="0.25">
      <c r="A18">
        <v>17</v>
      </c>
      <c r="B18">
        <f t="shared" ca="1" si="0"/>
        <v>5</v>
      </c>
      <c r="C18">
        <f t="shared" ca="1" si="1"/>
        <v>7</v>
      </c>
      <c r="D18">
        <f t="shared" ca="1" si="2"/>
        <v>18</v>
      </c>
      <c r="E18">
        <v>13</v>
      </c>
      <c r="F18">
        <v>6</v>
      </c>
      <c r="G18">
        <v>13</v>
      </c>
      <c r="H18">
        <f t="shared" si="3"/>
        <v>38</v>
      </c>
      <c r="I18">
        <f t="shared" si="4"/>
        <v>52</v>
      </c>
      <c r="J18">
        <f t="shared" si="5"/>
        <v>38</v>
      </c>
      <c r="K18">
        <f t="shared" si="6"/>
        <v>78</v>
      </c>
      <c r="L18">
        <f t="shared" si="7"/>
        <v>169</v>
      </c>
      <c r="M18">
        <f t="shared" si="8"/>
        <v>78</v>
      </c>
      <c r="N18">
        <f t="shared" si="9"/>
        <v>14.317821063276353</v>
      </c>
      <c r="O18">
        <f t="shared" si="10"/>
        <v>18.384776310850235</v>
      </c>
      <c r="P18">
        <f t="shared" si="11"/>
        <v>14.317821063276353</v>
      </c>
      <c r="Q18">
        <f t="shared" si="12"/>
        <v>1014</v>
      </c>
      <c r="R18">
        <f t="shared" si="13"/>
        <v>19.339079605813716</v>
      </c>
      <c r="T18" s="6" t="s">
        <v>121</v>
      </c>
      <c r="U18" t="s">
        <v>122</v>
      </c>
      <c r="V18" t="s">
        <v>123</v>
      </c>
      <c r="W18" t="s">
        <v>124</v>
      </c>
      <c r="Y18" s="6" t="s">
        <v>66</v>
      </c>
      <c r="Z18" t="s">
        <v>122</v>
      </c>
      <c r="AA18" t="s">
        <v>123</v>
      </c>
      <c r="AB18" t="s">
        <v>124</v>
      </c>
      <c r="AD18" s="6" t="s">
        <v>128</v>
      </c>
      <c r="AE18" t="s">
        <v>122</v>
      </c>
      <c r="AF18" t="s">
        <v>123</v>
      </c>
      <c r="AG18" t="s">
        <v>124</v>
      </c>
      <c r="AI18" s="6" t="s">
        <v>127</v>
      </c>
      <c r="AJ18" t="s">
        <v>104</v>
      </c>
      <c r="AK18" t="s">
        <v>105</v>
      </c>
      <c r="AL18" t="s">
        <v>106</v>
      </c>
      <c r="AM18" t="s">
        <v>110</v>
      </c>
      <c r="AN18" t="s">
        <v>111</v>
      </c>
      <c r="AO18" t="s">
        <v>112</v>
      </c>
      <c r="AP18" t="s">
        <v>113</v>
      </c>
      <c r="AQ18" t="s">
        <v>114</v>
      </c>
      <c r="AR18" t="s">
        <v>115</v>
      </c>
      <c r="AS18" t="s">
        <v>116</v>
      </c>
      <c r="AT18" t="s">
        <v>117</v>
      </c>
      <c r="AU18" t="s">
        <v>118</v>
      </c>
      <c r="AV18" t="s">
        <v>119</v>
      </c>
      <c r="AW18" t="s">
        <v>120</v>
      </c>
    </row>
    <row r="19" spans="1:49" x14ac:dyDescent="0.25">
      <c r="A19">
        <v>18</v>
      </c>
      <c r="B19">
        <f t="shared" ca="1" si="0"/>
        <v>3</v>
      </c>
      <c r="C19">
        <f t="shared" ca="1" si="1"/>
        <v>15</v>
      </c>
      <c r="D19">
        <f t="shared" ca="1" si="2"/>
        <v>19</v>
      </c>
      <c r="E19">
        <v>9</v>
      </c>
      <c r="F19">
        <v>15</v>
      </c>
      <c r="G19">
        <v>16</v>
      </c>
      <c r="H19">
        <f t="shared" si="3"/>
        <v>48</v>
      </c>
      <c r="I19">
        <f t="shared" si="4"/>
        <v>50</v>
      </c>
      <c r="J19">
        <f t="shared" si="5"/>
        <v>62</v>
      </c>
      <c r="K19">
        <f t="shared" si="6"/>
        <v>135</v>
      </c>
      <c r="L19">
        <f t="shared" si="7"/>
        <v>144</v>
      </c>
      <c r="M19">
        <f t="shared" si="8"/>
        <v>240</v>
      </c>
      <c r="N19">
        <f t="shared" si="9"/>
        <v>17.4928556845359</v>
      </c>
      <c r="O19">
        <f t="shared" si="10"/>
        <v>18.357559750685819</v>
      </c>
      <c r="P19">
        <f t="shared" si="11"/>
        <v>21.931712199461309</v>
      </c>
      <c r="Q19">
        <f t="shared" si="12"/>
        <v>2160</v>
      </c>
      <c r="R19">
        <f t="shared" si="13"/>
        <v>23.706539182259394</v>
      </c>
      <c r="T19" t="s">
        <v>104</v>
      </c>
      <c r="U19">
        <v>0</v>
      </c>
      <c r="V19">
        <v>0</v>
      </c>
      <c r="W19">
        <v>0.99154135633150164</v>
      </c>
      <c r="Y19" t="s">
        <v>122</v>
      </c>
      <c r="Z19">
        <v>1</v>
      </c>
      <c r="AA19">
        <f>Z20</f>
        <v>3.017774408556962E-2</v>
      </c>
      <c r="AB19">
        <f>Z21</f>
        <v>0</v>
      </c>
      <c r="AD19" t="s">
        <v>104</v>
      </c>
      <c r="AE19">
        <f t="array" ref="AE19:AG32">MMULT(U19:W32,Z19:AB21)</f>
        <v>0</v>
      </c>
      <c r="AF19">
        <v>5.154868675257069E-3</v>
      </c>
      <c r="AG19">
        <v>0.99154135633150164</v>
      </c>
      <c r="AI19" t="s">
        <v>122</v>
      </c>
      <c r="AJ19">
        <f t="array" ref="AJ19:AW21">TRANSPOSE(U19:W32)</f>
        <v>0</v>
      </c>
      <c r="AK19">
        <v>0.99317205912120532</v>
      </c>
      <c r="AL19">
        <v>1.3764469757517927E-2</v>
      </c>
      <c r="AM19">
        <v>0.77725034464895426</v>
      </c>
      <c r="AN19">
        <v>2.1856669054425328E-3</v>
      </c>
      <c r="AO19">
        <v>0.59327934724054543</v>
      </c>
      <c r="AP19">
        <v>0.67930919107136811</v>
      </c>
      <c r="AQ19">
        <v>7.1388311981419629E-3</v>
      </c>
      <c r="AR19">
        <v>0.67287033991025436</v>
      </c>
      <c r="AS19">
        <v>0.83740317441173173</v>
      </c>
      <c r="AT19">
        <v>1.0253276952847735E-3</v>
      </c>
      <c r="AU19">
        <v>0.5075318869038038</v>
      </c>
      <c r="AV19">
        <v>0.55228159875290239</v>
      </c>
      <c r="AW19">
        <v>0.4880913209325507</v>
      </c>
    </row>
    <row r="20" spans="1:49" x14ac:dyDescent="0.25">
      <c r="A20">
        <v>19</v>
      </c>
      <c r="B20">
        <f t="shared" ca="1" si="0"/>
        <v>6</v>
      </c>
      <c r="C20">
        <f t="shared" ca="1" si="1"/>
        <v>15</v>
      </c>
      <c r="D20">
        <f t="shared" ca="1" si="2"/>
        <v>17</v>
      </c>
      <c r="E20">
        <v>6</v>
      </c>
      <c r="F20">
        <v>9</v>
      </c>
      <c r="G20">
        <v>20</v>
      </c>
      <c r="H20">
        <f t="shared" si="3"/>
        <v>30</v>
      </c>
      <c r="I20">
        <f t="shared" si="4"/>
        <v>52</v>
      </c>
      <c r="J20">
        <f t="shared" si="5"/>
        <v>58</v>
      </c>
      <c r="K20">
        <f t="shared" si="6"/>
        <v>54</v>
      </c>
      <c r="L20">
        <f t="shared" si="7"/>
        <v>120</v>
      </c>
      <c r="M20">
        <f t="shared" si="8"/>
        <v>180</v>
      </c>
      <c r="N20">
        <f t="shared" si="9"/>
        <v>10.816653826391969</v>
      </c>
      <c r="O20">
        <f t="shared" si="10"/>
        <v>20.880613017821101</v>
      </c>
      <c r="P20">
        <f t="shared" si="11"/>
        <v>21.931712199461309</v>
      </c>
      <c r="Q20">
        <f t="shared" si="12"/>
        <v>1080</v>
      </c>
      <c r="R20">
        <f t="shared" si="13"/>
        <v>22.737634001804146</v>
      </c>
      <c r="T20" t="s">
        <v>105</v>
      </c>
      <c r="U20">
        <v>0.99317205912120532</v>
      </c>
      <c r="V20">
        <v>5.8967870021397951E-2</v>
      </c>
      <c r="W20">
        <v>0</v>
      </c>
      <c r="Y20" t="s">
        <v>123</v>
      </c>
      <c r="Z20">
        <v>3.017774408556962E-2</v>
      </c>
      <c r="AA20">
        <v>1</v>
      </c>
      <c r="AB20">
        <f>AA21</f>
        <v>5.1988438428115791E-3</v>
      </c>
      <c r="AD20" t="s">
        <v>105</v>
      </c>
      <c r="AE20">
        <v>0.99495157641198217</v>
      </c>
      <c r="AF20">
        <v>8.893956225449591E-2</v>
      </c>
      <c r="AG20">
        <v>3.0656474798445823E-4</v>
      </c>
      <c r="AI20" t="s">
        <v>123</v>
      </c>
      <c r="AJ20">
        <v>0</v>
      </c>
      <c r="AK20">
        <v>5.8967870021397951E-2</v>
      </c>
      <c r="AL20">
        <v>0.99952544996522441</v>
      </c>
      <c r="AM20">
        <v>4.930010874595582E-2</v>
      </c>
      <c r="AN20">
        <v>0.8460200840311447</v>
      </c>
      <c r="AO20">
        <v>0.78495666515860851</v>
      </c>
      <c r="AP20">
        <v>5.7094381102686741E-2</v>
      </c>
      <c r="AQ20">
        <v>0.66724109018758992</v>
      </c>
      <c r="AR20">
        <v>0.69792997043835059</v>
      </c>
      <c r="AS20">
        <v>4.3457220139758765E-2</v>
      </c>
      <c r="AT20">
        <v>0.92676045724482725</v>
      </c>
      <c r="AU20">
        <v>0.83426404868448822</v>
      </c>
      <c r="AV20">
        <v>0.55607742743361865</v>
      </c>
      <c r="AW20">
        <v>0.8059253177248471</v>
      </c>
    </row>
    <row r="21" spans="1:49" x14ac:dyDescent="0.25">
      <c r="A21">
        <v>20</v>
      </c>
      <c r="B21">
        <f t="shared" ca="1" si="0"/>
        <v>6</v>
      </c>
      <c r="C21">
        <f t="shared" ca="1" si="1"/>
        <v>7</v>
      </c>
      <c r="D21">
        <f t="shared" ca="1" si="2"/>
        <v>18</v>
      </c>
      <c r="E21">
        <v>6</v>
      </c>
      <c r="F21">
        <v>5</v>
      </c>
      <c r="G21">
        <v>22</v>
      </c>
      <c r="H21">
        <f t="shared" si="3"/>
        <v>22</v>
      </c>
      <c r="I21">
        <f t="shared" si="4"/>
        <v>56</v>
      </c>
      <c r="J21">
        <f t="shared" si="5"/>
        <v>54</v>
      </c>
      <c r="K21">
        <f t="shared" si="6"/>
        <v>30</v>
      </c>
      <c r="L21">
        <f t="shared" si="7"/>
        <v>132</v>
      </c>
      <c r="M21">
        <f t="shared" si="8"/>
        <v>110</v>
      </c>
      <c r="N21">
        <f t="shared" si="9"/>
        <v>7.810249675906654</v>
      </c>
      <c r="O21">
        <f t="shared" si="10"/>
        <v>22.803508501982758</v>
      </c>
      <c r="P21">
        <f t="shared" si="11"/>
        <v>22.561028345356956</v>
      </c>
      <c r="Q21">
        <f t="shared" si="12"/>
        <v>660</v>
      </c>
      <c r="R21">
        <f t="shared" si="13"/>
        <v>23.345235059857504</v>
      </c>
      <c r="T21" t="s">
        <v>106</v>
      </c>
      <c r="U21">
        <v>1.3764469757517927E-2</v>
      </c>
      <c r="V21">
        <v>0.99952544996522441</v>
      </c>
      <c r="W21">
        <v>1.2856964286489599E-3</v>
      </c>
      <c r="Y21" t="s">
        <v>124</v>
      </c>
      <c r="Z21">
        <v>0</v>
      </c>
      <c r="AA21">
        <v>5.1988438428115791E-3</v>
      </c>
      <c r="AB21">
        <v>1</v>
      </c>
      <c r="AD21" t="s">
        <v>106</v>
      </c>
      <c r="AE21">
        <v>4.3927892993582289E-2</v>
      </c>
      <c r="AF21">
        <v>0.99994751474600219</v>
      </c>
      <c r="AG21">
        <v>6.4820731599341402E-3</v>
      </c>
      <c r="AI21" t="s">
        <v>124</v>
      </c>
      <c r="AJ21">
        <v>0.99154135633150164</v>
      </c>
      <c r="AK21">
        <v>0</v>
      </c>
      <c r="AL21">
        <v>1.2856964286489599E-3</v>
      </c>
      <c r="AM21">
        <v>0.6194311797643387</v>
      </c>
      <c r="AN21">
        <v>0.52733150352062785</v>
      </c>
      <c r="AO21">
        <v>0</v>
      </c>
      <c r="AP21">
        <v>0.70649870002299542</v>
      </c>
      <c r="AQ21">
        <v>0.72352521425056204</v>
      </c>
      <c r="AR21">
        <v>1.6006381901607181E-2</v>
      </c>
      <c r="AS21">
        <v>0.5158012979798231</v>
      </c>
      <c r="AT21">
        <v>0.34729579391667831</v>
      </c>
      <c r="AU21">
        <v>0</v>
      </c>
      <c r="AV21">
        <v>0.54051045585868951</v>
      </c>
      <c r="AW21">
        <v>0.26458059769110154</v>
      </c>
    </row>
    <row r="22" spans="1:49" x14ac:dyDescent="0.25">
      <c r="A22">
        <v>21</v>
      </c>
      <c r="B22">
        <f t="shared" ca="1" si="0"/>
        <v>12</v>
      </c>
      <c r="C22">
        <f t="shared" ca="1" si="1"/>
        <v>11</v>
      </c>
      <c r="D22">
        <f t="shared" ca="1" si="2"/>
        <v>19</v>
      </c>
      <c r="E22">
        <v>4</v>
      </c>
      <c r="F22">
        <v>11</v>
      </c>
      <c r="G22">
        <v>22</v>
      </c>
      <c r="H22">
        <f t="shared" si="3"/>
        <v>30</v>
      </c>
      <c r="I22">
        <f t="shared" si="4"/>
        <v>52</v>
      </c>
      <c r="J22">
        <f t="shared" si="5"/>
        <v>66</v>
      </c>
      <c r="K22">
        <f t="shared" si="6"/>
        <v>44</v>
      </c>
      <c r="L22">
        <f t="shared" si="7"/>
        <v>88</v>
      </c>
      <c r="M22">
        <f t="shared" si="8"/>
        <v>242</v>
      </c>
      <c r="N22">
        <f t="shared" si="9"/>
        <v>11.704699910719626</v>
      </c>
      <c r="O22">
        <f t="shared" si="10"/>
        <v>22.360679774997898</v>
      </c>
      <c r="P22">
        <f t="shared" si="11"/>
        <v>24.596747752497688</v>
      </c>
      <c r="Q22">
        <f t="shared" si="12"/>
        <v>968</v>
      </c>
      <c r="R22">
        <f t="shared" si="13"/>
        <v>24.919871588754223</v>
      </c>
      <c r="T22" t="s">
        <v>110</v>
      </c>
      <c r="U22">
        <v>0.77725034464895426</v>
      </c>
      <c r="V22">
        <v>4.930010874595582E-2</v>
      </c>
      <c r="W22">
        <v>0.6194311797643387</v>
      </c>
      <c r="AD22" t="s">
        <v>110</v>
      </c>
      <c r="AE22">
        <v>0.7787381107140805</v>
      </c>
      <c r="AF22">
        <v>7.5976096712156091E-2</v>
      </c>
      <c r="AG22">
        <v>0.61968748333114254</v>
      </c>
    </row>
    <row r="23" spans="1:49" x14ac:dyDescent="0.25">
      <c r="A23">
        <v>22</v>
      </c>
      <c r="B23">
        <f t="shared" ca="1" si="0"/>
        <v>9</v>
      </c>
      <c r="C23">
        <f t="shared" ca="1" si="1"/>
        <v>10</v>
      </c>
      <c r="D23">
        <f t="shared" ca="1" si="2"/>
        <v>9</v>
      </c>
      <c r="E23">
        <v>10</v>
      </c>
      <c r="F23">
        <v>14</v>
      </c>
      <c r="G23">
        <v>16</v>
      </c>
      <c r="H23">
        <f t="shared" si="3"/>
        <v>48</v>
      </c>
      <c r="I23">
        <f t="shared" si="4"/>
        <v>52</v>
      </c>
      <c r="J23">
        <f t="shared" si="5"/>
        <v>60</v>
      </c>
      <c r="K23">
        <f t="shared" si="6"/>
        <v>140</v>
      </c>
      <c r="L23">
        <f t="shared" si="7"/>
        <v>160</v>
      </c>
      <c r="M23">
        <f t="shared" si="8"/>
        <v>224</v>
      </c>
      <c r="N23">
        <f t="shared" si="9"/>
        <v>17.204650534085253</v>
      </c>
      <c r="O23">
        <f t="shared" si="10"/>
        <v>18.867962264113206</v>
      </c>
      <c r="P23">
        <f t="shared" si="11"/>
        <v>21.2602916254693</v>
      </c>
      <c r="Q23">
        <f t="shared" si="12"/>
        <v>2240</v>
      </c>
      <c r="R23">
        <f t="shared" si="13"/>
        <v>23.49468024894146</v>
      </c>
      <c r="T23" t="s">
        <v>111</v>
      </c>
      <c r="U23">
        <v>2.1856669054425328E-3</v>
      </c>
      <c r="V23">
        <v>0.8460200840311447</v>
      </c>
      <c r="W23">
        <v>0.52733150352062785</v>
      </c>
      <c r="AD23" t="s">
        <v>111</v>
      </c>
      <c r="AE23">
        <v>2.7716644492586522E-2</v>
      </c>
      <c r="AF23">
        <v>0.84882755666787224</v>
      </c>
      <c r="AG23">
        <v>0.53172982982538808</v>
      </c>
      <c r="AI23" t="s">
        <v>51</v>
      </c>
      <c r="AJ23">
        <f>SUMSQ(U51:AH64)</f>
        <v>3.2940515399114599E-2</v>
      </c>
    </row>
    <row r="24" spans="1:49" x14ac:dyDescent="0.25">
      <c r="A24">
        <v>23</v>
      </c>
      <c r="B24">
        <f t="shared" ca="1" si="0"/>
        <v>8</v>
      </c>
      <c r="C24">
        <f t="shared" ca="1" si="1"/>
        <v>11</v>
      </c>
      <c r="D24">
        <f t="shared" ca="1" si="2"/>
        <v>18</v>
      </c>
      <c r="E24">
        <v>13</v>
      </c>
      <c r="F24">
        <v>11</v>
      </c>
      <c r="G24">
        <v>8</v>
      </c>
      <c r="H24">
        <f t="shared" si="3"/>
        <v>48</v>
      </c>
      <c r="I24">
        <f t="shared" si="4"/>
        <v>42</v>
      </c>
      <c r="J24">
        <f t="shared" si="5"/>
        <v>38</v>
      </c>
      <c r="K24">
        <f t="shared" si="6"/>
        <v>143</v>
      </c>
      <c r="L24">
        <f t="shared" si="7"/>
        <v>104</v>
      </c>
      <c r="M24">
        <f t="shared" si="8"/>
        <v>88</v>
      </c>
      <c r="N24">
        <f t="shared" si="9"/>
        <v>17.029386365926403</v>
      </c>
      <c r="O24">
        <f t="shared" si="10"/>
        <v>15.264337522473747</v>
      </c>
      <c r="P24">
        <f t="shared" si="11"/>
        <v>13.601470508735444</v>
      </c>
      <c r="Q24">
        <f t="shared" si="12"/>
        <v>1144</v>
      </c>
      <c r="R24">
        <f t="shared" si="13"/>
        <v>18.814887722226779</v>
      </c>
      <c r="T24" t="s">
        <v>112</v>
      </c>
      <c r="U24">
        <v>0.59327934724054543</v>
      </c>
      <c r="V24">
        <v>0.78495666515860851</v>
      </c>
      <c r="W24">
        <v>0</v>
      </c>
      <c r="AD24" t="s">
        <v>112</v>
      </c>
      <c r="AE24">
        <v>0.61696756859996404</v>
      </c>
      <c r="AF24">
        <v>0.8028604974708875</v>
      </c>
      <c r="AG24">
        <v>4.0808671255337424E-3</v>
      </c>
    </row>
    <row r="25" spans="1:49" x14ac:dyDescent="0.25">
      <c r="A25">
        <v>24</v>
      </c>
      <c r="B25">
        <f t="shared" ca="1" si="0"/>
        <v>5</v>
      </c>
      <c r="C25">
        <f t="shared" ca="1" si="1"/>
        <v>12</v>
      </c>
      <c r="D25">
        <f t="shared" ca="1" si="2"/>
        <v>17</v>
      </c>
      <c r="E25">
        <v>12</v>
      </c>
      <c r="F25">
        <v>8</v>
      </c>
      <c r="G25">
        <v>9</v>
      </c>
      <c r="H25">
        <f t="shared" si="3"/>
        <v>40</v>
      </c>
      <c r="I25">
        <f t="shared" si="4"/>
        <v>42</v>
      </c>
      <c r="J25">
        <f t="shared" si="5"/>
        <v>34</v>
      </c>
      <c r="K25">
        <f t="shared" si="6"/>
        <v>96</v>
      </c>
      <c r="L25">
        <f t="shared" si="7"/>
        <v>108</v>
      </c>
      <c r="M25">
        <f t="shared" si="8"/>
        <v>72</v>
      </c>
      <c r="N25">
        <f t="shared" si="9"/>
        <v>14.422205101855956</v>
      </c>
      <c r="O25">
        <f t="shared" si="10"/>
        <v>15</v>
      </c>
      <c r="P25">
        <f t="shared" si="11"/>
        <v>12.041594578792296</v>
      </c>
      <c r="Q25">
        <f t="shared" si="12"/>
        <v>864</v>
      </c>
      <c r="R25">
        <f t="shared" si="13"/>
        <v>17</v>
      </c>
      <c r="T25" t="s">
        <v>113</v>
      </c>
      <c r="U25">
        <v>0.67930919107136811</v>
      </c>
      <c r="V25">
        <v>5.7094381102686741E-2</v>
      </c>
      <c r="W25">
        <v>0.70649870002299542</v>
      </c>
      <c r="AD25" t="s">
        <v>113</v>
      </c>
      <c r="AE25">
        <v>0.68103217069300892</v>
      </c>
      <c r="AF25">
        <v>8.1267376442382744E-2</v>
      </c>
      <c r="AG25">
        <v>0.70679552479465024</v>
      </c>
    </row>
    <row r="26" spans="1:49" x14ac:dyDescent="0.25">
      <c r="A26">
        <v>25</v>
      </c>
      <c r="B26">
        <f t="shared" ca="1" si="0"/>
        <v>4</v>
      </c>
      <c r="C26">
        <f t="shared" ca="1" si="1"/>
        <v>12</v>
      </c>
      <c r="D26">
        <f t="shared" ca="1" si="2"/>
        <v>22</v>
      </c>
      <c r="E26">
        <v>10</v>
      </c>
      <c r="F26">
        <v>16</v>
      </c>
      <c r="G26">
        <v>22</v>
      </c>
      <c r="H26">
        <f t="shared" si="3"/>
        <v>52</v>
      </c>
      <c r="I26">
        <f t="shared" si="4"/>
        <v>64</v>
      </c>
      <c r="J26">
        <f t="shared" si="5"/>
        <v>76</v>
      </c>
      <c r="K26">
        <f t="shared" si="6"/>
        <v>160</v>
      </c>
      <c r="L26">
        <f t="shared" si="7"/>
        <v>220</v>
      </c>
      <c r="M26">
        <f t="shared" si="8"/>
        <v>352</v>
      </c>
      <c r="N26">
        <f t="shared" si="9"/>
        <v>18.867962264113206</v>
      </c>
      <c r="O26">
        <f t="shared" si="10"/>
        <v>24.166091947189145</v>
      </c>
      <c r="P26">
        <f t="shared" si="11"/>
        <v>27.202941017470888</v>
      </c>
      <c r="Q26">
        <f t="shared" si="12"/>
        <v>3520</v>
      </c>
      <c r="R26">
        <f t="shared" si="13"/>
        <v>28.982753492378876</v>
      </c>
      <c r="T26" t="s">
        <v>114</v>
      </c>
      <c r="U26">
        <v>7.1388311981419629E-3</v>
      </c>
      <c r="V26">
        <v>0.66724109018758992</v>
      </c>
      <c r="W26">
        <v>0.72352521425056204</v>
      </c>
      <c r="AD26" t="s">
        <v>114</v>
      </c>
      <c r="AE26">
        <v>2.727466206119953E-2</v>
      </c>
      <c r="AF26">
        <v>0.67121801861378294</v>
      </c>
      <c r="AG26">
        <v>0.72699409648395463</v>
      </c>
    </row>
    <row r="27" spans="1:49" x14ac:dyDescent="0.25">
      <c r="A27">
        <v>26</v>
      </c>
      <c r="B27">
        <f t="shared" ca="1" si="0"/>
        <v>4</v>
      </c>
      <c r="C27">
        <f t="shared" ca="1" si="1"/>
        <v>10</v>
      </c>
      <c r="D27">
        <f t="shared" ca="1" si="2"/>
        <v>16</v>
      </c>
      <c r="E27">
        <v>9</v>
      </c>
      <c r="F27">
        <v>6</v>
      </c>
      <c r="G27">
        <v>15</v>
      </c>
      <c r="H27">
        <f t="shared" si="3"/>
        <v>30</v>
      </c>
      <c r="I27">
        <f t="shared" si="4"/>
        <v>48</v>
      </c>
      <c r="J27">
        <f t="shared" si="5"/>
        <v>42</v>
      </c>
      <c r="K27">
        <f t="shared" si="6"/>
        <v>54</v>
      </c>
      <c r="L27">
        <f t="shared" si="7"/>
        <v>135</v>
      </c>
      <c r="M27">
        <f t="shared" si="8"/>
        <v>90</v>
      </c>
      <c r="N27">
        <f t="shared" si="9"/>
        <v>10.816653826391969</v>
      </c>
      <c r="O27">
        <f t="shared" si="10"/>
        <v>17.4928556845359</v>
      </c>
      <c r="P27">
        <f t="shared" si="11"/>
        <v>16.15549442140351</v>
      </c>
      <c r="Q27">
        <f t="shared" si="12"/>
        <v>810</v>
      </c>
      <c r="R27">
        <f t="shared" si="13"/>
        <v>18.493242008906929</v>
      </c>
      <c r="T27" t="s">
        <v>115</v>
      </c>
      <c r="U27">
        <v>0.67287033991025436</v>
      </c>
      <c r="V27">
        <v>0.69792997043835059</v>
      </c>
      <c r="W27">
        <v>1.6006381901607181E-2</v>
      </c>
      <c r="AD27" t="s">
        <v>115</v>
      </c>
      <c r="AE27">
        <v>0.69393229194779205</v>
      </c>
      <c r="AF27">
        <v>0.71831889403892735</v>
      </c>
      <c r="AG27">
        <v>1.9634810831134268E-2</v>
      </c>
    </row>
    <row r="28" spans="1:49" x14ac:dyDescent="0.25">
      <c r="A28">
        <v>27</v>
      </c>
      <c r="B28">
        <f t="shared" ca="1" si="0"/>
        <v>5</v>
      </c>
      <c r="C28">
        <f t="shared" ca="1" si="1"/>
        <v>15</v>
      </c>
      <c r="D28">
        <f t="shared" ca="1" si="2"/>
        <v>8</v>
      </c>
      <c r="E28">
        <v>5</v>
      </c>
      <c r="F28">
        <v>11</v>
      </c>
      <c r="G28">
        <v>21</v>
      </c>
      <c r="H28">
        <f t="shared" si="3"/>
        <v>32</v>
      </c>
      <c r="I28">
        <f t="shared" si="4"/>
        <v>52</v>
      </c>
      <c r="J28">
        <f t="shared" si="5"/>
        <v>64</v>
      </c>
      <c r="K28">
        <f t="shared" si="6"/>
        <v>55</v>
      </c>
      <c r="L28">
        <f t="shared" si="7"/>
        <v>105</v>
      </c>
      <c r="M28">
        <f t="shared" si="8"/>
        <v>231</v>
      </c>
      <c r="N28">
        <f t="shared" si="9"/>
        <v>12.083045973594572</v>
      </c>
      <c r="O28">
        <f t="shared" si="10"/>
        <v>21.587033144922902</v>
      </c>
      <c r="P28">
        <f t="shared" si="11"/>
        <v>23.706539182259394</v>
      </c>
      <c r="Q28">
        <f t="shared" si="12"/>
        <v>1155</v>
      </c>
      <c r="R28">
        <f t="shared" si="13"/>
        <v>24.228082879171435</v>
      </c>
      <c r="T28" t="s">
        <v>116</v>
      </c>
      <c r="U28">
        <v>0.83740317441173173</v>
      </c>
      <c r="V28">
        <v>4.3457220139758765E-2</v>
      </c>
      <c r="W28">
        <v>0.5158012979798231</v>
      </c>
      <c r="AD28" t="s">
        <v>116</v>
      </c>
      <c r="AE28">
        <v>0.83871461527977964</v>
      </c>
      <c r="AF28">
        <v>7.1409729235716257E-2</v>
      </c>
      <c r="AG28">
        <v>0.5160272252811724</v>
      </c>
    </row>
    <row r="29" spans="1:49" x14ac:dyDescent="0.25">
      <c r="A29">
        <v>28</v>
      </c>
      <c r="B29">
        <f t="shared" ca="1" si="0"/>
        <v>8</v>
      </c>
      <c r="C29">
        <f t="shared" ca="1" si="1"/>
        <v>12</v>
      </c>
      <c r="D29">
        <f t="shared" ca="1" si="2"/>
        <v>12</v>
      </c>
      <c r="E29">
        <v>7</v>
      </c>
      <c r="F29">
        <v>12</v>
      </c>
      <c r="G29">
        <v>15</v>
      </c>
      <c r="H29">
        <f t="shared" si="3"/>
        <v>38</v>
      </c>
      <c r="I29">
        <f t="shared" si="4"/>
        <v>44</v>
      </c>
      <c r="J29">
        <f t="shared" si="5"/>
        <v>54</v>
      </c>
      <c r="K29">
        <f t="shared" si="6"/>
        <v>84</v>
      </c>
      <c r="L29">
        <f t="shared" si="7"/>
        <v>105</v>
      </c>
      <c r="M29">
        <f t="shared" si="8"/>
        <v>180</v>
      </c>
      <c r="N29">
        <f t="shared" si="9"/>
        <v>13.892443989449804</v>
      </c>
      <c r="O29">
        <f t="shared" si="10"/>
        <v>16.552945357246848</v>
      </c>
      <c r="P29">
        <f t="shared" si="11"/>
        <v>19.209372712298546</v>
      </c>
      <c r="Q29">
        <f t="shared" si="12"/>
        <v>1260</v>
      </c>
      <c r="R29">
        <f t="shared" si="13"/>
        <v>20.445048300260872</v>
      </c>
      <c r="T29" t="s">
        <v>117</v>
      </c>
      <c r="U29">
        <v>1.0253276952847735E-3</v>
      </c>
      <c r="V29">
        <v>0.92676045724482725</v>
      </c>
      <c r="W29">
        <v>0.34729579391667831</v>
      </c>
      <c r="AD29" t="s">
        <v>117</v>
      </c>
      <c r="AE29">
        <v>2.8992867602644655E-2</v>
      </c>
      <c r="AF29">
        <v>0.92859693592145742</v>
      </c>
      <c r="AG29">
        <v>0.3521138768135868</v>
      </c>
    </row>
    <row r="30" spans="1:49" x14ac:dyDescent="0.25">
      <c r="A30">
        <v>29</v>
      </c>
      <c r="B30">
        <f t="shared" ca="1" si="0"/>
        <v>12</v>
      </c>
      <c r="C30">
        <f t="shared" ca="1" si="1"/>
        <v>12</v>
      </c>
      <c r="D30">
        <f t="shared" ca="1" si="2"/>
        <v>14</v>
      </c>
      <c r="E30">
        <v>12</v>
      </c>
      <c r="F30">
        <v>7</v>
      </c>
      <c r="G30">
        <v>15</v>
      </c>
      <c r="H30">
        <f t="shared" si="3"/>
        <v>38</v>
      </c>
      <c r="I30">
        <f t="shared" si="4"/>
        <v>54</v>
      </c>
      <c r="J30">
        <f t="shared" si="5"/>
        <v>44</v>
      </c>
      <c r="K30">
        <f t="shared" si="6"/>
        <v>84</v>
      </c>
      <c r="L30">
        <f t="shared" si="7"/>
        <v>180</v>
      </c>
      <c r="M30">
        <f t="shared" si="8"/>
        <v>105</v>
      </c>
      <c r="N30">
        <f t="shared" si="9"/>
        <v>13.892443989449804</v>
      </c>
      <c r="O30">
        <f t="shared" si="10"/>
        <v>19.209372712298546</v>
      </c>
      <c r="P30">
        <f t="shared" si="11"/>
        <v>16.552945357246848</v>
      </c>
      <c r="Q30">
        <f t="shared" si="12"/>
        <v>1260</v>
      </c>
      <c r="R30">
        <f t="shared" si="13"/>
        <v>20.445048300260872</v>
      </c>
      <c r="T30" t="s">
        <v>118</v>
      </c>
      <c r="U30">
        <v>0.5075318869038038</v>
      </c>
      <c r="V30">
        <v>0.83426404868448822</v>
      </c>
      <c r="W30">
        <v>0</v>
      </c>
      <c r="AD30" t="s">
        <v>118</v>
      </c>
      <c r="AE30">
        <v>0.53270809386479545</v>
      </c>
      <c r="AF30">
        <v>0.84958021608273748</v>
      </c>
      <c r="AG30">
        <v>4.3372085127824107E-3</v>
      </c>
      <c r="AJ30" t="s">
        <v>129</v>
      </c>
    </row>
    <row r="31" spans="1:49" x14ac:dyDescent="0.25">
      <c r="A31">
        <v>30</v>
      </c>
      <c r="B31">
        <f t="shared" ca="1" si="0"/>
        <v>10</v>
      </c>
      <c r="C31">
        <f t="shared" ca="1" si="1"/>
        <v>14</v>
      </c>
      <c r="D31">
        <f t="shared" ca="1" si="2"/>
        <v>16</v>
      </c>
      <c r="E31">
        <v>6</v>
      </c>
      <c r="F31">
        <v>15</v>
      </c>
      <c r="G31">
        <v>10</v>
      </c>
      <c r="H31">
        <f t="shared" si="3"/>
        <v>42</v>
      </c>
      <c r="I31">
        <f t="shared" si="4"/>
        <v>32</v>
      </c>
      <c r="J31">
        <f t="shared" si="5"/>
        <v>50</v>
      </c>
      <c r="K31">
        <f t="shared" si="6"/>
        <v>90</v>
      </c>
      <c r="L31">
        <f t="shared" si="7"/>
        <v>60</v>
      </c>
      <c r="M31">
        <f t="shared" si="8"/>
        <v>150</v>
      </c>
      <c r="N31">
        <f t="shared" si="9"/>
        <v>16.15549442140351</v>
      </c>
      <c r="O31">
        <f t="shared" si="10"/>
        <v>11.661903789690601</v>
      </c>
      <c r="P31">
        <f t="shared" si="11"/>
        <v>18.027756377319946</v>
      </c>
      <c r="Q31">
        <f t="shared" si="12"/>
        <v>900</v>
      </c>
      <c r="R31">
        <f t="shared" si="13"/>
        <v>19</v>
      </c>
      <c r="T31" t="s">
        <v>119</v>
      </c>
      <c r="U31">
        <v>0.55228159875290239</v>
      </c>
      <c r="V31">
        <v>0.55607742743361865</v>
      </c>
      <c r="W31">
        <v>0.54051045585868951</v>
      </c>
      <c r="AD31" t="s">
        <v>119</v>
      </c>
      <c r="AE31">
        <v>0.56906276104975606</v>
      </c>
      <c r="AF31">
        <v>0.57555406963936917</v>
      </c>
      <c r="AG31">
        <v>0.54340141556842925</v>
      </c>
      <c r="AJ31">
        <f ca="1">RAND()</f>
        <v>0.45043342738191627</v>
      </c>
      <c r="AK31">
        <f t="shared" ref="AK31:AL31" ca="1" si="14">RAND()</f>
        <v>0.43843621041958925</v>
      </c>
      <c r="AL31">
        <f t="shared" ca="1" si="14"/>
        <v>0.91853619630031458</v>
      </c>
    </row>
    <row r="32" spans="1:49" x14ac:dyDescent="0.25">
      <c r="A32">
        <v>31</v>
      </c>
      <c r="B32">
        <f t="shared" ca="1" si="0"/>
        <v>9</v>
      </c>
      <c r="C32">
        <f t="shared" ca="1" si="1"/>
        <v>5</v>
      </c>
      <c r="D32">
        <f t="shared" ca="1" si="2"/>
        <v>20</v>
      </c>
      <c r="E32">
        <v>10</v>
      </c>
      <c r="F32">
        <v>11</v>
      </c>
      <c r="G32">
        <v>22</v>
      </c>
      <c r="H32">
        <f t="shared" si="3"/>
        <v>42</v>
      </c>
      <c r="I32">
        <f t="shared" si="4"/>
        <v>64</v>
      </c>
      <c r="J32">
        <f t="shared" si="5"/>
        <v>66</v>
      </c>
      <c r="K32">
        <f t="shared" si="6"/>
        <v>110</v>
      </c>
      <c r="L32">
        <f t="shared" si="7"/>
        <v>220</v>
      </c>
      <c r="M32">
        <f t="shared" si="8"/>
        <v>242</v>
      </c>
      <c r="N32">
        <f t="shared" si="9"/>
        <v>14.866068747318506</v>
      </c>
      <c r="O32">
        <f t="shared" si="10"/>
        <v>24.166091947189145</v>
      </c>
      <c r="P32">
        <f t="shared" si="11"/>
        <v>24.596747752497688</v>
      </c>
      <c r="Q32">
        <f t="shared" si="12"/>
        <v>2420</v>
      </c>
      <c r="R32">
        <f t="shared" si="13"/>
        <v>26.551836094703507</v>
      </c>
      <c r="T32" t="s">
        <v>120</v>
      </c>
      <c r="U32">
        <v>0.4880913209325507</v>
      </c>
      <c r="V32">
        <v>0.8059253177248471</v>
      </c>
      <c r="W32">
        <v>0.26458059769110154</v>
      </c>
      <c r="AD32" t="s">
        <v>120</v>
      </c>
      <c r="AE32">
        <v>0.51241232892293254</v>
      </c>
      <c r="AF32">
        <v>0.82203032590957104</v>
      </c>
      <c r="AG32">
        <v>0.26877047756692135</v>
      </c>
      <c r="AJ32">
        <f t="shared" ref="AJ32:AL44" ca="1" si="15">RAND()</f>
        <v>0.67162524912802901</v>
      </c>
      <c r="AK32">
        <f t="shared" ca="1" si="15"/>
        <v>0.24502325832639715</v>
      </c>
      <c r="AL32">
        <f t="shared" ca="1" si="15"/>
        <v>0.37740502106999485</v>
      </c>
    </row>
    <row r="33" spans="1:38" x14ac:dyDescent="0.25">
      <c r="A33">
        <v>32</v>
      </c>
      <c r="B33">
        <f t="shared" ca="1" si="0"/>
        <v>12</v>
      </c>
      <c r="C33">
        <f t="shared" ca="1" si="1"/>
        <v>16</v>
      </c>
      <c r="D33">
        <f t="shared" ca="1" si="2"/>
        <v>20</v>
      </c>
      <c r="E33">
        <v>4</v>
      </c>
      <c r="F33">
        <v>10</v>
      </c>
      <c r="G33">
        <v>13</v>
      </c>
      <c r="H33">
        <f t="shared" si="3"/>
        <v>28</v>
      </c>
      <c r="I33">
        <f t="shared" si="4"/>
        <v>34</v>
      </c>
      <c r="J33">
        <f t="shared" si="5"/>
        <v>46</v>
      </c>
      <c r="K33">
        <f t="shared" si="6"/>
        <v>40</v>
      </c>
      <c r="L33">
        <f t="shared" si="7"/>
        <v>52</v>
      </c>
      <c r="M33">
        <f t="shared" si="8"/>
        <v>130</v>
      </c>
      <c r="N33">
        <f t="shared" si="9"/>
        <v>10.770329614269007</v>
      </c>
      <c r="O33">
        <f t="shared" si="10"/>
        <v>13.601470508735444</v>
      </c>
      <c r="P33">
        <f t="shared" si="11"/>
        <v>16.401219466856727</v>
      </c>
      <c r="Q33">
        <f t="shared" si="12"/>
        <v>520</v>
      </c>
      <c r="R33">
        <f t="shared" si="13"/>
        <v>16.881943016134134</v>
      </c>
      <c r="AJ33">
        <f t="shared" ca="1" si="15"/>
        <v>0.67560413479297965</v>
      </c>
      <c r="AK33">
        <f t="shared" ca="1" si="15"/>
        <v>0.39604674673055473</v>
      </c>
      <c r="AL33">
        <f t="shared" ca="1" si="15"/>
        <v>0.45279622210398995</v>
      </c>
    </row>
    <row r="34" spans="1:38" x14ac:dyDescent="0.25">
      <c r="A34">
        <v>33</v>
      </c>
      <c r="B34">
        <f t="shared" ca="1" si="0"/>
        <v>4</v>
      </c>
      <c r="C34">
        <f t="shared" ca="1" si="1"/>
        <v>8</v>
      </c>
      <c r="D34">
        <f t="shared" ca="1" si="2"/>
        <v>14</v>
      </c>
      <c r="E34">
        <v>11</v>
      </c>
      <c r="F34">
        <v>11</v>
      </c>
      <c r="G34">
        <v>12</v>
      </c>
      <c r="H34">
        <f t="shared" si="3"/>
        <v>44</v>
      </c>
      <c r="I34">
        <f t="shared" si="4"/>
        <v>46</v>
      </c>
      <c r="J34">
        <f t="shared" si="5"/>
        <v>46</v>
      </c>
      <c r="K34">
        <f t="shared" si="6"/>
        <v>121</v>
      </c>
      <c r="L34">
        <f t="shared" si="7"/>
        <v>132</v>
      </c>
      <c r="M34">
        <f t="shared" si="8"/>
        <v>132</v>
      </c>
      <c r="N34">
        <f t="shared" si="9"/>
        <v>15.556349186104045</v>
      </c>
      <c r="O34">
        <f t="shared" si="10"/>
        <v>16.278820596099706</v>
      </c>
      <c r="P34">
        <f t="shared" si="11"/>
        <v>16.278820596099706</v>
      </c>
      <c r="Q34">
        <f t="shared" si="12"/>
        <v>1452</v>
      </c>
      <c r="R34">
        <f t="shared" si="13"/>
        <v>19.646882704388499</v>
      </c>
      <c r="T34" s="6" t="s">
        <v>125</v>
      </c>
      <c r="U34" t="s">
        <v>104</v>
      </c>
      <c r="V34" t="s">
        <v>105</v>
      </c>
      <c r="W34" t="s">
        <v>106</v>
      </c>
      <c r="X34" t="s">
        <v>110</v>
      </c>
      <c r="Y34" t="s">
        <v>111</v>
      </c>
      <c r="Z34" t="s">
        <v>112</v>
      </c>
      <c r="AA34" t="s">
        <v>113</v>
      </c>
      <c r="AB34" t="s">
        <v>114</v>
      </c>
      <c r="AC34" t="s">
        <v>115</v>
      </c>
      <c r="AD34" t="s">
        <v>116</v>
      </c>
      <c r="AE34" t="s">
        <v>117</v>
      </c>
      <c r="AF34" t="s">
        <v>118</v>
      </c>
      <c r="AG34" t="s">
        <v>119</v>
      </c>
      <c r="AH34" t="s">
        <v>120</v>
      </c>
      <c r="AJ34">
        <f t="shared" ca="1" si="15"/>
        <v>0.62440068054995768</v>
      </c>
      <c r="AK34">
        <f t="shared" ca="1" si="15"/>
        <v>0.28124569085847573</v>
      </c>
      <c r="AL34">
        <f t="shared" ca="1" si="15"/>
        <v>0.97861013246475292</v>
      </c>
    </row>
    <row r="35" spans="1:38" x14ac:dyDescent="0.25">
      <c r="A35">
        <v>34</v>
      </c>
      <c r="B35">
        <f t="shared" ca="1" si="0"/>
        <v>8</v>
      </c>
      <c r="C35">
        <f t="shared" ca="1" si="1"/>
        <v>13</v>
      </c>
      <c r="D35">
        <f t="shared" ca="1" si="2"/>
        <v>20</v>
      </c>
      <c r="E35">
        <v>8</v>
      </c>
      <c r="F35">
        <v>14</v>
      </c>
      <c r="G35">
        <v>7</v>
      </c>
      <c r="H35">
        <f t="shared" si="3"/>
        <v>44</v>
      </c>
      <c r="I35">
        <f t="shared" si="4"/>
        <v>30</v>
      </c>
      <c r="J35">
        <f t="shared" si="5"/>
        <v>42</v>
      </c>
      <c r="K35">
        <f t="shared" si="6"/>
        <v>112</v>
      </c>
      <c r="L35">
        <f t="shared" si="7"/>
        <v>56</v>
      </c>
      <c r="M35">
        <f t="shared" si="8"/>
        <v>98</v>
      </c>
      <c r="N35">
        <f t="shared" si="9"/>
        <v>16.124515496597098</v>
      </c>
      <c r="O35">
        <f t="shared" si="10"/>
        <v>10.63014581273465</v>
      </c>
      <c r="P35">
        <f t="shared" si="11"/>
        <v>15.652475842498529</v>
      </c>
      <c r="Q35">
        <f t="shared" si="12"/>
        <v>784</v>
      </c>
      <c r="R35">
        <f t="shared" si="13"/>
        <v>17.578395831246947</v>
      </c>
      <c r="T35" t="s">
        <v>104</v>
      </c>
      <c r="U35">
        <f t="array" ref="U35:AH48">MMULT(AE19:AG32,AJ19:AW21)</f>
        <v>0.98315426131571393</v>
      </c>
      <c r="V35">
        <v>3.0397162601993467E-4</v>
      </c>
      <c r="W35">
        <v>6.427243612841119E-3</v>
      </c>
      <c r="X35">
        <v>0.61444576772381587</v>
      </c>
      <c r="Y35">
        <v>0.52723211666698389</v>
      </c>
      <c r="Z35">
        <v>4.0463485246603629E-3</v>
      </c>
      <c r="AA35">
        <v>0.700816993303923</v>
      </c>
      <c r="AB35">
        <v>0.72084471247269499</v>
      </c>
      <c r="AC35">
        <v>1.9468726962815333E-2</v>
      </c>
      <c r="AD35">
        <v>0.51166233485927504</v>
      </c>
      <c r="AE35">
        <v>0.34913547099888714</v>
      </c>
      <c r="AF35">
        <v>4.3005216114568069E-3</v>
      </c>
      <c r="AG35">
        <v>0.53880497662517834</v>
      </c>
      <c r="AH35">
        <v>0.26649704386857059</v>
      </c>
      <c r="AJ35">
        <f t="shared" ca="1" si="15"/>
        <v>0.70437186108661465</v>
      </c>
      <c r="AK35">
        <f t="shared" ca="1" si="15"/>
        <v>0.69680986678844525</v>
      </c>
      <c r="AL35">
        <f t="shared" ca="1" si="15"/>
        <v>7.9868636526795767E-2</v>
      </c>
    </row>
    <row r="36" spans="1:38" x14ac:dyDescent="0.25">
      <c r="A36">
        <v>35</v>
      </c>
      <c r="B36">
        <f t="shared" ca="1" si="0"/>
        <v>4</v>
      </c>
      <c r="C36">
        <f t="shared" ca="1" si="1"/>
        <v>17</v>
      </c>
      <c r="D36">
        <f t="shared" ca="1" si="2"/>
        <v>20</v>
      </c>
      <c r="E36">
        <v>11</v>
      </c>
      <c r="F36">
        <v>15</v>
      </c>
      <c r="G36">
        <v>22</v>
      </c>
      <c r="H36">
        <f t="shared" si="3"/>
        <v>52</v>
      </c>
      <c r="I36">
        <f t="shared" si="4"/>
        <v>66</v>
      </c>
      <c r="J36">
        <f t="shared" si="5"/>
        <v>74</v>
      </c>
      <c r="K36">
        <f t="shared" si="6"/>
        <v>165</v>
      </c>
      <c r="L36">
        <f t="shared" si="7"/>
        <v>242</v>
      </c>
      <c r="M36">
        <f t="shared" si="8"/>
        <v>330</v>
      </c>
      <c r="N36">
        <f t="shared" si="9"/>
        <v>18.601075237738275</v>
      </c>
      <c r="O36">
        <f t="shared" si="10"/>
        <v>24.596747752497688</v>
      </c>
      <c r="P36">
        <f t="shared" si="11"/>
        <v>26.627053911388696</v>
      </c>
      <c r="Q36">
        <f t="shared" si="12"/>
        <v>3630</v>
      </c>
      <c r="R36">
        <f t="shared" si="13"/>
        <v>28.809720581775867</v>
      </c>
      <c r="T36" t="s">
        <v>105</v>
      </c>
      <c r="U36">
        <v>3.0397162601993467E-4</v>
      </c>
      <c r="V36">
        <v>0.99340268241776075</v>
      </c>
      <c r="W36">
        <v>0.10259273101505426</v>
      </c>
      <c r="X36">
        <v>0.77790108152971604</v>
      </c>
      <c r="Y36">
        <v>7.7580949914804478E-2</v>
      </c>
      <c r="Z36">
        <v>0.66009792397760803</v>
      </c>
      <c r="AA36">
        <v>0.68117428738599428</v>
      </c>
      <c r="AB36">
        <v>6.666872915879439E-2</v>
      </c>
      <c r="AC36">
        <v>0.7315518984620879</v>
      </c>
      <c r="AD36">
        <v>0.83719880110430323</v>
      </c>
      <c r="AE36">
        <v>8.355228943643199E-2</v>
      </c>
      <c r="AF36">
        <v>0.57916873024894933</v>
      </c>
      <c r="AG36">
        <v>0.59911643172976559</v>
      </c>
      <c r="AH36">
        <v>0.5573869852473643</v>
      </c>
      <c r="AJ36">
        <f t="shared" ca="1" si="15"/>
        <v>0.23159580385674072</v>
      </c>
      <c r="AK36">
        <f t="shared" ca="1" si="15"/>
        <v>0.5223362529594735</v>
      </c>
      <c r="AL36">
        <f t="shared" ca="1" si="15"/>
        <v>0.38490005911680025</v>
      </c>
    </row>
    <row r="37" spans="1:38" x14ac:dyDescent="0.25">
      <c r="A37">
        <v>36</v>
      </c>
      <c r="B37">
        <f t="shared" ca="1" si="0"/>
        <v>3</v>
      </c>
      <c r="C37">
        <f t="shared" ca="1" si="1"/>
        <v>9</v>
      </c>
      <c r="D37">
        <f t="shared" ca="1" si="2"/>
        <v>21</v>
      </c>
      <c r="E37">
        <v>8</v>
      </c>
      <c r="F37">
        <v>9</v>
      </c>
      <c r="G37">
        <v>19</v>
      </c>
      <c r="H37">
        <f t="shared" si="3"/>
        <v>34</v>
      </c>
      <c r="I37">
        <f t="shared" si="4"/>
        <v>54</v>
      </c>
      <c r="J37">
        <f t="shared" si="5"/>
        <v>56</v>
      </c>
      <c r="K37">
        <f t="shared" si="6"/>
        <v>72</v>
      </c>
      <c r="L37">
        <f t="shared" si="7"/>
        <v>152</v>
      </c>
      <c r="M37">
        <f t="shared" si="8"/>
        <v>171</v>
      </c>
      <c r="N37">
        <f t="shared" si="9"/>
        <v>12.041594578792296</v>
      </c>
      <c r="O37">
        <f t="shared" si="10"/>
        <v>20.615528128088304</v>
      </c>
      <c r="P37">
        <f t="shared" si="11"/>
        <v>21.023796041628639</v>
      </c>
      <c r="Q37">
        <f t="shared" si="12"/>
        <v>1368</v>
      </c>
      <c r="R37">
        <f t="shared" si="13"/>
        <v>22.494443758403985</v>
      </c>
      <c r="T37" t="s">
        <v>106</v>
      </c>
      <c r="U37">
        <v>6.4272436128411199E-3</v>
      </c>
      <c r="V37">
        <v>0.10259273101505426</v>
      </c>
      <c r="W37">
        <v>1.0000859677510392</v>
      </c>
      <c r="X37">
        <v>8.7455689410967152E-2</v>
      </c>
      <c r="Y37">
        <v>0.84948989357944771</v>
      </c>
      <c r="Z37">
        <v>0.81097697818954539</v>
      </c>
      <c r="AA37">
        <v>9.1511582205480141E-2</v>
      </c>
      <c r="AB37">
        <v>0.672209607054294</v>
      </c>
      <c r="AC37">
        <v>0.72755487023522458</v>
      </c>
      <c r="AD37">
        <v>8.358375806406057E-2</v>
      </c>
      <c r="AE37">
        <v>0.92900805321642077</v>
      </c>
      <c r="AF37">
        <v>0.85651506854273296</v>
      </c>
      <c r="AG37">
        <v>0.58381243685952477</v>
      </c>
      <c r="AH37">
        <v>0.82903887263779719</v>
      </c>
      <c r="AJ37">
        <f t="shared" ca="1" si="15"/>
        <v>0.55995598402586644</v>
      </c>
      <c r="AK37">
        <f t="shared" ca="1" si="15"/>
        <v>0.99649497093739403</v>
      </c>
      <c r="AL37">
        <f t="shared" ca="1" si="15"/>
        <v>0.74921929293870193</v>
      </c>
    </row>
    <row r="38" spans="1:38" x14ac:dyDescent="0.25">
      <c r="A38">
        <v>37</v>
      </c>
      <c r="B38">
        <f t="shared" ca="1" si="0"/>
        <v>5</v>
      </c>
      <c r="C38">
        <f t="shared" ca="1" si="1"/>
        <v>11</v>
      </c>
      <c r="D38">
        <f t="shared" ca="1" si="2"/>
        <v>20</v>
      </c>
      <c r="E38">
        <v>11</v>
      </c>
      <c r="F38">
        <v>17</v>
      </c>
      <c r="G38">
        <v>20</v>
      </c>
      <c r="H38">
        <f t="shared" si="3"/>
        <v>56</v>
      </c>
      <c r="I38">
        <f t="shared" si="4"/>
        <v>62</v>
      </c>
      <c r="J38">
        <f t="shared" si="5"/>
        <v>74</v>
      </c>
      <c r="K38">
        <f t="shared" si="6"/>
        <v>187</v>
      </c>
      <c r="L38">
        <f t="shared" si="7"/>
        <v>220</v>
      </c>
      <c r="M38">
        <f t="shared" si="8"/>
        <v>340</v>
      </c>
      <c r="N38">
        <f t="shared" si="9"/>
        <v>20.248456731316587</v>
      </c>
      <c r="O38">
        <f t="shared" si="10"/>
        <v>22.825424421026653</v>
      </c>
      <c r="P38">
        <f t="shared" si="11"/>
        <v>26.248809496813376</v>
      </c>
      <c r="Q38">
        <f t="shared" si="12"/>
        <v>3740</v>
      </c>
      <c r="R38">
        <f t="shared" si="13"/>
        <v>28.460498941515414</v>
      </c>
      <c r="T38" t="s">
        <v>110</v>
      </c>
      <c r="U38">
        <v>0.61444576772381587</v>
      </c>
      <c r="V38">
        <v>0.77790108152971604</v>
      </c>
      <c r="W38">
        <v>8.7455689410967152E-2</v>
      </c>
      <c r="X38">
        <v>0.99287384365880071</v>
      </c>
      <c r="Y38">
        <v>0.39276009813929669</v>
      </c>
      <c r="Z38">
        <v>0.52164718150272726</v>
      </c>
      <c r="AA38">
        <v>0.97115016565997991</v>
      </c>
      <c r="AB38">
        <v>0.50461317266392114</v>
      </c>
      <c r="AC38">
        <v>0.58693472670743307</v>
      </c>
      <c r="AD38">
        <v>0.97505508415159858</v>
      </c>
      <c r="AE38">
        <v>0.28642496038464138</v>
      </c>
      <c r="AF38">
        <v>0.45861854878094815</v>
      </c>
      <c r="AG38">
        <v>0.8072788853063706</v>
      </c>
      <c r="AH38">
        <v>0.60528365772264081</v>
      </c>
      <c r="AJ38">
        <f t="shared" ca="1" si="15"/>
        <v>0.58845433025994875</v>
      </c>
      <c r="AK38">
        <f t="shared" ca="1" si="15"/>
        <v>0.15157623813459165</v>
      </c>
      <c r="AL38">
        <f t="shared" ca="1" si="15"/>
        <v>0.71327064841172672</v>
      </c>
    </row>
    <row r="39" spans="1:38" x14ac:dyDescent="0.25">
      <c r="A39">
        <v>38</v>
      </c>
      <c r="B39">
        <f t="shared" ca="1" si="0"/>
        <v>4</v>
      </c>
      <c r="C39">
        <f t="shared" ca="1" si="1"/>
        <v>9</v>
      </c>
      <c r="D39">
        <f t="shared" ca="1" si="2"/>
        <v>8</v>
      </c>
      <c r="E39">
        <v>9</v>
      </c>
      <c r="F39">
        <v>7</v>
      </c>
      <c r="G39">
        <v>16</v>
      </c>
      <c r="H39">
        <f t="shared" si="3"/>
        <v>32</v>
      </c>
      <c r="I39">
        <f t="shared" si="4"/>
        <v>50</v>
      </c>
      <c r="J39">
        <f t="shared" si="5"/>
        <v>46</v>
      </c>
      <c r="K39">
        <f t="shared" si="6"/>
        <v>63</v>
      </c>
      <c r="L39">
        <f t="shared" si="7"/>
        <v>144</v>
      </c>
      <c r="M39">
        <f t="shared" si="8"/>
        <v>112</v>
      </c>
      <c r="N39">
        <f t="shared" si="9"/>
        <v>11.401754250991379</v>
      </c>
      <c r="O39">
        <f t="shared" si="10"/>
        <v>18.357559750685819</v>
      </c>
      <c r="P39">
        <f t="shared" si="11"/>
        <v>17.464249196572979</v>
      </c>
      <c r="Q39">
        <f t="shared" si="12"/>
        <v>1008</v>
      </c>
      <c r="R39">
        <f t="shared" si="13"/>
        <v>19.646882704388499</v>
      </c>
      <c r="T39" t="s">
        <v>111</v>
      </c>
      <c r="U39">
        <v>0.52723211666698389</v>
      </c>
      <c r="V39">
        <v>7.7580949914804465E-2</v>
      </c>
      <c r="W39">
        <v>0.84948989357944782</v>
      </c>
      <c r="X39">
        <v>0.39276009813929669</v>
      </c>
      <c r="Y39">
        <v>0.99858363080129142</v>
      </c>
      <c r="Z39">
        <v>0.68273656092900281</v>
      </c>
      <c r="AA39">
        <v>0.44295788889541482</v>
      </c>
      <c r="AB39">
        <v>0.95129042778657968</v>
      </c>
      <c r="AC39">
        <v>0.61958297025802556</v>
      </c>
      <c r="AD39">
        <v>0.33436462847146831</v>
      </c>
      <c r="AE39">
        <v>0.97135576658113376</v>
      </c>
      <c r="AF39">
        <v>0.72221339493866532</v>
      </c>
      <c r="AG39">
        <v>0.77472676949164998</v>
      </c>
      <c r="AH39">
        <v>0.83830526810875394</v>
      </c>
      <c r="AJ39">
        <f t="shared" ca="1" si="15"/>
        <v>0.32024632123491881</v>
      </c>
      <c r="AK39">
        <f t="shared" ca="1" si="15"/>
        <v>0.68676001723903624</v>
      </c>
      <c r="AL39">
        <f t="shared" ca="1" si="15"/>
        <v>2.6010336713176763E-2</v>
      </c>
    </row>
    <row r="40" spans="1:38" x14ac:dyDescent="0.25">
      <c r="A40">
        <v>39</v>
      </c>
      <c r="B40">
        <f t="shared" ca="1" si="0"/>
        <v>11</v>
      </c>
      <c r="C40">
        <f t="shared" ca="1" si="1"/>
        <v>12</v>
      </c>
      <c r="D40">
        <f t="shared" ca="1" si="2"/>
        <v>10</v>
      </c>
      <c r="E40">
        <v>10</v>
      </c>
      <c r="F40">
        <v>17</v>
      </c>
      <c r="G40">
        <v>18</v>
      </c>
      <c r="H40">
        <f t="shared" si="3"/>
        <v>54</v>
      </c>
      <c r="I40">
        <f t="shared" si="4"/>
        <v>56</v>
      </c>
      <c r="J40">
        <f t="shared" si="5"/>
        <v>70</v>
      </c>
      <c r="K40">
        <f t="shared" si="6"/>
        <v>170</v>
      </c>
      <c r="L40">
        <f t="shared" si="7"/>
        <v>180</v>
      </c>
      <c r="M40">
        <f t="shared" si="8"/>
        <v>306</v>
      </c>
      <c r="N40">
        <f t="shared" si="9"/>
        <v>19.723082923316021</v>
      </c>
      <c r="O40">
        <f t="shared" si="10"/>
        <v>20.591260281974002</v>
      </c>
      <c r="P40">
        <f t="shared" si="11"/>
        <v>24.758836806279895</v>
      </c>
      <c r="Q40">
        <f t="shared" si="12"/>
        <v>3060</v>
      </c>
      <c r="R40">
        <f t="shared" si="13"/>
        <v>26.702059845637379</v>
      </c>
      <c r="T40" t="s">
        <v>112</v>
      </c>
      <c r="U40">
        <v>4.0463485246603637E-3</v>
      </c>
      <c r="V40">
        <v>0.66009792397760803</v>
      </c>
      <c r="W40">
        <v>0.81097697818954551</v>
      </c>
      <c r="X40">
        <v>0.52164718150272726</v>
      </c>
      <c r="Y40">
        <v>0.68273656092900281</v>
      </c>
      <c r="Z40">
        <v>0.99624481504990237</v>
      </c>
      <c r="AA40">
        <v>0.46783369047696211</v>
      </c>
      <c r="AB40">
        <v>0.54305855118931889</v>
      </c>
      <c r="AC40">
        <v>0.97554490078113798</v>
      </c>
      <c r="AD40">
        <v>0.5536456023950399</v>
      </c>
      <c r="AE40">
        <v>0.74610922366333787</v>
      </c>
      <c r="AF40">
        <v>0.98292836339889678</v>
      </c>
      <c r="AG40">
        <v>0.78939818653708649</v>
      </c>
      <c r="AH40">
        <v>0.949261835306626</v>
      </c>
      <c r="AJ40">
        <f t="shared" ca="1" si="15"/>
        <v>2.8276324859234037E-2</v>
      </c>
      <c r="AK40">
        <f t="shared" ca="1" si="15"/>
        <v>0.22040234824032656</v>
      </c>
      <c r="AL40">
        <f t="shared" ca="1" si="15"/>
        <v>0.68757175008976457</v>
      </c>
    </row>
    <row r="41" spans="1:38" x14ac:dyDescent="0.25">
      <c r="A41">
        <v>40</v>
      </c>
      <c r="B41">
        <f t="shared" ca="1" si="0"/>
        <v>6</v>
      </c>
      <c r="C41">
        <f t="shared" ca="1" si="1"/>
        <v>15</v>
      </c>
      <c r="D41">
        <f t="shared" ca="1" si="2"/>
        <v>12</v>
      </c>
      <c r="E41">
        <v>10</v>
      </c>
      <c r="F41">
        <v>10</v>
      </c>
      <c r="G41">
        <v>19</v>
      </c>
      <c r="H41">
        <f t="shared" si="3"/>
        <v>40</v>
      </c>
      <c r="I41">
        <f t="shared" si="4"/>
        <v>58</v>
      </c>
      <c r="J41">
        <f t="shared" si="5"/>
        <v>58</v>
      </c>
      <c r="K41">
        <f t="shared" si="6"/>
        <v>100</v>
      </c>
      <c r="L41">
        <f t="shared" si="7"/>
        <v>190</v>
      </c>
      <c r="M41">
        <f t="shared" si="8"/>
        <v>190</v>
      </c>
      <c r="N41">
        <f t="shared" si="9"/>
        <v>14.142135623730951</v>
      </c>
      <c r="O41">
        <f t="shared" si="10"/>
        <v>21.470910553583888</v>
      </c>
      <c r="P41">
        <f t="shared" si="11"/>
        <v>21.470910553583888</v>
      </c>
      <c r="Q41">
        <f t="shared" si="12"/>
        <v>1900</v>
      </c>
      <c r="R41">
        <f t="shared" si="13"/>
        <v>23.685438564654021</v>
      </c>
      <c r="T41" t="s">
        <v>113</v>
      </c>
      <c r="U41">
        <v>0.700816993303923</v>
      </c>
      <c r="V41">
        <v>0.68117428738599428</v>
      </c>
      <c r="W41">
        <v>9.1511582205480155E-2</v>
      </c>
      <c r="X41">
        <v>0.9711501656599798</v>
      </c>
      <c r="Y41">
        <v>0.44295788889541482</v>
      </c>
      <c r="Z41">
        <v>0.46783369047696205</v>
      </c>
      <c r="AA41">
        <v>0.96662144297835395</v>
      </c>
      <c r="AB41">
        <v>0.57047109006957009</v>
      </c>
      <c r="AC41">
        <v>0.52627852491826788</v>
      </c>
      <c r="AD41">
        <v>0.93839620497848619</v>
      </c>
      <c r="AE41">
        <v>0.32148078501713495</v>
      </c>
      <c r="AF41">
        <v>0.41344399313080482</v>
      </c>
      <c r="AG41">
        <v>0.80334286096449226</v>
      </c>
      <c r="AH41">
        <v>0.5849057103666695</v>
      </c>
      <c r="AJ41">
        <f t="shared" ca="1" si="15"/>
        <v>0.41473299320460821</v>
      </c>
      <c r="AK41">
        <f t="shared" ca="1" si="15"/>
        <v>0.2330204725661662</v>
      </c>
      <c r="AL41">
        <f t="shared" ca="1" si="15"/>
        <v>0.10877575141092688</v>
      </c>
    </row>
    <row r="42" spans="1:38" x14ac:dyDescent="0.25">
      <c r="A42">
        <v>41</v>
      </c>
      <c r="B42">
        <f t="shared" ca="1" si="0"/>
        <v>8</v>
      </c>
      <c r="C42">
        <f t="shared" ca="1" si="1"/>
        <v>9</v>
      </c>
      <c r="D42">
        <f t="shared" ca="1" si="2"/>
        <v>17</v>
      </c>
      <c r="E42">
        <v>3</v>
      </c>
      <c r="F42">
        <v>10</v>
      </c>
      <c r="G42">
        <v>18</v>
      </c>
      <c r="H42">
        <f t="shared" si="3"/>
        <v>26</v>
      </c>
      <c r="I42">
        <f t="shared" si="4"/>
        <v>42</v>
      </c>
      <c r="J42">
        <f t="shared" si="5"/>
        <v>56</v>
      </c>
      <c r="K42">
        <f t="shared" si="6"/>
        <v>30</v>
      </c>
      <c r="L42">
        <f t="shared" si="7"/>
        <v>54</v>
      </c>
      <c r="M42">
        <f t="shared" si="8"/>
        <v>180</v>
      </c>
      <c r="N42">
        <f t="shared" si="9"/>
        <v>10.440306508910551</v>
      </c>
      <c r="O42">
        <f t="shared" si="10"/>
        <v>18.248287590894659</v>
      </c>
      <c r="P42">
        <f t="shared" si="11"/>
        <v>20.591260281974002</v>
      </c>
      <c r="Q42">
        <f t="shared" si="12"/>
        <v>540</v>
      </c>
      <c r="R42">
        <f t="shared" si="13"/>
        <v>20.808652046684813</v>
      </c>
      <c r="T42" t="s">
        <v>114</v>
      </c>
      <c r="U42">
        <v>0.72084471247269499</v>
      </c>
      <c r="V42">
        <v>6.6668729158794376E-2</v>
      </c>
      <c r="W42">
        <v>0.672209607054294</v>
      </c>
      <c r="X42">
        <v>0.50461317266392114</v>
      </c>
      <c r="Y42">
        <v>0.95129042778657957</v>
      </c>
      <c r="Z42">
        <v>0.54305855118931878</v>
      </c>
      <c r="AA42">
        <v>0.57047109006957009</v>
      </c>
      <c r="AB42">
        <v>0.97405751111930283</v>
      </c>
      <c r="AC42">
        <v>0.49845202816939843</v>
      </c>
      <c r="AD42">
        <v>0.42699365637782011</v>
      </c>
      <c r="AE42">
        <v>0.87456827521900049</v>
      </c>
      <c r="AF42">
        <v>0.57381582245929896</v>
      </c>
      <c r="AG42">
        <v>0.78126039350356602</v>
      </c>
      <c r="AH42">
        <v>0.74661265331302218</v>
      </c>
      <c r="AJ42">
        <f t="shared" ca="1" si="15"/>
        <v>0.33474818528476036</v>
      </c>
      <c r="AK42">
        <f t="shared" ca="1" si="15"/>
        <v>0.68574736250949286</v>
      </c>
      <c r="AL42">
        <f t="shared" ca="1" si="15"/>
        <v>0.85154166004685439</v>
      </c>
    </row>
    <row r="43" spans="1:38" x14ac:dyDescent="0.25">
      <c r="A43">
        <v>42</v>
      </c>
      <c r="B43">
        <f t="shared" ca="1" si="0"/>
        <v>7</v>
      </c>
      <c r="C43">
        <f t="shared" ca="1" si="1"/>
        <v>16</v>
      </c>
      <c r="D43">
        <f t="shared" ca="1" si="2"/>
        <v>16</v>
      </c>
      <c r="E43">
        <v>9</v>
      </c>
      <c r="F43">
        <v>12</v>
      </c>
      <c r="G43">
        <v>8</v>
      </c>
      <c r="H43">
        <f t="shared" si="3"/>
        <v>42</v>
      </c>
      <c r="I43">
        <f t="shared" si="4"/>
        <v>34</v>
      </c>
      <c r="J43">
        <f t="shared" si="5"/>
        <v>40</v>
      </c>
      <c r="K43">
        <f t="shared" si="6"/>
        <v>108</v>
      </c>
      <c r="L43">
        <f t="shared" si="7"/>
        <v>72</v>
      </c>
      <c r="M43">
        <f t="shared" si="8"/>
        <v>96</v>
      </c>
      <c r="N43">
        <f t="shared" si="9"/>
        <v>15</v>
      </c>
      <c r="O43">
        <f t="shared" si="10"/>
        <v>12.041594578792296</v>
      </c>
      <c r="P43">
        <f t="shared" si="11"/>
        <v>14.422205101855956</v>
      </c>
      <c r="Q43">
        <f t="shared" si="12"/>
        <v>864</v>
      </c>
      <c r="R43">
        <f t="shared" si="13"/>
        <v>17</v>
      </c>
      <c r="T43" t="s">
        <v>115</v>
      </c>
      <c r="U43">
        <v>1.946872696281533E-2</v>
      </c>
      <c r="V43">
        <v>0.73155189846208779</v>
      </c>
      <c r="W43">
        <v>0.72755487023522447</v>
      </c>
      <c r="X43">
        <v>0.58693472670743307</v>
      </c>
      <c r="Y43">
        <v>0.61958297025802567</v>
      </c>
      <c r="Z43">
        <v>0.97554490078113787</v>
      </c>
      <c r="AA43">
        <v>0.52627852491826788</v>
      </c>
      <c r="AB43">
        <v>0.49845202816939849</v>
      </c>
      <c r="AC43">
        <v>0.96857702392023892</v>
      </c>
      <c r="AD43">
        <v>0.62244490732497471</v>
      </c>
      <c r="AE43">
        <v>0.67324014190070391</v>
      </c>
      <c r="AF43">
        <v>0.9514603943032236</v>
      </c>
      <c r="AG43">
        <v>0.79329977885035674</v>
      </c>
      <c r="AH43">
        <v>0.92280870190588682</v>
      </c>
      <c r="AJ43">
        <f t="shared" ca="1" si="15"/>
        <v>0.6007539708616183</v>
      </c>
      <c r="AK43">
        <f t="shared" ca="1" si="15"/>
        <v>0.76338357691015912</v>
      </c>
      <c r="AL43">
        <f t="shared" ca="1" si="15"/>
        <v>0.57658250451200588</v>
      </c>
    </row>
    <row r="44" spans="1:38" x14ac:dyDescent="0.25">
      <c r="A44">
        <v>43</v>
      </c>
      <c r="B44">
        <f t="shared" ca="1" si="0"/>
        <v>9</v>
      </c>
      <c r="C44">
        <f t="shared" ca="1" si="1"/>
        <v>9</v>
      </c>
      <c r="D44">
        <f t="shared" ca="1" si="2"/>
        <v>11</v>
      </c>
      <c r="E44">
        <v>4</v>
      </c>
      <c r="F44">
        <v>7</v>
      </c>
      <c r="G44">
        <v>15</v>
      </c>
      <c r="H44">
        <f t="shared" si="3"/>
        <v>22</v>
      </c>
      <c r="I44">
        <f t="shared" si="4"/>
        <v>38</v>
      </c>
      <c r="J44">
        <f t="shared" si="5"/>
        <v>44</v>
      </c>
      <c r="K44">
        <f t="shared" si="6"/>
        <v>28</v>
      </c>
      <c r="L44">
        <f t="shared" si="7"/>
        <v>60</v>
      </c>
      <c r="M44">
        <f t="shared" si="8"/>
        <v>105</v>
      </c>
      <c r="N44">
        <f t="shared" si="9"/>
        <v>8.0622577482985491</v>
      </c>
      <c r="O44">
        <f t="shared" si="10"/>
        <v>15.524174696260024</v>
      </c>
      <c r="P44">
        <f t="shared" si="11"/>
        <v>16.552945357246848</v>
      </c>
      <c r="Q44">
        <f t="shared" si="12"/>
        <v>420</v>
      </c>
      <c r="R44">
        <f t="shared" si="13"/>
        <v>17.029386365926403</v>
      </c>
      <c r="T44" t="s">
        <v>116</v>
      </c>
      <c r="U44">
        <v>0.51166233485927504</v>
      </c>
      <c r="V44">
        <v>0.83719880110430323</v>
      </c>
      <c r="W44">
        <v>8.358375806406057E-2</v>
      </c>
      <c r="X44">
        <v>0.97505508415159858</v>
      </c>
      <c r="Y44">
        <v>0.33436462847146831</v>
      </c>
      <c r="Z44">
        <v>0.5536456023950399</v>
      </c>
      <c r="AA44">
        <v>0.93839620497848619</v>
      </c>
      <c r="AB44">
        <v>0.42699365637782016</v>
      </c>
      <c r="AC44">
        <v>0.62244490732497482</v>
      </c>
      <c r="AD44">
        <v>0.97161306217727406</v>
      </c>
      <c r="AE44">
        <v>0.24625375552835355</v>
      </c>
      <c r="AF44">
        <v>0.48524898109439613</v>
      </c>
      <c r="AG44">
        <v>0.78183409792349168</v>
      </c>
      <c r="AH44">
        <v>0.60345102487005697</v>
      </c>
      <c r="AJ44">
        <f t="shared" ca="1" si="15"/>
        <v>0.3348070056703123</v>
      </c>
      <c r="AK44">
        <f t="shared" ca="1" si="15"/>
        <v>0.25325569016459459</v>
      </c>
      <c r="AL44">
        <f t="shared" ca="1" si="15"/>
        <v>0.3013152887705004</v>
      </c>
    </row>
    <row r="45" spans="1:38" x14ac:dyDescent="0.25">
      <c r="A45">
        <v>44</v>
      </c>
      <c r="B45">
        <f t="shared" ca="1" si="0"/>
        <v>8</v>
      </c>
      <c r="C45">
        <f t="shared" ca="1" si="1"/>
        <v>13</v>
      </c>
      <c r="D45">
        <f t="shared" ca="1" si="2"/>
        <v>11</v>
      </c>
      <c r="E45">
        <v>6</v>
      </c>
      <c r="F45">
        <v>14</v>
      </c>
      <c r="G45">
        <v>16</v>
      </c>
      <c r="H45">
        <f t="shared" si="3"/>
        <v>40</v>
      </c>
      <c r="I45">
        <f t="shared" si="4"/>
        <v>44</v>
      </c>
      <c r="J45">
        <f t="shared" si="5"/>
        <v>60</v>
      </c>
      <c r="K45">
        <f t="shared" si="6"/>
        <v>84</v>
      </c>
      <c r="L45">
        <f t="shared" si="7"/>
        <v>96</v>
      </c>
      <c r="M45">
        <f t="shared" si="8"/>
        <v>224</v>
      </c>
      <c r="N45">
        <f t="shared" si="9"/>
        <v>15.231546211727817</v>
      </c>
      <c r="O45">
        <f t="shared" si="10"/>
        <v>17.088007490635061</v>
      </c>
      <c r="P45">
        <f t="shared" si="11"/>
        <v>21.2602916254693</v>
      </c>
      <c r="Q45">
        <f t="shared" si="12"/>
        <v>1344</v>
      </c>
      <c r="R45">
        <f t="shared" si="13"/>
        <v>22.090722034374522</v>
      </c>
      <c r="T45" t="s">
        <v>117</v>
      </c>
      <c r="U45">
        <v>0.34913547099888714</v>
      </c>
      <c r="V45">
        <v>8.3552289436431976E-2</v>
      </c>
      <c r="W45">
        <v>0.92900805321642066</v>
      </c>
      <c r="X45">
        <v>0.28642496038464138</v>
      </c>
      <c r="Y45">
        <v>0.97135576658113376</v>
      </c>
      <c r="Z45">
        <v>0.74610922366333787</v>
      </c>
      <c r="AA45">
        <v>0.3214807850171349</v>
      </c>
      <c r="AB45">
        <v>0.87456827521900049</v>
      </c>
      <c r="AC45">
        <v>0.67324014190070403</v>
      </c>
      <c r="AD45">
        <v>0.24625375552835355</v>
      </c>
      <c r="AE45">
        <v>0.98290431651788823</v>
      </c>
      <c r="AF45">
        <v>0.78940984415896776</v>
      </c>
      <c r="AG45">
        <v>0.7227052545926469</v>
      </c>
      <c r="AH45">
        <v>0.85569344764928712</v>
      </c>
    </row>
    <row r="46" spans="1:38" x14ac:dyDescent="0.25">
      <c r="A46">
        <v>45</v>
      </c>
      <c r="B46">
        <f t="shared" ca="1" si="0"/>
        <v>9</v>
      </c>
      <c r="C46">
        <f t="shared" ca="1" si="1"/>
        <v>11</v>
      </c>
      <c r="D46">
        <f t="shared" ca="1" si="2"/>
        <v>13</v>
      </c>
      <c r="E46">
        <v>10</v>
      </c>
      <c r="F46">
        <v>5</v>
      </c>
      <c r="G46">
        <v>17</v>
      </c>
      <c r="H46">
        <f t="shared" si="3"/>
        <v>30</v>
      </c>
      <c r="I46">
        <f t="shared" si="4"/>
        <v>54</v>
      </c>
      <c r="J46">
        <f t="shared" si="5"/>
        <v>44</v>
      </c>
      <c r="K46">
        <f t="shared" si="6"/>
        <v>50</v>
      </c>
      <c r="L46">
        <f t="shared" si="7"/>
        <v>170</v>
      </c>
      <c r="M46">
        <f t="shared" si="8"/>
        <v>85</v>
      </c>
      <c r="N46">
        <f t="shared" si="9"/>
        <v>11.180339887498949</v>
      </c>
      <c r="O46">
        <f t="shared" si="10"/>
        <v>19.723082923316021</v>
      </c>
      <c r="P46">
        <f t="shared" si="11"/>
        <v>17.720045146669349</v>
      </c>
      <c r="Q46">
        <f t="shared" si="12"/>
        <v>850</v>
      </c>
      <c r="R46">
        <f t="shared" si="13"/>
        <v>20.346989949375804</v>
      </c>
      <c r="T46" t="s">
        <v>118</v>
      </c>
      <c r="U46">
        <v>4.3005216114568069E-3</v>
      </c>
      <c r="V46">
        <v>0.57916873024894922</v>
      </c>
      <c r="W46">
        <v>0.85651506854273296</v>
      </c>
      <c r="X46">
        <v>0.4586185487809481</v>
      </c>
      <c r="Y46">
        <v>0.72221339493866532</v>
      </c>
      <c r="Z46">
        <v>0.98292836339889667</v>
      </c>
      <c r="AA46">
        <v>0.41344399313080482</v>
      </c>
      <c r="AB46">
        <v>0.57381582245929896</v>
      </c>
      <c r="AC46">
        <v>0.9514603943032236</v>
      </c>
      <c r="AD46">
        <v>0.48524898109439613</v>
      </c>
      <c r="AE46">
        <v>0.78940984415896787</v>
      </c>
      <c r="AF46">
        <v>0.97914057479955519</v>
      </c>
      <c r="AG46">
        <v>0.76898156525644512</v>
      </c>
      <c r="AH46">
        <v>0.94585594400577655</v>
      </c>
    </row>
    <row r="47" spans="1:38" x14ac:dyDescent="0.25">
      <c r="A47">
        <v>46</v>
      </c>
      <c r="B47">
        <f t="shared" ca="1" si="0"/>
        <v>7</v>
      </c>
      <c r="C47">
        <f t="shared" ca="1" si="1"/>
        <v>10</v>
      </c>
      <c r="D47">
        <f t="shared" ca="1" si="2"/>
        <v>8</v>
      </c>
      <c r="E47">
        <v>12</v>
      </c>
      <c r="F47">
        <v>16</v>
      </c>
      <c r="G47">
        <v>22</v>
      </c>
      <c r="H47">
        <f t="shared" si="3"/>
        <v>56</v>
      </c>
      <c r="I47">
        <f t="shared" si="4"/>
        <v>68</v>
      </c>
      <c r="J47">
        <f t="shared" si="5"/>
        <v>76</v>
      </c>
      <c r="K47">
        <f t="shared" si="6"/>
        <v>192</v>
      </c>
      <c r="L47">
        <f t="shared" si="7"/>
        <v>264</v>
      </c>
      <c r="M47">
        <f t="shared" si="8"/>
        <v>352</v>
      </c>
      <c r="N47">
        <f t="shared" si="9"/>
        <v>20</v>
      </c>
      <c r="O47">
        <f t="shared" si="10"/>
        <v>25.059928172283335</v>
      </c>
      <c r="P47">
        <f t="shared" si="11"/>
        <v>27.202941017470888</v>
      </c>
      <c r="Q47">
        <f t="shared" si="12"/>
        <v>4224</v>
      </c>
      <c r="R47">
        <f t="shared" si="13"/>
        <v>29.732137494637012</v>
      </c>
      <c r="T47" t="s">
        <v>119</v>
      </c>
      <c r="U47">
        <v>0.53880497662517834</v>
      </c>
      <c r="V47">
        <v>0.59911643172976559</v>
      </c>
      <c r="W47">
        <v>0.58381243685952477</v>
      </c>
      <c r="X47">
        <v>0.8072788853063706</v>
      </c>
      <c r="Y47">
        <v>0.77472676949164998</v>
      </c>
      <c r="Z47">
        <v>0.78939818653708649</v>
      </c>
      <c r="AA47">
        <v>0.80334286096449226</v>
      </c>
      <c r="AB47">
        <v>0.78126039350356602</v>
      </c>
      <c r="AC47">
        <v>0.79329977885035685</v>
      </c>
      <c r="AD47">
        <v>0.78183409792349168</v>
      </c>
      <c r="AE47">
        <v>0.72270525459264701</v>
      </c>
      <c r="AF47">
        <v>0.76898156525644512</v>
      </c>
      <c r="AG47">
        <v>0.92804966470045924</v>
      </c>
      <c r="AH47">
        <v>0.88538166249352301</v>
      </c>
    </row>
    <row r="48" spans="1:38" x14ac:dyDescent="0.25">
      <c r="A48">
        <v>47</v>
      </c>
      <c r="B48">
        <f t="shared" ca="1" si="0"/>
        <v>6</v>
      </c>
      <c r="C48">
        <f t="shared" ca="1" si="1"/>
        <v>17</v>
      </c>
      <c r="D48">
        <f t="shared" ca="1" si="2"/>
        <v>12</v>
      </c>
      <c r="E48">
        <v>6</v>
      </c>
      <c r="F48">
        <v>6</v>
      </c>
      <c r="G48">
        <v>9</v>
      </c>
      <c r="H48">
        <f t="shared" si="3"/>
        <v>24</v>
      </c>
      <c r="I48">
        <f t="shared" si="4"/>
        <v>30</v>
      </c>
      <c r="J48">
        <f t="shared" si="5"/>
        <v>30</v>
      </c>
      <c r="K48">
        <f t="shared" si="6"/>
        <v>36</v>
      </c>
      <c r="L48">
        <f t="shared" si="7"/>
        <v>54</v>
      </c>
      <c r="M48">
        <f t="shared" si="8"/>
        <v>54</v>
      </c>
      <c r="N48">
        <f t="shared" si="9"/>
        <v>8.4852813742385695</v>
      </c>
      <c r="O48">
        <f t="shared" si="10"/>
        <v>10.816653826391969</v>
      </c>
      <c r="P48">
        <f t="shared" si="11"/>
        <v>10.816653826391969</v>
      </c>
      <c r="Q48">
        <f t="shared" si="12"/>
        <v>324</v>
      </c>
      <c r="R48">
        <f t="shared" si="13"/>
        <v>12.369316876852981</v>
      </c>
      <c r="T48" t="s">
        <v>120</v>
      </c>
      <c r="U48">
        <v>0.26649704386857065</v>
      </c>
      <c r="V48">
        <v>0.55738698524736419</v>
      </c>
      <c r="W48">
        <v>0.82903887263779719</v>
      </c>
      <c r="X48">
        <v>0.60528365772264081</v>
      </c>
      <c r="Y48">
        <v>0.83830526810875394</v>
      </c>
      <c r="Z48">
        <v>0.949261835306626</v>
      </c>
      <c r="AA48">
        <v>0.5849057103666695</v>
      </c>
      <c r="AB48">
        <v>0.7466126533130224</v>
      </c>
      <c r="AC48">
        <v>0.92280870190588671</v>
      </c>
      <c r="AD48">
        <v>0.60345102487005697</v>
      </c>
      <c r="AE48">
        <v>0.85569344764928723</v>
      </c>
      <c r="AF48">
        <v>0.94585594400577666</v>
      </c>
      <c r="AG48">
        <v>0.88538166249352301</v>
      </c>
      <c r="AH48">
        <v>0.98371051567062828</v>
      </c>
    </row>
    <row r="49" spans="1:34" x14ac:dyDescent="0.25">
      <c r="A49">
        <v>48</v>
      </c>
      <c r="B49">
        <f t="shared" ca="1" si="0"/>
        <v>9</v>
      </c>
      <c r="C49">
        <f t="shared" ca="1" si="1"/>
        <v>15</v>
      </c>
      <c r="D49">
        <f t="shared" ca="1" si="2"/>
        <v>11</v>
      </c>
      <c r="E49">
        <v>6</v>
      </c>
      <c r="F49">
        <v>16</v>
      </c>
      <c r="G49">
        <v>21</v>
      </c>
      <c r="H49">
        <f t="shared" si="3"/>
        <v>44</v>
      </c>
      <c r="I49">
        <f t="shared" si="4"/>
        <v>54</v>
      </c>
      <c r="J49">
        <f t="shared" si="5"/>
        <v>74</v>
      </c>
      <c r="K49">
        <f t="shared" si="6"/>
        <v>96</v>
      </c>
      <c r="L49">
        <f t="shared" si="7"/>
        <v>126</v>
      </c>
      <c r="M49">
        <f t="shared" si="8"/>
        <v>336</v>
      </c>
      <c r="N49">
        <f t="shared" si="9"/>
        <v>17.088007490635061</v>
      </c>
      <c r="O49">
        <f t="shared" si="10"/>
        <v>21.840329667841555</v>
      </c>
      <c r="P49">
        <f t="shared" si="11"/>
        <v>26.40075756488817</v>
      </c>
      <c r="Q49">
        <f t="shared" si="12"/>
        <v>2016</v>
      </c>
      <c r="R49">
        <f t="shared" si="13"/>
        <v>27.073972741361768</v>
      </c>
    </row>
    <row r="50" spans="1:34" x14ac:dyDescent="0.25">
      <c r="A50">
        <v>49</v>
      </c>
      <c r="B50">
        <f t="shared" ca="1" si="0"/>
        <v>4</v>
      </c>
      <c r="C50">
        <f t="shared" ca="1" si="1"/>
        <v>8</v>
      </c>
      <c r="D50">
        <f t="shared" ca="1" si="2"/>
        <v>18</v>
      </c>
      <c r="E50">
        <v>6</v>
      </c>
      <c r="F50">
        <v>16</v>
      </c>
      <c r="G50">
        <v>9</v>
      </c>
      <c r="H50">
        <f t="shared" si="3"/>
        <v>44</v>
      </c>
      <c r="I50">
        <f t="shared" si="4"/>
        <v>30</v>
      </c>
      <c r="J50">
        <f t="shared" si="5"/>
        <v>50</v>
      </c>
      <c r="K50">
        <f t="shared" si="6"/>
        <v>96</v>
      </c>
      <c r="L50">
        <f t="shared" si="7"/>
        <v>54</v>
      </c>
      <c r="M50">
        <f t="shared" si="8"/>
        <v>144</v>
      </c>
      <c r="N50">
        <f t="shared" si="9"/>
        <v>17.088007490635061</v>
      </c>
      <c r="O50">
        <f t="shared" si="10"/>
        <v>10.816653826391969</v>
      </c>
      <c r="P50">
        <f t="shared" si="11"/>
        <v>18.357559750685819</v>
      </c>
      <c r="Q50">
        <f t="shared" si="12"/>
        <v>864</v>
      </c>
      <c r="R50">
        <f t="shared" si="13"/>
        <v>19.313207915827967</v>
      </c>
      <c r="T50" s="6" t="s">
        <v>126</v>
      </c>
      <c r="U50" t="s">
        <v>104</v>
      </c>
      <c r="V50" t="s">
        <v>105</v>
      </c>
      <c r="W50" t="s">
        <v>106</v>
      </c>
      <c r="X50" t="s">
        <v>110</v>
      </c>
      <c r="Y50" t="s">
        <v>111</v>
      </c>
      <c r="Z50" t="s">
        <v>112</v>
      </c>
      <c r="AA50" t="s">
        <v>113</v>
      </c>
      <c r="AB50" t="s">
        <v>114</v>
      </c>
      <c r="AC50" t="s">
        <v>115</v>
      </c>
      <c r="AD50" t="s">
        <v>116</v>
      </c>
      <c r="AE50" t="s">
        <v>117</v>
      </c>
      <c r="AF50" t="s">
        <v>118</v>
      </c>
      <c r="AG50" t="s">
        <v>119</v>
      </c>
      <c r="AH50" t="s">
        <v>120</v>
      </c>
    </row>
    <row r="51" spans="1:34" x14ac:dyDescent="0.25">
      <c r="A51">
        <v>50</v>
      </c>
      <c r="B51">
        <f t="shared" ca="1" si="0"/>
        <v>7</v>
      </c>
      <c r="C51">
        <f t="shared" ca="1" si="1"/>
        <v>11</v>
      </c>
      <c r="D51">
        <f t="shared" ca="1" si="2"/>
        <v>13</v>
      </c>
      <c r="E51">
        <v>8</v>
      </c>
      <c r="F51">
        <v>10</v>
      </c>
      <c r="G51">
        <v>14</v>
      </c>
      <c r="H51">
        <f t="shared" si="3"/>
        <v>36</v>
      </c>
      <c r="I51">
        <f t="shared" si="4"/>
        <v>44</v>
      </c>
      <c r="J51">
        <f t="shared" si="5"/>
        <v>48</v>
      </c>
      <c r="K51">
        <f t="shared" si="6"/>
        <v>80</v>
      </c>
      <c r="L51">
        <f t="shared" si="7"/>
        <v>112</v>
      </c>
      <c r="M51">
        <f t="shared" si="8"/>
        <v>140</v>
      </c>
      <c r="N51">
        <f t="shared" si="9"/>
        <v>12.806248474865697</v>
      </c>
      <c r="O51">
        <f t="shared" si="10"/>
        <v>16.124515496597098</v>
      </c>
      <c r="P51">
        <f t="shared" si="11"/>
        <v>17.204650534085253</v>
      </c>
      <c r="Q51">
        <f t="shared" si="12"/>
        <v>1120</v>
      </c>
      <c r="R51">
        <f t="shared" si="13"/>
        <v>18.973665961010276</v>
      </c>
      <c r="T51" t="s">
        <v>104</v>
      </c>
      <c r="U51">
        <f>U3-U35</f>
        <v>1.6845738684286071E-2</v>
      </c>
      <c r="V51">
        <f t="shared" ref="V51:AH51" si="16">V3-V35</f>
        <v>-2.1689816313583299E-2</v>
      </c>
      <c r="W51">
        <f t="shared" si="16"/>
        <v>1.7771655520373644E-3</v>
      </c>
      <c r="X51">
        <f t="shared" si="16"/>
        <v>-1.6341173127711883E-3</v>
      </c>
      <c r="Y51">
        <f t="shared" si="16"/>
        <v>6.2137738416082611E-3</v>
      </c>
      <c r="Z51">
        <f t="shared" si="16"/>
        <v>-1.0433306262905773E-2</v>
      </c>
      <c r="AA51">
        <f t="shared" si="16"/>
        <v>-1.5386884022663416E-2</v>
      </c>
      <c r="AB51">
        <f t="shared" si="16"/>
        <v>-1.1356821410769768E-2</v>
      </c>
      <c r="AC51">
        <f t="shared" si="16"/>
        <v>-1.4277417943121963E-2</v>
      </c>
      <c r="AD51">
        <f t="shared" si="16"/>
        <v>3.2683046046901865E-3</v>
      </c>
      <c r="AE51">
        <f t="shared" si="16"/>
        <v>1.2091240857084851E-2</v>
      </c>
      <c r="AF51">
        <f t="shared" si="16"/>
        <v>-1.4576615371685201E-2</v>
      </c>
      <c r="AG51">
        <f t="shared" si="16"/>
        <v>-2.4461512170660504E-2</v>
      </c>
      <c r="AH51">
        <f t="shared" si="16"/>
        <v>2.2194576759902163E-2</v>
      </c>
    </row>
    <row r="52" spans="1:34" x14ac:dyDescent="0.25">
      <c r="A52">
        <v>51</v>
      </c>
      <c r="B52">
        <f t="shared" ca="1" si="0"/>
        <v>10</v>
      </c>
      <c r="C52">
        <f t="shared" ca="1" si="1"/>
        <v>16</v>
      </c>
      <c r="D52">
        <f t="shared" ca="1" si="2"/>
        <v>13</v>
      </c>
      <c r="E52">
        <v>6</v>
      </c>
      <c r="F52">
        <v>13</v>
      </c>
      <c r="G52">
        <v>21</v>
      </c>
      <c r="H52">
        <f t="shared" si="3"/>
        <v>38</v>
      </c>
      <c r="I52">
        <f t="shared" si="4"/>
        <v>54</v>
      </c>
      <c r="J52">
        <f t="shared" si="5"/>
        <v>68</v>
      </c>
      <c r="K52">
        <f t="shared" si="6"/>
        <v>78</v>
      </c>
      <c r="L52">
        <f t="shared" si="7"/>
        <v>126</v>
      </c>
      <c r="M52">
        <f t="shared" si="8"/>
        <v>273</v>
      </c>
      <c r="N52">
        <f t="shared" si="9"/>
        <v>14.317821063276353</v>
      </c>
      <c r="O52">
        <f t="shared" si="10"/>
        <v>21.840329667841555</v>
      </c>
      <c r="P52">
        <f t="shared" si="11"/>
        <v>24.698178070456937</v>
      </c>
      <c r="Q52">
        <f t="shared" si="12"/>
        <v>1638</v>
      </c>
      <c r="R52">
        <f t="shared" si="13"/>
        <v>25.416530054277668</v>
      </c>
      <c r="T52" t="s">
        <v>105</v>
      </c>
      <c r="U52">
        <f t="shared" ref="U52:AH64" si="17">U4-U36</f>
        <v>-2.1689816313583299E-2</v>
      </c>
      <c r="V52">
        <f t="shared" si="17"/>
        <v>6.5973175822392482E-3</v>
      </c>
      <c r="W52">
        <f t="shared" si="17"/>
        <v>1.3570616444714412E-3</v>
      </c>
      <c r="X52">
        <f t="shared" si="17"/>
        <v>-9.5829882069098371E-4</v>
      </c>
      <c r="Y52">
        <f t="shared" si="17"/>
        <v>-9.1347899996017945E-4</v>
      </c>
      <c r="Z52">
        <f t="shared" si="17"/>
        <v>4.7546743351839504E-3</v>
      </c>
      <c r="AA52">
        <f t="shared" si="17"/>
        <v>-6.3398739727935638E-3</v>
      </c>
      <c r="AB52">
        <f t="shared" si="17"/>
        <v>3.3028089748963901E-3</v>
      </c>
      <c r="AC52">
        <f t="shared" si="17"/>
        <v>-6.1596865554687241E-3</v>
      </c>
      <c r="AD52">
        <f t="shared" si="17"/>
        <v>6.6050701147013502E-4</v>
      </c>
      <c r="AE52">
        <f t="shared" si="17"/>
        <v>-4.2918597663920005E-3</v>
      </c>
      <c r="AF52">
        <f t="shared" si="17"/>
        <v>9.4576688462438829E-3</v>
      </c>
      <c r="AG52">
        <f t="shared" si="17"/>
        <v>-8.0934786371876788E-3</v>
      </c>
      <c r="AH52">
        <f t="shared" si="17"/>
        <v>-3.807319818688093E-3</v>
      </c>
    </row>
    <row r="53" spans="1:34" x14ac:dyDescent="0.25">
      <c r="A53">
        <v>52</v>
      </c>
      <c r="B53">
        <f t="shared" ca="1" si="0"/>
        <v>5</v>
      </c>
      <c r="C53">
        <f t="shared" ca="1" si="1"/>
        <v>11</v>
      </c>
      <c r="D53">
        <f t="shared" ca="1" si="2"/>
        <v>8</v>
      </c>
      <c r="E53">
        <v>12</v>
      </c>
      <c r="F53">
        <v>6</v>
      </c>
      <c r="G53">
        <v>16</v>
      </c>
      <c r="H53">
        <f t="shared" si="3"/>
        <v>36</v>
      </c>
      <c r="I53">
        <f t="shared" si="4"/>
        <v>56</v>
      </c>
      <c r="J53">
        <f t="shared" si="5"/>
        <v>44</v>
      </c>
      <c r="K53">
        <f t="shared" si="6"/>
        <v>72</v>
      </c>
      <c r="L53">
        <f t="shared" si="7"/>
        <v>192</v>
      </c>
      <c r="M53">
        <f t="shared" si="8"/>
        <v>96</v>
      </c>
      <c r="N53">
        <f t="shared" si="9"/>
        <v>13.416407864998739</v>
      </c>
      <c r="O53">
        <f t="shared" si="10"/>
        <v>20</v>
      </c>
      <c r="P53">
        <f t="shared" si="11"/>
        <v>17.088007490635061</v>
      </c>
      <c r="Q53">
        <f t="shared" si="12"/>
        <v>1152</v>
      </c>
      <c r="R53">
        <f t="shared" si="13"/>
        <v>20.880613017821101</v>
      </c>
      <c r="T53" t="s">
        <v>106</v>
      </c>
      <c r="U53">
        <f t="shared" si="17"/>
        <v>1.7771655520373636E-3</v>
      </c>
      <c r="V53">
        <f t="shared" si="17"/>
        <v>1.3570616444714412E-3</v>
      </c>
      <c r="W53">
        <f t="shared" si="17"/>
        <v>-8.5967751039195406E-5</v>
      </c>
      <c r="X53">
        <f t="shared" si="17"/>
        <v>-1.2631578716837399E-4</v>
      </c>
      <c r="Y53">
        <f t="shared" si="17"/>
        <v>6.9243967172383236E-4</v>
      </c>
      <c r="Z53">
        <f t="shared" si="17"/>
        <v>1.0621906197534337E-3</v>
      </c>
      <c r="AA53">
        <f t="shared" si="17"/>
        <v>1.2586758183818075E-3</v>
      </c>
      <c r="AB53">
        <f t="shared" si="17"/>
        <v>-1.7902049347162663E-3</v>
      </c>
      <c r="AC53">
        <f t="shared" si="17"/>
        <v>1.9106691592307712E-3</v>
      </c>
      <c r="AD53">
        <f t="shared" si="17"/>
        <v>-3.0972948690728835E-3</v>
      </c>
      <c r="AE53">
        <f t="shared" si="17"/>
        <v>5.5965302165228437E-4</v>
      </c>
      <c r="AF53">
        <f t="shared" si="17"/>
        <v>9.7015799372601741E-4</v>
      </c>
      <c r="AG53">
        <f t="shared" si="17"/>
        <v>-1.4070910864779629E-3</v>
      </c>
      <c r="AH53">
        <f t="shared" si="17"/>
        <v>-5.3112380960674832E-3</v>
      </c>
    </row>
    <row r="54" spans="1:34" x14ac:dyDescent="0.25">
      <c r="A54">
        <v>53</v>
      </c>
      <c r="B54">
        <f t="shared" ca="1" si="0"/>
        <v>6</v>
      </c>
      <c r="C54">
        <f t="shared" ca="1" si="1"/>
        <v>11</v>
      </c>
      <c r="D54">
        <f t="shared" ca="1" si="2"/>
        <v>12</v>
      </c>
      <c r="E54">
        <v>4</v>
      </c>
      <c r="F54">
        <v>12</v>
      </c>
      <c r="G54">
        <v>15</v>
      </c>
      <c r="H54">
        <f t="shared" si="3"/>
        <v>32</v>
      </c>
      <c r="I54">
        <f t="shared" si="4"/>
        <v>38</v>
      </c>
      <c r="J54">
        <f t="shared" si="5"/>
        <v>54</v>
      </c>
      <c r="K54">
        <f t="shared" si="6"/>
        <v>48</v>
      </c>
      <c r="L54">
        <f t="shared" si="7"/>
        <v>60</v>
      </c>
      <c r="M54">
        <f t="shared" si="8"/>
        <v>180</v>
      </c>
      <c r="N54">
        <f t="shared" si="9"/>
        <v>12.649110640673518</v>
      </c>
      <c r="O54">
        <f t="shared" si="10"/>
        <v>15.524174696260024</v>
      </c>
      <c r="P54">
        <f t="shared" si="11"/>
        <v>19.209372712298546</v>
      </c>
      <c r="Q54">
        <f t="shared" si="12"/>
        <v>720</v>
      </c>
      <c r="R54">
        <f t="shared" si="13"/>
        <v>19.621416870348583</v>
      </c>
      <c r="T54" t="s">
        <v>110</v>
      </c>
      <c r="U54">
        <f t="shared" si="17"/>
        <v>-1.6341173127711883E-3</v>
      </c>
      <c r="V54">
        <f t="shared" si="17"/>
        <v>-9.5829882069098371E-4</v>
      </c>
      <c r="W54">
        <f t="shared" si="17"/>
        <v>-1.2631578716837399E-4</v>
      </c>
      <c r="X54">
        <f t="shared" si="17"/>
        <v>7.1261563411992856E-3</v>
      </c>
      <c r="Y54">
        <f t="shared" si="17"/>
        <v>3.7576225023946974E-3</v>
      </c>
      <c r="Z54">
        <f t="shared" si="17"/>
        <v>-1.6315353757578865E-4</v>
      </c>
      <c r="AA54">
        <f t="shared" si="17"/>
        <v>-6.1286692349898919E-3</v>
      </c>
      <c r="AB54">
        <f t="shared" si="17"/>
        <v>-2.5316536831987424E-3</v>
      </c>
      <c r="AC54">
        <f t="shared" si="17"/>
        <v>-1.0308585465608977E-2</v>
      </c>
      <c r="AD54">
        <f t="shared" si="17"/>
        <v>1.1456769550721391E-2</v>
      </c>
      <c r="AE54">
        <f t="shared" si="17"/>
        <v>3.6932203186371693E-3</v>
      </c>
      <c r="AF54">
        <f t="shared" si="17"/>
        <v>1.6649803497298388E-4</v>
      </c>
      <c r="AG54">
        <f t="shared" si="17"/>
        <v>-1.6238652446687762E-2</v>
      </c>
      <c r="AH54">
        <f t="shared" si="17"/>
        <v>1.4064631583406761E-2</v>
      </c>
    </row>
    <row r="55" spans="1:34" x14ac:dyDescent="0.25">
      <c r="A55">
        <v>54</v>
      </c>
      <c r="B55">
        <f t="shared" ca="1" si="0"/>
        <v>9</v>
      </c>
      <c r="C55">
        <f t="shared" ca="1" si="1"/>
        <v>13</v>
      </c>
      <c r="D55">
        <f t="shared" ca="1" si="2"/>
        <v>18</v>
      </c>
      <c r="E55">
        <v>11</v>
      </c>
      <c r="F55">
        <v>12</v>
      </c>
      <c r="G55">
        <v>13</v>
      </c>
      <c r="H55">
        <f t="shared" si="3"/>
        <v>46</v>
      </c>
      <c r="I55">
        <f t="shared" si="4"/>
        <v>48</v>
      </c>
      <c r="J55">
        <f t="shared" si="5"/>
        <v>50</v>
      </c>
      <c r="K55">
        <f t="shared" si="6"/>
        <v>132</v>
      </c>
      <c r="L55">
        <f t="shared" si="7"/>
        <v>143</v>
      </c>
      <c r="M55">
        <f t="shared" si="8"/>
        <v>156</v>
      </c>
      <c r="N55">
        <f t="shared" si="9"/>
        <v>16.278820596099706</v>
      </c>
      <c r="O55">
        <f t="shared" si="10"/>
        <v>17.029386365926403</v>
      </c>
      <c r="P55">
        <f t="shared" si="11"/>
        <v>17.691806012954132</v>
      </c>
      <c r="Q55">
        <f t="shared" si="12"/>
        <v>1716</v>
      </c>
      <c r="R55">
        <f t="shared" si="13"/>
        <v>20.83266665599966</v>
      </c>
      <c r="T55" t="s">
        <v>111</v>
      </c>
      <c r="U55">
        <f t="shared" si="17"/>
        <v>6.2137738416082611E-3</v>
      </c>
      <c r="V55">
        <f t="shared" si="17"/>
        <v>-9.1347899996016557E-4</v>
      </c>
      <c r="W55">
        <f t="shared" si="17"/>
        <v>6.9243967172372134E-4</v>
      </c>
      <c r="X55">
        <f t="shared" si="17"/>
        <v>3.7576225023946974E-3</v>
      </c>
      <c r="Y55">
        <f t="shared" si="17"/>
        <v>1.416369198708578E-3</v>
      </c>
      <c r="Z55">
        <f t="shared" si="17"/>
        <v>7.7427982708422327E-4</v>
      </c>
      <c r="AA55">
        <f t="shared" si="17"/>
        <v>-3.6038666586797885E-3</v>
      </c>
      <c r="AB55">
        <f t="shared" si="17"/>
        <v>-1.0657994339278609E-2</v>
      </c>
      <c r="AC55">
        <f t="shared" si="17"/>
        <v>1.7794844626228823E-4</v>
      </c>
      <c r="AD55">
        <f t="shared" si="17"/>
        <v>4.8299816614830737E-3</v>
      </c>
      <c r="AE55">
        <f t="shared" si="17"/>
        <v>5.1189104465804158E-3</v>
      </c>
      <c r="AF55">
        <f t="shared" si="17"/>
        <v>-2.3090846105873197E-3</v>
      </c>
      <c r="AG55">
        <f t="shared" si="17"/>
        <v>-1.1286868507798697E-2</v>
      </c>
      <c r="AH55">
        <f t="shared" si="17"/>
        <v>1.0453077077800854E-2</v>
      </c>
    </row>
    <row r="56" spans="1:34" x14ac:dyDescent="0.25">
      <c r="A56">
        <v>55</v>
      </c>
      <c r="B56">
        <f t="shared" ca="1" si="0"/>
        <v>12</v>
      </c>
      <c r="C56">
        <f t="shared" ca="1" si="1"/>
        <v>11</v>
      </c>
      <c r="D56">
        <f t="shared" ca="1" si="2"/>
        <v>9</v>
      </c>
      <c r="E56">
        <v>10</v>
      </c>
      <c r="F56">
        <v>11</v>
      </c>
      <c r="G56">
        <v>15</v>
      </c>
      <c r="H56">
        <f t="shared" si="3"/>
        <v>42</v>
      </c>
      <c r="I56">
        <f t="shared" si="4"/>
        <v>50</v>
      </c>
      <c r="J56">
        <f t="shared" si="5"/>
        <v>52</v>
      </c>
      <c r="K56">
        <f t="shared" si="6"/>
        <v>110</v>
      </c>
      <c r="L56">
        <f t="shared" si="7"/>
        <v>150</v>
      </c>
      <c r="M56">
        <f t="shared" si="8"/>
        <v>165</v>
      </c>
      <c r="N56">
        <f t="shared" si="9"/>
        <v>14.866068747318506</v>
      </c>
      <c r="O56">
        <f t="shared" si="10"/>
        <v>18.027756377319946</v>
      </c>
      <c r="P56">
        <f t="shared" si="11"/>
        <v>18.601075237738275</v>
      </c>
      <c r="Q56">
        <f t="shared" si="12"/>
        <v>1650</v>
      </c>
      <c r="R56">
        <f t="shared" si="13"/>
        <v>21.118712081942874</v>
      </c>
      <c r="T56" t="s">
        <v>112</v>
      </c>
      <c r="U56">
        <f t="shared" si="17"/>
        <v>-1.0433306262905775E-2</v>
      </c>
      <c r="V56">
        <f t="shared" si="17"/>
        <v>4.7546743351839504E-3</v>
      </c>
      <c r="W56">
        <f t="shared" si="17"/>
        <v>1.0621906197533226E-3</v>
      </c>
      <c r="X56">
        <f t="shared" si="17"/>
        <v>-1.6315353757578865E-4</v>
      </c>
      <c r="Y56">
        <f t="shared" si="17"/>
        <v>7.7427982708422327E-4</v>
      </c>
      <c r="Z56">
        <f t="shared" si="17"/>
        <v>3.7551849500976342E-3</v>
      </c>
      <c r="AA56">
        <f t="shared" si="17"/>
        <v>-2.1786554159088367E-3</v>
      </c>
      <c r="AB56">
        <f t="shared" si="17"/>
        <v>1.51348905017612E-3</v>
      </c>
      <c r="AC56">
        <f t="shared" si="17"/>
        <v>-2.0377302733782798E-3</v>
      </c>
      <c r="AD56">
        <f t="shared" si="17"/>
        <v>-1.5561881430139479E-3</v>
      </c>
      <c r="AE56">
        <f t="shared" si="17"/>
        <v>-1.455027630310024E-3</v>
      </c>
      <c r="AF56">
        <f t="shared" si="17"/>
        <v>6.4754483455193856E-3</v>
      </c>
      <c r="AG56">
        <f t="shared" si="17"/>
        <v>-5.185028066892472E-3</v>
      </c>
      <c r="AH56">
        <f t="shared" si="17"/>
        <v>-5.7762230953776195E-3</v>
      </c>
    </row>
    <row r="57" spans="1:34" x14ac:dyDescent="0.25">
      <c r="A57">
        <v>56</v>
      </c>
      <c r="B57">
        <f t="shared" ca="1" si="0"/>
        <v>10</v>
      </c>
      <c r="C57">
        <f t="shared" ca="1" si="1"/>
        <v>6</v>
      </c>
      <c r="D57">
        <f t="shared" ca="1" si="2"/>
        <v>20</v>
      </c>
      <c r="E57">
        <v>13</v>
      </c>
      <c r="F57">
        <v>7</v>
      </c>
      <c r="G57">
        <v>16</v>
      </c>
      <c r="H57">
        <f t="shared" si="3"/>
        <v>40</v>
      </c>
      <c r="I57">
        <f t="shared" si="4"/>
        <v>58</v>
      </c>
      <c r="J57">
        <f t="shared" si="5"/>
        <v>46</v>
      </c>
      <c r="K57">
        <f t="shared" si="6"/>
        <v>91</v>
      </c>
      <c r="L57">
        <f t="shared" si="7"/>
        <v>208</v>
      </c>
      <c r="M57">
        <f t="shared" si="8"/>
        <v>112</v>
      </c>
      <c r="N57">
        <f t="shared" si="9"/>
        <v>14.7648230602334</v>
      </c>
      <c r="O57">
        <f t="shared" si="10"/>
        <v>20.615528128088304</v>
      </c>
      <c r="P57">
        <f t="shared" si="11"/>
        <v>17.464249196572979</v>
      </c>
      <c r="Q57">
        <f t="shared" si="12"/>
        <v>1456</v>
      </c>
      <c r="R57">
        <f t="shared" si="13"/>
        <v>21.77154105707724</v>
      </c>
      <c r="T57" t="s">
        <v>113</v>
      </c>
      <c r="U57">
        <f t="shared" si="17"/>
        <v>-1.5386884022663416E-2</v>
      </c>
      <c r="V57">
        <f t="shared" si="17"/>
        <v>-6.3398739727935638E-3</v>
      </c>
      <c r="W57">
        <f t="shared" si="17"/>
        <v>1.2586758183817937E-3</v>
      </c>
      <c r="X57">
        <f t="shared" si="17"/>
        <v>-6.1286692349897809E-3</v>
      </c>
      <c r="Y57">
        <f t="shared" si="17"/>
        <v>-3.6038666586797885E-3</v>
      </c>
      <c r="Z57">
        <f t="shared" si="17"/>
        <v>-2.1786554159087812E-3</v>
      </c>
      <c r="AA57">
        <f t="shared" si="17"/>
        <v>3.3378557021646049E-2</v>
      </c>
      <c r="AB57">
        <f t="shared" si="17"/>
        <v>-6.1117126946426126E-3</v>
      </c>
      <c r="AC57">
        <f t="shared" si="17"/>
        <v>-2.4643744441219528E-3</v>
      </c>
      <c r="AD57">
        <f t="shared" si="17"/>
        <v>-2.1906519069945452E-2</v>
      </c>
      <c r="AE57">
        <f t="shared" si="17"/>
        <v>-5.3630250682457081E-4</v>
      </c>
      <c r="AF57">
        <f t="shared" si="17"/>
        <v>-7.291227846428272E-3</v>
      </c>
      <c r="AG57">
        <f t="shared" si="17"/>
        <v>2.5524494936355002E-2</v>
      </c>
      <c r="AH57">
        <f t="shared" si="17"/>
        <v>-2.8359272774558519E-7</v>
      </c>
    </row>
    <row r="58" spans="1:34" x14ac:dyDescent="0.25">
      <c r="A58">
        <v>57</v>
      </c>
      <c r="B58">
        <f t="shared" ca="1" si="0"/>
        <v>11</v>
      </c>
      <c r="C58">
        <f t="shared" ca="1" si="1"/>
        <v>17</v>
      </c>
      <c r="D58">
        <f t="shared" ca="1" si="2"/>
        <v>8</v>
      </c>
      <c r="E58">
        <v>6</v>
      </c>
      <c r="F58">
        <v>9</v>
      </c>
      <c r="G58">
        <v>17</v>
      </c>
      <c r="H58">
        <f t="shared" si="3"/>
        <v>30</v>
      </c>
      <c r="I58">
        <f t="shared" si="4"/>
        <v>46</v>
      </c>
      <c r="J58">
        <f t="shared" si="5"/>
        <v>52</v>
      </c>
      <c r="K58">
        <f t="shared" si="6"/>
        <v>54</v>
      </c>
      <c r="L58">
        <f t="shared" si="7"/>
        <v>102</v>
      </c>
      <c r="M58">
        <f t="shared" si="8"/>
        <v>153</v>
      </c>
      <c r="N58">
        <f t="shared" si="9"/>
        <v>10.816653826391969</v>
      </c>
      <c r="O58">
        <f t="shared" si="10"/>
        <v>18.027756377319946</v>
      </c>
      <c r="P58">
        <f t="shared" si="11"/>
        <v>19.235384061671343</v>
      </c>
      <c r="Q58">
        <f t="shared" si="12"/>
        <v>918</v>
      </c>
      <c r="R58">
        <f t="shared" si="13"/>
        <v>20.149441679609886</v>
      </c>
      <c r="T58" t="s">
        <v>114</v>
      </c>
      <c r="U58">
        <f t="shared" si="17"/>
        <v>-1.1356821410769768E-2</v>
      </c>
      <c r="V58">
        <f t="shared" si="17"/>
        <v>3.302808974896404E-3</v>
      </c>
      <c r="W58">
        <f t="shared" si="17"/>
        <v>-1.7902049347162663E-3</v>
      </c>
      <c r="X58">
        <f t="shared" si="17"/>
        <v>-2.5316536831987424E-3</v>
      </c>
      <c r="Y58">
        <f t="shared" si="17"/>
        <v>-1.0657994339278498E-2</v>
      </c>
      <c r="Z58">
        <f t="shared" si="17"/>
        <v>1.513489050176231E-3</v>
      </c>
      <c r="AA58">
        <f t="shared" si="17"/>
        <v>-6.1117126946426126E-3</v>
      </c>
      <c r="AB58">
        <f t="shared" si="17"/>
        <v>2.5942488880697168E-2</v>
      </c>
      <c r="AC58">
        <f t="shared" si="17"/>
        <v>-6.0113107893045026E-4</v>
      </c>
      <c r="AD58">
        <f t="shared" si="17"/>
        <v>-1.1535166253329177E-4</v>
      </c>
      <c r="AE58">
        <f t="shared" si="17"/>
        <v>-2.3129086355969442E-2</v>
      </c>
      <c r="AF58">
        <f t="shared" si="17"/>
        <v>4.6620296062060973E-5</v>
      </c>
      <c r="AG58">
        <f t="shared" si="17"/>
        <v>2.2740252523240523E-2</v>
      </c>
      <c r="AH58">
        <f t="shared" si="17"/>
        <v>1.6348184150040135E-3</v>
      </c>
    </row>
    <row r="59" spans="1:34" x14ac:dyDescent="0.25">
      <c r="A59">
        <v>58</v>
      </c>
      <c r="B59">
        <f t="shared" ca="1" si="0"/>
        <v>9</v>
      </c>
      <c r="C59">
        <f t="shared" ca="1" si="1"/>
        <v>11</v>
      </c>
      <c r="D59">
        <f t="shared" ca="1" si="2"/>
        <v>18</v>
      </c>
      <c r="E59">
        <v>7</v>
      </c>
      <c r="F59">
        <v>13</v>
      </c>
      <c r="G59">
        <v>22</v>
      </c>
      <c r="H59">
        <f t="shared" si="3"/>
        <v>40</v>
      </c>
      <c r="I59">
        <f t="shared" si="4"/>
        <v>58</v>
      </c>
      <c r="J59">
        <f t="shared" si="5"/>
        <v>70</v>
      </c>
      <c r="K59">
        <f t="shared" si="6"/>
        <v>91</v>
      </c>
      <c r="L59">
        <f t="shared" si="7"/>
        <v>154</v>
      </c>
      <c r="M59">
        <f t="shared" si="8"/>
        <v>286</v>
      </c>
      <c r="N59">
        <f t="shared" si="9"/>
        <v>14.7648230602334</v>
      </c>
      <c r="O59">
        <f t="shared" si="10"/>
        <v>23.086792761230392</v>
      </c>
      <c r="P59">
        <f t="shared" si="11"/>
        <v>25.553864678361276</v>
      </c>
      <c r="Q59">
        <f t="shared" si="12"/>
        <v>2002</v>
      </c>
      <c r="R59">
        <f t="shared" si="13"/>
        <v>26.49528259898354</v>
      </c>
      <c r="T59" t="s">
        <v>115</v>
      </c>
      <c r="U59">
        <f t="shared" si="17"/>
        <v>-1.427741794312196E-2</v>
      </c>
      <c r="V59">
        <f t="shared" si="17"/>
        <v>-6.1596865554686131E-3</v>
      </c>
      <c r="W59">
        <f t="shared" si="17"/>
        <v>1.9106691592308822E-3</v>
      </c>
      <c r="X59">
        <f t="shared" si="17"/>
        <v>-1.0308585465608977E-2</v>
      </c>
      <c r="Y59">
        <f t="shared" si="17"/>
        <v>1.7794844626217721E-4</v>
      </c>
      <c r="Z59">
        <f t="shared" si="17"/>
        <v>-2.0377302733781688E-3</v>
      </c>
      <c r="AA59">
        <f t="shared" si="17"/>
        <v>-2.4643744441219528E-3</v>
      </c>
      <c r="AB59">
        <f t="shared" si="17"/>
        <v>-6.0113107893050577E-4</v>
      </c>
      <c r="AC59">
        <f t="shared" si="17"/>
        <v>3.1422976079761078E-2</v>
      </c>
      <c r="AD59">
        <f t="shared" si="17"/>
        <v>-1.4004639583072298E-2</v>
      </c>
      <c r="AE59">
        <f t="shared" si="17"/>
        <v>1.3071396083818021E-3</v>
      </c>
      <c r="AF59">
        <f t="shared" si="17"/>
        <v>-1.6308395746095661E-2</v>
      </c>
      <c r="AG59">
        <f t="shared" si="17"/>
        <v>2.4981214559296361E-2</v>
      </c>
      <c r="AH59">
        <f t="shared" si="17"/>
        <v>-2.3875828406957456E-2</v>
      </c>
    </row>
    <row r="60" spans="1:34" x14ac:dyDescent="0.25">
      <c r="A60">
        <v>59</v>
      </c>
      <c r="B60">
        <f t="shared" ca="1" si="0"/>
        <v>5</v>
      </c>
      <c r="C60">
        <f t="shared" ca="1" si="1"/>
        <v>9</v>
      </c>
      <c r="D60">
        <f t="shared" ca="1" si="2"/>
        <v>16</v>
      </c>
      <c r="E60">
        <v>9</v>
      </c>
      <c r="F60">
        <v>17</v>
      </c>
      <c r="G60">
        <v>20</v>
      </c>
      <c r="H60">
        <f t="shared" si="3"/>
        <v>52</v>
      </c>
      <c r="I60">
        <f t="shared" si="4"/>
        <v>58</v>
      </c>
      <c r="J60">
        <f t="shared" si="5"/>
        <v>74</v>
      </c>
      <c r="K60">
        <f t="shared" si="6"/>
        <v>153</v>
      </c>
      <c r="L60">
        <f t="shared" si="7"/>
        <v>180</v>
      </c>
      <c r="M60">
        <f t="shared" si="8"/>
        <v>340</v>
      </c>
      <c r="N60">
        <f t="shared" si="9"/>
        <v>19.235384061671343</v>
      </c>
      <c r="O60">
        <f t="shared" si="10"/>
        <v>21.931712199461309</v>
      </c>
      <c r="P60">
        <f t="shared" si="11"/>
        <v>26.248809496813376</v>
      </c>
      <c r="Q60">
        <f t="shared" si="12"/>
        <v>3060</v>
      </c>
      <c r="R60">
        <f t="shared" si="13"/>
        <v>27.748873851023216</v>
      </c>
      <c r="T60" t="s">
        <v>116</v>
      </c>
      <c r="U60">
        <f t="shared" si="17"/>
        <v>3.2683046046901865E-3</v>
      </c>
      <c r="V60">
        <f t="shared" si="17"/>
        <v>6.6050701147013502E-4</v>
      </c>
      <c r="W60">
        <f t="shared" si="17"/>
        <v>-3.0972948690728835E-3</v>
      </c>
      <c r="X60">
        <f t="shared" si="17"/>
        <v>1.1456769550721391E-2</v>
      </c>
      <c r="Y60">
        <f t="shared" si="17"/>
        <v>4.8299816614830737E-3</v>
      </c>
      <c r="Z60">
        <f t="shared" si="17"/>
        <v>-1.5561881430139479E-3</v>
      </c>
      <c r="AA60">
        <f t="shared" si="17"/>
        <v>-2.1906519069945452E-2</v>
      </c>
      <c r="AB60">
        <f t="shared" si="17"/>
        <v>-1.1535166253334728E-4</v>
      </c>
      <c r="AC60">
        <f t="shared" si="17"/>
        <v>-1.4004639583072409E-2</v>
      </c>
      <c r="AD60">
        <f t="shared" si="17"/>
        <v>2.8386937822725944E-2</v>
      </c>
      <c r="AE60">
        <f t="shared" si="17"/>
        <v>4.4144286392239773E-3</v>
      </c>
      <c r="AF60">
        <f t="shared" si="17"/>
        <v>3.0880961192614187E-3</v>
      </c>
      <c r="AG60">
        <f t="shared" si="17"/>
        <v>-3.209011176375709E-2</v>
      </c>
      <c r="AH60">
        <f t="shared" si="17"/>
        <v>1.9164814809272457E-2</v>
      </c>
    </row>
    <row r="61" spans="1:34" x14ac:dyDescent="0.25">
      <c r="A61">
        <v>60</v>
      </c>
      <c r="B61">
        <f t="shared" ca="1" si="0"/>
        <v>4</v>
      </c>
      <c r="C61">
        <f t="shared" ca="1" si="1"/>
        <v>15</v>
      </c>
      <c r="D61">
        <f t="shared" ca="1" si="2"/>
        <v>13</v>
      </c>
      <c r="E61">
        <v>6</v>
      </c>
      <c r="F61">
        <v>14</v>
      </c>
      <c r="G61">
        <v>7</v>
      </c>
      <c r="H61">
        <f t="shared" si="3"/>
        <v>40</v>
      </c>
      <c r="I61">
        <f t="shared" si="4"/>
        <v>26</v>
      </c>
      <c r="J61">
        <f t="shared" si="5"/>
        <v>42</v>
      </c>
      <c r="K61">
        <f t="shared" si="6"/>
        <v>84</v>
      </c>
      <c r="L61">
        <f t="shared" si="7"/>
        <v>42</v>
      </c>
      <c r="M61">
        <f t="shared" si="8"/>
        <v>98</v>
      </c>
      <c r="N61">
        <f t="shared" si="9"/>
        <v>15.231546211727817</v>
      </c>
      <c r="O61">
        <f t="shared" si="10"/>
        <v>9.2195444572928871</v>
      </c>
      <c r="P61">
        <f t="shared" si="11"/>
        <v>15.652475842498529</v>
      </c>
      <c r="Q61">
        <f t="shared" si="12"/>
        <v>588</v>
      </c>
      <c r="R61">
        <f t="shared" si="13"/>
        <v>16.763054614240211</v>
      </c>
      <c r="T61" t="s">
        <v>117</v>
      </c>
      <c r="U61">
        <f t="shared" si="17"/>
        <v>1.2091240857084851E-2</v>
      </c>
      <c r="V61">
        <f t="shared" si="17"/>
        <v>-4.2918597663919866E-3</v>
      </c>
      <c r="W61">
        <f t="shared" si="17"/>
        <v>5.5965302165239539E-4</v>
      </c>
      <c r="X61">
        <f t="shared" si="17"/>
        <v>3.6932203186371693E-3</v>
      </c>
      <c r="Y61">
        <f t="shared" si="17"/>
        <v>5.1189104465804158E-3</v>
      </c>
      <c r="Z61">
        <f t="shared" si="17"/>
        <v>-1.455027630310024E-3</v>
      </c>
      <c r="AA61">
        <f t="shared" si="17"/>
        <v>-5.363025068245153E-4</v>
      </c>
      <c r="AB61">
        <f t="shared" si="17"/>
        <v>-2.3129086355969442E-2</v>
      </c>
      <c r="AC61">
        <f t="shared" si="17"/>
        <v>1.3071396083816911E-3</v>
      </c>
      <c r="AD61">
        <f t="shared" si="17"/>
        <v>4.4144286392239773E-3</v>
      </c>
      <c r="AE61">
        <f t="shared" si="17"/>
        <v>1.7095683482111768E-2</v>
      </c>
      <c r="AF61">
        <f t="shared" si="17"/>
        <v>-3.6763593530667604E-3</v>
      </c>
      <c r="AG61">
        <f t="shared" si="17"/>
        <v>-1.9911139271550082E-2</v>
      </c>
      <c r="AH61">
        <f t="shared" si="17"/>
        <v>1.1546227512536866E-2</v>
      </c>
    </row>
    <row r="62" spans="1:34" x14ac:dyDescent="0.25">
      <c r="A62">
        <v>61</v>
      </c>
      <c r="B62">
        <f t="shared" ca="1" si="0"/>
        <v>13</v>
      </c>
      <c r="C62">
        <f t="shared" ca="1" si="1"/>
        <v>13</v>
      </c>
      <c r="D62">
        <f t="shared" ca="1" si="2"/>
        <v>19</v>
      </c>
      <c r="E62">
        <v>12</v>
      </c>
      <c r="F62">
        <v>13</v>
      </c>
      <c r="G62">
        <v>13</v>
      </c>
      <c r="H62">
        <f t="shared" si="3"/>
        <v>50</v>
      </c>
      <c r="I62">
        <f t="shared" si="4"/>
        <v>50</v>
      </c>
      <c r="J62">
        <f t="shared" si="5"/>
        <v>52</v>
      </c>
      <c r="K62">
        <f t="shared" si="6"/>
        <v>156</v>
      </c>
      <c r="L62">
        <f t="shared" si="7"/>
        <v>156</v>
      </c>
      <c r="M62">
        <f t="shared" si="8"/>
        <v>169</v>
      </c>
      <c r="N62">
        <f t="shared" si="9"/>
        <v>17.691806012954132</v>
      </c>
      <c r="O62">
        <f t="shared" si="10"/>
        <v>17.691806012954132</v>
      </c>
      <c r="P62">
        <f t="shared" si="11"/>
        <v>18.384776310850235</v>
      </c>
      <c r="Q62">
        <f t="shared" si="12"/>
        <v>2028</v>
      </c>
      <c r="R62">
        <f t="shared" si="13"/>
        <v>21.95449840010015</v>
      </c>
      <c r="T62" t="s">
        <v>118</v>
      </c>
      <c r="U62">
        <f t="shared" si="17"/>
        <v>-1.4576615371685201E-2</v>
      </c>
      <c r="V62">
        <f t="shared" si="17"/>
        <v>9.457668846243994E-3</v>
      </c>
      <c r="W62">
        <f t="shared" si="17"/>
        <v>9.7015799372601741E-4</v>
      </c>
      <c r="X62">
        <f t="shared" si="17"/>
        <v>1.6649803497303939E-4</v>
      </c>
      <c r="Y62">
        <f t="shared" si="17"/>
        <v>-2.3090846105873197E-3</v>
      </c>
      <c r="Z62">
        <f t="shared" si="17"/>
        <v>6.4754483455194967E-3</v>
      </c>
      <c r="AA62">
        <f t="shared" si="17"/>
        <v>-7.291227846428272E-3</v>
      </c>
      <c r="AB62">
        <f t="shared" si="17"/>
        <v>4.6620296062060973E-5</v>
      </c>
      <c r="AC62">
        <f t="shared" si="17"/>
        <v>-1.6308395746095661E-2</v>
      </c>
      <c r="AD62">
        <f t="shared" si="17"/>
        <v>3.0880961192614187E-3</v>
      </c>
      <c r="AE62">
        <f t="shared" si="17"/>
        <v>-3.6763593530668714E-3</v>
      </c>
      <c r="AF62">
        <f t="shared" si="17"/>
        <v>2.0859425200444814E-2</v>
      </c>
      <c r="AG62">
        <f t="shared" si="17"/>
        <v>-2.0140605240921094E-2</v>
      </c>
      <c r="AH62">
        <f t="shared" si="17"/>
        <v>5.6381520829769105E-3</v>
      </c>
    </row>
    <row r="63" spans="1:34" x14ac:dyDescent="0.25">
      <c r="A63">
        <v>62</v>
      </c>
      <c r="B63">
        <f t="shared" ca="1" si="0"/>
        <v>3</v>
      </c>
      <c r="C63">
        <f t="shared" ca="1" si="1"/>
        <v>13</v>
      </c>
      <c r="D63">
        <f t="shared" ca="1" si="2"/>
        <v>9</v>
      </c>
      <c r="E63">
        <v>10</v>
      </c>
      <c r="F63">
        <v>12</v>
      </c>
      <c r="G63">
        <v>19</v>
      </c>
      <c r="H63">
        <f t="shared" si="3"/>
        <v>44</v>
      </c>
      <c r="I63">
        <f t="shared" si="4"/>
        <v>58</v>
      </c>
      <c r="J63">
        <f t="shared" si="5"/>
        <v>62</v>
      </c>
      <c r="K63">
        <f t="shared" si="6"/>
        <v>120</v>
      </c>
      <c r="L63">
        <f t="shared" si="7"/>
        <v>190</v>
      </c>
      <c r="M63">
        <f t="shared" si="8"/>
        <v>228</v>
      </c>
      <c r="N63">
        <f t="shared" si="9"/>
        <v>15.620499351813308</v>
      </c>
      <c r="O63">
        <f t="shared" si="10"/>
        <v>21.470910553583888</v>
      </c>
      <c r="P63">
        <f t="shared" si="11"/>
        <v>22.472205054244231</v>
      </c>
      <c r="Q63">
        <f t="shared" si="12"/>
        <v>2280</v>
      </c>
      <c r="R63">
        <f t="shared" si="13"/>
        <v>24.596747752497688</v>
      </c>
      <c r="T63" t="s">
        <v>119</v>
      </c>
      <c r="U63">
        <f t="shared" si="17"/>
        <v>-2.4461512170660504E-2</v>
      </c>
      <c r="V63">
        <f t="shared" si="17"/>
        <v>-8.0934786371876788E-3</v>
      </c>
      <c r="W63">
        <f t="shared" si="17"/>
        <v>-1.4070910864779629E-3</v>
      </c>
      <c r="X63">
        <f t="shared" si="17"/>
        <v>-1.6238652446687762E-2</v>
      </c>
      <c r="Y63">
        <f t="shared" si="17"/>
        <v>-1.1286868507798697E-2</v>
      </c>
      <c r="Z63">
        <f t="shared" si="17"/>
        <v>-5.185028066892472E-3</v>
      </c>
      <c r="AA63">
        <f t="shared" si="17"/>
        <v>2.5524494936355002E-2</v>
      </c>
      <c r="AB63">
        <f t="shared" si="17"/>
        <v>2.2740252523240523E-2</v>
      </c>
      <c r="AC63">
        <f t="shared" si="17"/>
        <v>2.498121455929625E-2</v>
      </c>
      <c r="AD63">
        <f t="shared" si="17"/>
        <v>-3.209011176375709E-2</v>
      </c>
      <c r="AE63">
        <f t="shared" si="17"/>
        <v>-1.9911139271550193E-2</v>
      </c>
      <c r="AF63">
        <f t="shared" si="17"/>
        <v>-2.0140605240921094E-2</v>
      </c>
      <c r="AG63">
        <f t="shared" si="17"/>
        <v>7.1950335299540757E-2</v>
      </c>
      <c r="AH63">
        <f t="shared" si="17"/>
        <v>-2.7098264942026273E-2</v>
      </c>
    </row>
    <row r="64" spans="1:34" x14ac:dyDescent="0.25">
      <c r="A64">
        <v>63</v>
      </c>
      <c r="B64">
        <f t="shared" ca="1" si="0"/>
        <v>7</v>
      </c>
      <c r="C64">
        <f t="shared" ca="1" si="1"/>
        <v>15</v>
      </c>
      <c r="D64">
        <f t="shared" ca="1" si="2"/>
        <v>11</v>
      </c>
      <c r="E64">
        <v>11</v>
      </c>
      <c r="F64">
        <v>10</v>
      </c>
      <c r="G64">
        <v>16</v>
      </c>
      <c r="H64">
        <f t="shared" si="3"/>
        <v>42</v>
      </c>
      <c r="I64">
        <f t="shared" si="4"/>
        <v>54</v>
      </c>
      <c r="J64">
        <f t="shared" si="5"/>
        <v>52</v>
      </c>
      <c r="K64">
        <f t="shared" si="6"/>
        <v>110</v>
      </c>
      <c r="L64">
        <f t="shared" si="7"/>
        <v>176</v>
      </c>
      <c r="M64">
        <f t="shared" si="8"/>
        <v>160</v>
      </c>
      <c r="N64">
        <f t="shared" si="9"/>
        <v>14.866068747318506</v>
      </c>
      <c r="O64">
        <f t="shared" si="10"/>
        <v>19.416487838947599</v>
      </c>
      <c r="P64">
        <f t="shared" si="11"/>
        <v>18.867962264113206</v>
      </c>
      <c r="Q64">
        <f t="shared" si="12"/>
        <v>1760</v>
      </c>
      <c r="R64">
        <f t="shared" si="13"/>
        <v>21.840329667841555</v>
      </c>
      <c r="T64" t="s">
        <v>120</v>
      </c>
      <c r="U64">
        <f t="shared" si="17"/>
        <v>2.2194576759902107E-2</v>
      </c>
      <c r="V64">
        <f t="shared" si="17"/>
        <v>-3.807319818687982E-3</v>
      </c>
      <c r="W64">
        <f t="shared" si="17"/>
        <v>-5.3112380960674832E-3</v>
      </c>
      <c r="X64">
        <f t="shared" si="17"/>
        <v>1.4064631583406761E-2</v>
      </c>
      <c r="Y64">
        <f t="shared" si="17"/>
        <v>1.0453077077800854E-2</v>
      </c>
      <c r="Z64">
        <f t="shared" si="17"/>
        <v>-5.7762230953776195E-3</v>
      </c>
      <c r="AA64">
        <f t="shared" si="17"/>
        <v>-2.8359272774558519E-7</v>
      </c>
      <c r="AB64">
        <f t="shared" si="17"/>
        <v>1.6348184150037914E-3</v>
      </c>
      <c r="AC64">
        <f t="shared" si="17"/>
        <v>-2.3875828406957345E-2</v>
      </c>
      <c r="AD64">
        <f t="shared" si="17"/>
        <v>1.9164814809272457E-2</v>
      </c>
      <c r="AE64">
        <f t="shared" si="17"/>
        <v>1.1546227512536755E-2</v>
      </c>
      <c r="AF64">
        <f t="shared" si="17"/>
        <v>5.6381520829767995E-3</v>
      </c>
      <c r="AG64">
        <f t="shared" si="17"/>
        <v>-2.7098264942026273E-2</v>
      </c>
      <c r="AH64">
        <f t="shared" si="17"/>
        <v>1.6289484329371717E-2</v>
      </c>
    </row>
    <row r="65" spans="1:18" x14ac:dyDescent="0.25">
      <c r="A65">
        <v>64</v>
      </c>
      <c r="B65">
        <f t="shared" ca="1" si="0"/>
        <v>8</v>
      </c>
      <c r="C65">
        <f t="shared" ca="1" si="1"/>
        <v>5</v>
      </c>
      <c r="D65">
        <f t="shared" ca="1" si="2"/>
        <v>17</v>
      </c>
      <c r="E65">
        <v>12</v>
      </c>
      <c r="F65">
        <v>14</v>
      </c>
      <c r="G65">
        <v>14</v>
      </c>
      <c r="H65">
        <f t="shared" si="3"/>
        <v>52</v>
      </c>
      <c r="I65">
        <f t="shared" si="4"/>
        <v>52</v>
      </c>
      <c r="J65">
        <f t="shared" si="5"/>
        <v>56</v>
      </c>
      <c r="K65">
        <f t="shared" si="6"/>
        <v>168</v>
      </c>
      <c r="L65">
        <f t="shared" si="7"/>
        <v>168</v>
      </c>
      <c r="M65">
        <f t="shared" si="8"/>
        <v>196</v>
      </c>
      <c r="N65">
        <f t="shared" si="9"/>
        <v>18.439088914585774</v>
      </c>
      <c r="O65">
        <f t="shared" si="10"/>
        <v>18.439088914585774</v>
      </c>
      <c r="P65">
        <f t="shared" si="11"/>
        <v>19.798989873223331</v>
      </c>
      <c r="Q65">
        <f t="shared" si="12"/>
        <v>2352</v>
      </c>
      <c r="R65">
        <f t="shared" si="13"/>
        <v>23.151673805580451</v>
      </c>
    </row>
    <row r="66" spans="1:18" x14ac:dyDescent="0.25">
      <c r="A66">
        <v>65</v>
      </c>
      <c r="B66">
        <f t="shared" ca="1" si="0"/>
        <v>12</v>
      </c>
      <c r="C66">
        <f t="shared" ca="1" si="1"/>
        <v>10</v>
      </c>
      <c r="D66">
        <f t="shared" ca="1" si="2"/>
        <v>13</v>
      </c>
      <c r="E66">
        <v>3</v>
      </c>
      <c r="F66">
        <v>8</v>
      </c>
      <c r="G66">
        <v>9</v>
      </c>
      <c r="H66">
        <f t="shared" si="3"/>
        <v>22</v>
      </c>
      <c r="I66">
        <f t="shared" si="4"/>
        <v>24</v>
      </c>
      <c r="J66">
        <f t="shared" si="5"/>
        <v>34</v>
      </c>
      <c r="K66">
        <f t="shared" si="6"/>
        <v>24</v>
      </c>
      <c r="L66">
        <f t="shared" si="7"/>
        <v>27</v>
      </c>
      <c r="M66">
        <f t="shared" si="8"/>
        <v>72</v>
      </c>
      <c r="N66">
        <f t="shared" si="9"/>
        <v>8.5440037453175304</v>
      </c>
      <c r="O66">
        <f t="shared" si="10"/>
        <v>9.4868329805051381</v>
      </c>
      <c r="P66">
        <f t="shared" si="11"/>
        <v>12.041594578792296</v>
      </c>
      <c r="Q66">
        <f t="shared" si="12"/>
        <v>216</v>
      </c>
      <c r="R66">
        <f t="shared" si="13"/>
        <v>12.409673645990857</v>
      </c>
    </row>
    <row r="67" spans="1:18" x14ac:dyDescent="0.25">
      <c r="A67">
        <v>66</v>
      </c>
      <c r="B67">
        <f t="shared" ref="B67:B101" ca="1" si="18">3+ROUND(RAND()*10,0)</f>
        <v>7</v>
      </c>
      <c r="C67">
        <f t="shared" ref="C67:C101" ca="1" si="19">5+ROUND(RAND()*12,0)</f>
        <v>10</v>
      </c>
      <c r="D67">
        <f t="shared" ref="D67:D101" ca="1" si="20">7+ROUND(RAND()*15,0)</f>
        <v>13</v>
      </c>
      <c r="E67">
        <v>6</v>
      </c>
      <c r="F67">
        <v>17</v>
      </c>
      <c r="G67">
        <v>13</v>
      </c>
      <c r="H67">
        <f t="shared" ref="H67:H101" si="21">2*E67+2*F67</f>
        <v>46</v>
      </c>
      <c r="I67">
        <f t="shared" ref="I67:I101" si="22">2*E67+2*G67</f>
        <v>38</v>
      </c>
      <c r="J67">
        <f t="shared" ref="J67:J101" si="23">2*F67+2*G67</f>
        <v>60</v>
      </c>
      <c r="K67">
        <f t="shared" ref="K67:K101" si="24">E67*F67</f>
        <v>102</v>
      </c>
      <c r="L67">
        <f t="shared" ref="L67:L101" si="25">E67*G67</f>
        <v>78</v>
      </c>
      <c r="M67">
        <f t="shared" ref="M67:M101" si="26">F67*G67</f>
        <v>221</v>
      </c>
      <c r="N67">
        <f t="shared" ref="N67:N101" si="27">SQRT(E67*E67+F67*F67)</f>
        <v>18.027756377319946</v>
      </c>
      <c r="O67">
        <f t="shared" ref="O67:O101" si="28">SQRT(E67*E67+G67*G67)</f>
        <v>14.317821063276353</v>
      </c>
      <c r="P67">
        <f t="shared" ref="P67:P101" si="29">SQRT(F67*F67+G67*G67)</f>
        <v>21.400934559032695</v>
      </c>
      <c r="Q67">
        <f t="shared" ref="Q67:Q101" si="30">E67*F67*G67</f>
        <v>1326</v>
      </c>
      <c r="R67">
        <f t="shared" ref="R67:R101" si="31">SQRT(E67*E67+F67*F67+G67*G67)</f>
        <v>22.22611077089287</v>
      </c>
    </row>
    <row r="68" spans="1:18" x14ac:dyDescent="0.25">
      <c r="A68">
        <v>67</v>
      </c>
      <c r="B68">
        <f t="shared" ca="1" si="18"/>
        <v>10</v>
      </c>
      <c r="C68">
        <f t="shared" ca="1" si="19"/>
        <v>14</v>
      </c>
      <c r="D68">
        <f t="shared" ca="1" si="20"/>
        <v>14</v>
      </c>
      <c r="E68">
        <v>5</v>
      </c>
      <c r="F68">
        <v>16</v>
      </c>
      <c r="G68">
        <v>9</v>
      </c>
      <c r="H68">
        <f t="shared" si="21"/>
        <v>42</v>
      </c>
      <c r="I68">
        <f t="shared" si="22"/>
        <v>28</v>
      </c>
      <c r="J68">
        <f t="shared" si="23"/>
        <v>50</v>
      </c>
      <c r="K68">
        <f t="shared" si="24"/>
        <v>80</v>
      </c>
      <c r="L68">
        <f t="shared" si="25"/>
        <v>45</v>
      </c>
      <c r="M68">
        <f t="shared" si="26"/>
        <v>144</v>
      </c>
      <c r="N68">
        <f t="shared" si="27"/>
        <v>16.763054614240211</v>
      </c>
      <c r="O68">
        <f t="shared" si="28"/>
        <v>10.295630140987001</v>
      </c>
      <c r="P68">
        <f t="shared" si="29"/>
        <v>18.357559750685819</v>
      </c>
      <c r="Q68">
        <f t="shared" si="30"/>
        <v>720</v>
      </c>
      <c r="R68">
        <f t="shared" si="31"/>
        <v>19.026297590440446</v>
      </c>
    </row>
    <row r="69" spans="1:18" x14ac:dyDescent="0.25">
      <c r="A69">
        <v>68</v>
      </c>
      <c r="B69">
        <f t="shared" ca="1" si="18"/>
        <v>4</v>
      </c>
      <c r="C69">
        <f t="shared" ca="1" si="19"/>
        <v>16</v>
      </c>
      <c r="D69">
        <f t="shared" ca="1" si="20"/>
        <v>13</v>
      </c>
      <c r="E69">
        <v>4</v>
      </c>
      <c r="F69">
        <v>16</v>
      </c>
      <c r="G69">
        <v>21</v>
      </c>
      <c r="H69">
        <f t="shared" si="21"/>
        <v>40</v>
      </c>
      <c r="I69">
        <f t="shared" si="22"/>
        <v>50</v>
      </c>
      <c r="J69">
        <f t="shared" si="23"/>
        <v>74</v>
      </c>
      <c r="K69">
        <f t="shared" si="24"/>
        <v>64</v>
      </c>
      <c r="L69">
        <f t="shared" si="25"/>
        <v>84</v>
      </c>
      <c r="M69">
        <f t="shared" si="26"/>
        <v>336</v>
      </c>
      <c r="N69">
        <f t="shared" si="27"/>
        <v>16.492422502470642</v>
      </c>
      <c r="O69">
        <f t="shared" si="28"/>
        <v>21.377558326431949</v>
      </c>
      <c r="P69">
        <f t="shared" si="29"/>
        <v>26.40075756488817</v>
      </c>
      <c r="Q69">
        <f t="shared" si="30"/>
        <v>1344</v>
      </c>
      <c r="R69">
        <f t="shared" si="31"/>
        <v>26.702059845637379</v>
      </c>
    </row>
    <row r="70" spans="1:18" x14ac:dyDescent="0.25">
      <c r="A70">
        <v>69</v>
      </c>
      <c r="B70">
        <f t="shared" ca="1" si="18"/>
        <v>6</v>
      </c>
      <c r="C70">
        <f t="shared" ca="1" si="19"/>
        <v>13</v>
      </c>
      <c r="D70">
        <f t="shared" ca="1" si="20"/>
        <v>21</v>
      </c>
      <c r="E70">
        <v>12</v>
      </c>
      <c r="F70">
        <v>9</v>
      </c>
      <c r="G70">
        <v>9</v>
      </c>
      <c r="H70">
        <f t="shared" si="21"/>
        <v>42</v>
      </c>
      <c r="I70">
        <f t="shared" si="22"/>
        <v>42</v>
      </c>
      <c r="J70">
        <f t="shared" si="23"/>
        <v>36</v>
      </c>
      <c r="K70">
        <f t="shared" si="24"/>
        <v>108</v>
      </c>
      <c r="L70">
        <f t="shared" si="25"/>
        <v>108</v>
      </c>
      <c r="M70">
        <f t="shared" si="26"/>
        <v>81</v>
      </c>
      <c r="N70">
        <f t="shared" si="27"/>
        <v>15</v>
      </c>
      <c r="O70">
        <f t="shared" si="28"/>
        <v>15</v>
      </c>
      <c r="P70">
        <f t="shared" si="29"/>
        <v>12.727922061357855</v>
      </c>
      <c r="Q70">
        <f t="shared" si="30"/>
        <v>972</v>
      </c>
      <c r="R70">
        <f t="shared" si="31"/>
        <v>17.4928556845359</v>
      </c>
    </row>
    <row r="71" spans="1:18" x14ac:dyDescent="0.25">
      <c r="A71">
        <v>70</v>
      </c>
      <c r="B71">
        <f t="shared" ca="1" si="18"/>
        <v>6</v>
      </c>
      <c r="C71">
        <f t="shared" ca="1" si="19"/>
        <v>6</v>
      </c>
      <c r="D71">
        <f t="shared" ca="1" si="20"/>
        <v>22</v>
      </c>
      <c r="E71">
        <v>11</v>
      </c>
      <c r="F71">
        <v>9</v>
      </c>
      <c r="G71">
        <v>11</v>
      </c>
      <c r="H71">
        <f t="shared" si="21"/>
        <v>40</v>
      </c>
      <c r="I71">
        <f t="shared" si="22"/>
        <v>44</v>
      </c>
      <c r="J71">
        <f t="shared" si="23"/>
        <v>40</v>
      </c>
      <c r="K71">
        <f t="shared" si="24"/>
        <v>99</v>
      </c>
      <c r="L71">
        <f t="shared" si="25"/>
        <v>121</v>
      </c>
      <c r="M71">
        <f t="shared" si="26"/>
        <v>99</v>
      </c>
      <c r="N71">
        <f t="shared" si="27"/>
        <v>14.212670403551895</v>
      </c>
      <c r="O71">
        <f t="shared" si="28"/>
        <v>15.556349186104045</v>
      </c>
      <c r="P71">
        <f t="shared" si="29"/>
        <v>14.212670403551895</v>
      </c>
      <c r="Q71">
        <f t="shared" si="30"/>
        <v>1089</v>
      </c>
      <c r="R71">
        <f t="shared" si="31"/>
        <v>17.972200755611428</v>
      </c>
    </row>
    <row r="72" spans="1:18" x14ac:dyDescent="0.25">
      <c r="A72">
        <v>71</v>
      </c>
      <c r="B72">
        <f t="shared" ca="1" si="18"/>
        <v>6</v>
      </c>
      <c r="C72">
        <f t="shared" ca="1" si="19"/>
        <v>12</v>
      </c>
      <c r="D72">
        <f t="shared" ca="1" si="20"/>
        <v>20</v>
      </c>
      <c r="E72">
        <v>11</v>
      </c>
      <c r="F72">
        <v>13</v>
      </c>
      <c r="G72">
        <v>14</v>
      </c>
      <c r="H72">
        <f t="shared" si="21"/>
        <v>48</v>
      </c>
      <c r="I72">
        <f t="shared" si="22"/>
        <v>50</v>
      </c>
      <c r="J72">
        <f t="shared" si="23"/>
        <v>54</v>
      </c>
      <c r="K72">
        <f t="shared" si="24"/>
        <v>143</v>
      </c>
      <c r="L72">
        <f t="shared" si="25"/>
        <v>154</v>
      </c>
      <c r="M72">
        <f t="shared" si="26"/>
        <v>182</v>
      </c>
      <c r="N72">
        <f t="shared" si="27"/>
        <v>17.029386365926403</v>
      </c>
      <c r="O72">
        <f t="shared" si="28"/>
        <v>17.804493814764857</v>
      </c>
      <c r="P72">
        <f t="shared" si="29"/>
        <v>19.104973174542799</v>
      </c>
      <c r="Q72">
        <f t="shared" si="30"/>
        <v>2002</v>
      </c>
      <c r="R72">
        <f t="shared" si="31"/>
        <v>22.045407685048602</v>
      </c>
    </row>
    <row r="73" spans="1:18" x14ac:dyDescent="0.25">
      <c r="A73">
        <v>72</v>
      </c>
      <c r="B73">
        <f t="shared" ca="1" si="18"/>
        <v>4</v>
      </c>
      <c r="C73">
        <f t="shared" ca="1" si="19"/>
        <v>12</v>
      </c>
      <c r="D73">
        <f t="shared" ca="1" si="20"/>
        <v>19</v>
      </c>
      <c r="E73">
        <v>4</v>
      </c>
      <c r="F73">
        <v>6</v>
      </c>
      <c r="G73">
        <v>15</v>
      </c>
      <c r="H73">
        <f t="shared" si="21"/>
        <v>20</v>
      </c>
      <c r="I73">
        <f t="shared" si="22"/>
        <v>38</v>
      </c>
      <c r="J73">
        <f t="shared" si="23"/>
        <v>42</v>
      </c>
      <c r="K73">
        <f t="shared" si="24"/>
        <v>24</v>
      </c>
      <c r="L73">
        <f t="shared" si="25"/>
        <v>60</v>
      </c>
      <c r="M73">
        <f t="shared" si="26"/>
        <v>90</v>
      </c>
      <c r="N73">
        <f t="shared" si="27"/>
        <v>7.2111025509279782</v>
      </c>
      <c r="O73">
        <f t="shared" si="28"/>
        <v>15.524174696260024</v>
      </c>
      <c r="P73">
        <f t="shared" si="29"/>
        <v>16.15549442140351</v>
      </c>
      <c r="Q73">
        <f t="shared" si="30"/>
        <v>360</v>
      </c>
      <c r="R73">
        <f t="shared" si="31"/>
        <v>16.643316977093239</v>
      </c>
    </row>
    <row r="74" spans="1:18" x14ac:dyDescent="0.25">
      <c r="A74">
        <v>73</v>
      </c>
      <c r="B74">
        <f t="shared" ca="1" si="18"/>
        <v>11</v>
      </c>
      <c r="C74">
        <f t="shared" ca="1" si="19"/>
        <v>5</v>
      </c>
      <c r="D74">
        <f t="shared" ca="1" si="20"/>
        <v>19</v>
      </c>
      <c r="E74">
        <v>13</v>
      </c>
      <c r="F74">
        <v>13</v>
      </c>
      <c r="G74">
        <v>8</v>
      </c>
      <c r="H74">
        <f t="shared" si="21"/>
        <v>52</v>
      </c>
      <c r="I74">
        <f t="shared" si="22"/>
        <v>42</v>
      </c>
      <c r="J74">
        <f t="shared" si="23"/>
        <v>42</v>
      </c>
      <c r="K74">
        <f t="shared" si="24"/>
        <v>169</v>
      </c>
      <c r="L74">
        <f t="shared" si="25"/>
        <v>104</v>
      </c>
      <c r="M74">
        <f t="shared" si="26"/>
        <v>104</v>
      </c>
      <c r="N74">
        <f t="shared" si="27"/>
        <v>18.384776310850235</v>
      </c>
      <c r="O74">
        <f t="shared" si="28"/>
        <v>15.264337522473747</v>
      </c>
      <c r="P74">
        <f t="shared" si="29"/>
        <v>15.264337522473747</v>
      </c>
      <c r="Q74">
        <f t="shared" si="30"/>
        <v>1352</v>
      </c>
      <c r="R74">
        <f t="shared" si="31"/>
        <v>20.049937655763422</v>
      </c>
    </row>
    <row r="75" spans="1:18" x14ac:dyDescent="0.25">
      <c r="A75">
        <v>74</v>
      </c>
      <c r="B75">
        <f t="shared" ca="1" si="18"/>
        <v>6</v>
      </c>
      <c r="C75">
        <f t="shared" ca="1" si="19"/>
        <v>8</v>
      </c>
      <c r="D75">
        <f t="shared" ca="1" si="20"/>
        <v>19</v>
      </c>
      <c r="E75">
        <v>10</v>
      </c>
      <c r="F75">
        <v>17</v>
      </c>
      <c r="G75">
        <v>18</v>
      </c>
      <c r="H75">
        <f t="shared" si="21"/>
        <v>54</v>
      </c>
      <c r="I75">
        <f t="shared" si="22"/>
        <v>56</v>
      </c>
      <c r="J75">
        <f t="shared" si="23"/>
        <v>70</v>
      </c>
      <c r="K75">
        <f t="shared" si="24"/>
        <v>170</v>
      </c>
      <c r="L75">
        <f t="shared" si="25"/>
        <v>180</v>
      </c>
      <c r="M75">
        <f t="shared" si="26"/>
        <v>306</v>
      </c>
      <c r="N75">
        <f t="shared" si="27"/>
        <v>19.723082923316021</v>
      </c>
      <c r="O75">
        <f t="shared" si="28"/>
        <v>20.591260281974002</v>
      </c>
      <c r="P75">
        <f t="shared" si="29"/>
        <v>24.758836806279895</v>
      </c>
      <c r="Q75">
        <f t="shared" si="30"/>
        <v>3060</v>
      </c>
      <c r="R75">
        <f t="shared" si="31"/>
        <v>26.702059845637379</v>
      </c>
    </row>
    <row r="76" spans="1:18" x14ac:dyDescent="0.25">
      <c r="A76">
        <v>75</v>
      </c>
      <c r="B76">
        <f t="shared" ca="1" si="18"/>
        <v>4</v>
      </c>
      <c r="C76">
        <f t="shared" ca="1" si="19"/>
        <v>7</v>
      </c>
      <c r="D76">
        <f t="shared" ca="1" si="20"/>
        <v>9</v>
      </c>
      <c r="E76">
        <v>13</v>
      </c>
      <c r="F76">
        <v>16</v>
      </c>
      <c r="G76">
        <v>16</v>
      </c>
      <c r="H76">
        <f t="shared" si="21"/>
        <v>58</v>
      </c>
      <c r="I76">
        <f t="shared" si="22"/>
        <v>58</v>
      </c>
      <c r="J76">
        <f t="shared" si="23"/>
        <v>64</v>
      </c>
      <c r="K76">
        <f t="shared" si="24"/>
        <v>208</v>
      </c>
      <c r="L76">
        <f t="shared" si="25"/>
        <v>208</v>
      </c>
      <c r="M76">
        <f t="shared" si="26"/>
        <v>256</v>
      </c>
      <c r="N76">
        <f t="shared" si="27"/>
        <v>20.615528128088304</v>
      </c>
      <c r="O76">
        <f t="shared" si="28"/>
        <v>20.615528128088304</v>
      </c>
      <c r="P76">
        <f t="shared" si="29"/>
        <v>22.627416997969522</v>
      </c>
      <c r="Q76">
        <f t="shared" si="30"/>
        <v>3328</v>
      </c>
      <c r="R76">
        <f t="shared" si="31"/>
        <v>26.095976701399778</v>
      </c>
    </row>
    <row r="77" spans="1:18" x14ac:dyDescent="0.25">
      <c r="A77">
        <v>76</v>
      </c>
      <c r="B77">
        <f t="shared" ca="1" si="18"/>
        <v>9</v>
      </c>
      <c r="C77">
        <f t="shared" ca="1" si="19"/>
        <v>6</v>
      </c>
      <c r="D77">
        <f t="shared" ca="1" si="20"/>
        <v>11</v>
      </c>
      <c r="E77">
        <v>3</v>
      </c>
      <c r="F77">
        <v>5</v>
      </c>
      <c r="G77">
        <v>8</v>
      </c>
      <c r="H77">
        <f t="shared" si="21"/>
        <v>16</v>
      </c>
      <c r="I77">
        <f t="shared" si="22"/>
        <v>22</v>
      </c>
      <c r="J77">
        <f t="shared" si="23"/>
        <v>26</v>
      </c>
      <c r="K77">
        <f t="shared" si="24"/>
        <v>15</v>
      </c>
      <c r="L77">
        <f t="shared" si="25"/>
        <v>24</v>
      </c>
      <c r="M77">
        <f t="shared" si="26"/>
        <v>40</v>
      </c>
      <c r="N77">
        <f t="shared" si="27"/>
        <v>5.8309518948453007</v>
      </c>
      <c r="O77">
        <f t="shared" si="28"/>
        <v>8.5440037453175304</v>
      </c>
      <c r="P77">
        <f t="shared" si="29"/>
        <v>9.4339811320566032</v>
      </c>
      <c r="Q77">
        <f t="shared" si="30"/>
        <v>120</v>
      </c>
      <c r="R77">
        <f t="shared" si="31"/>
        <v>9.8994949366116654</v>
      </c>
    </row>
    <row r="78" spans="1:18" x14ac:dyDescent="0.25">
      <c r="A78">
        <v>77</v>
      </c>
      <c r="B78">
        <f t="shared" ca="1" si="18"/>
        <v>10</v>
      </c>
      <c r="C78">
        <f t="shared" ca="1" si="19"/>
        <v>10</v>
      </c>
      <c r="D78">
        <f t="shared" ca="1" si="20"/>
        <v>13</v>
      </c>
      <c r="E78">
        <v>7</v>
      </c>
      <c r="F78">
        <v>12</v>
      </c>
      <c r="G78">
        <v>8</v>
      </c>
      <c r="H78">
        <f t="shared" si="21"/>
        <v>38</v>
      </c>
      <c r="I78">
        <f t="shared" si="22"/>
        <v>30</v>
      </c>
      <c r="J78">
        <f t="shared" si="23"/>
        <v>40</v>
      </c>
      <c r="K78">
        <f t="shared" si="24"/>
        <v>84</v>
      </c>
      <c r="L78">
        <f t="shared" si="25"/>
        <v>56</v>
      </c>
      <c r="M78">
        <f t="shared" si="26"/>
        <v>96</v>
      </c>
      <c r="N78">
        <f t="shared" si="27"/>
        <v>13.892443989449804</v>
      </c>
      <c r="O78">
        <f t="shared" si="28"/>
        <v>10.63014581273465</v>
      </c>
      <c r="P78">
        <f t="shared" si="29"/>
        <v>14.422205101855956</v>
      </c>
      <c r="Q78">
        <f t="shared" si="30"/>
        <v>672</v>
      </c>
      <c r="R78">
        <f t="shared" si="31"/>
        <v>16.031219541881399</v>
      </c>
    </row>
    <row r="79" spans="1:18" x14ac:dyDescent="0.25">
      <c r="A79">
        <v>78</v>
      </c>
      <c r="B79">
        <f t="shared" ca="1" si="18"/>
        <v>5</v>
      </c>
      <c r="C79">
        <f t="shared" ca="1" si="19"/>
        <v>15</v>
      </c>
      <c r="D79">
        <f t="shared" ca="1" si="20"/>
        <v>14</v>
      </c>
      <c r="E79">
        <v>12</v>
      </c>
      <c r="F79">
        <v>10</v>
      </c>
      <c r="G79">
        <v>17</v>
      </c>
      <c r="H79">
        <f t="shared" si="21"/>
        <v>44</v>
      </c>
      <c r="I79">
        <f t="shared" si="22"/>
        <v>58</v>
      </c>
      <c r="J79">
        <f t="shared" si="23"/>
        <v>54</v>
      </c>
      <c r="K79">
        <f t="shared" si="24"/>
        <v>120</v>
      </c>
      <c r="L79">
        <f t="shared" si="25"/>
        <v>204</v>
      </c>
      <c r="M79">
        <f t="shared" si="26"/>
        <v>170</v>
      </c>
      <c r="N79">
        <f t="shared" si="27"/>
        <v>15.620499351813308</v>
      </c>
      <c r="O79">
        <f t="shared" si="28"/>
        <v>20.808652046684813</v>
      </c>
      <c r="P79">
        <f t="shared" si="29"/>
        <v>19.723082923316021</v>
      </c>
      <c r="Q79">
        <f t="shared" si="30"/>
        <v>2040</v>
      </c>
      <c r="R79">
        <f t="shared" si="31"/>
        <v>23.086792761230392</v>
      </c>
    </row>
    <row r="80" spans="1:18" x14ac:dyDescent="0.25">
      <c r="A80">
        <v>79</v>
      </c>
      <c r="B80">
        <f t="shared" ca="1" si="18"/>
        <v>7</v>
      </c>
      <c r="C80">
        <f t="shared" ca="1" si="19"/>
        <v>16</v>
      </c>
      <c r="D80">
        <f t="shared" ca="1" si="20"/>
        <v>15</v>
      </c>
      <c r="E80">
        <v>10</v>
      </c>
      <c r="F80">
        <v>10</v>
      </c>
      <c r="G80">
        <v>13</v>
      </c>
      <c r="H80">
        <f t="shared" si="21"/>
        <v>40</v>
      </c>
      <c r="I80">
        <f t="shared" si="22"/>
        <v>46</v>
      </c>
      <c r="J80">
        <f t="shared" si="23"/>
        <v>46</v>
      </c>
      <c r="K80">
        <f t="shared" si="24"/>
        <v>100</v>
      </c>
      <c r="L80">
        <f t="shared" si="25"/>
        <v>130</v>
      </c>
      <c r="M80">
        <f t="shared" si="26"/>
        <v>130</v>
      </c>
      <c r="N80">
        <f t="shared" si="27"/>
        <v>14.142135623730951</v>
      </c>
      <c r="O80">
        <f t="shared" si="28"/>
        <v>16.401219466856727</v>
      </c>
      <c r="P80">
        <f t="shared" si="29"/>
        <v>16.401219466856727</v>
      </c>
      <c r="Q80">
        <f t="shared" si="30"/>
        <v>1300</v>
      </c>
      <c r="R80">
        <f t="shared" si="31"/>
        <v>19.209372712298546</v>
      </c>
    </row>
    <row r="81" spans="1:18" x14ac:dyDescent="0.25">
      <c r="A81">
        <v>80</v>
      </c>
      <c r="B81">
        <f t="shared" ca="1" si="18"/>
        <v>13</v>
      </c>
      <c r="C81">
        <f t="shared" ca="1" si="19"/>
        <v>12</v>
      </c>
      <c r="D81">
        <f t="shared" ca="1" si="20"/>
        <v>10</v>
      </c>
      <c r="E81">
        <v>7</v>
      </c>
      <c r="F81">
        <v>14</v>
      </c>
      <c r="G81">
        <v>21</v>
      </c>
      <c r="H81">
        <f t="shared" si="21"/>
        <v>42</v>
      </c>
      <c r="I81">
        <f t="shared" si="22"/>
        <v>56</v>
      </c>
      <c r="J81">
        <f t="shared" si="23"/>
        <v>70</v>
      </c>
      <c r="K81">
        <f t="shared" si="24"/>
        <v>98</v>
      </c>
      <c r="L81">
        <f t="shared" si="25"/>
        <v>147</v>
      </c>
      <c r="M81">
        <f t="shared" si="26"/>
        <v>294</v>
      </c>
      <c r="N81">
        <f t="shared" si="27"/>
        <v>15.652475842498529</v>
      </c>
      <c r="O81">
        <f t="shared" si="28"/>
        <v>22.135943621178654</v>
      </c>
      <c r="P81">
        <f t="shared" si="29"/>
        <v>25.238858928247925</v>
      </c>
      <c r="Q81">
        <f t="shared" si="30"/>
        <v>2058</v>
      </c>
      <c r="R81">
        <f t="shared" si="31"/>
        <v>26.19160170741759</v>
      </c>
    </row>
    <row r="82" spans="1:18" x14ac:dyDescent="0.25">
      <c r="A82">
        <v>81</v>
      </c>
      <c r="B82">
        <f t="shared" ca="1" si="18"/>
        <v>8</v>
      </c>
      <c r="C82">
        <f t="shared" ca="1" si="19"/>
        <v>8</v>
      </c>
      <c r="D82">
        <f t="shared" ca="1" si="20"/>
        <v>16</v>
      </c>
      <c r="E82">
        <v>7</v>
      </c>
      <c r="F82">
        <v>16</v>
      </c>
      <c r="G82">
        <v>18</v>
      </c>
      <c r="H82">
        <f t="shared" si="21"/>
        <v>46</v>
      </c>
      <c r="I82">
        <f t="shared" si="22"/>
        <v>50</v>
      </c>
      <c r="J82">
        <f t="shared" si="23"/>
        <v>68</v>
      </c>
      <c r="K82">
        <f t="shared" si="24"/>
        <v>112</v>
      </c>
      <c r="L82">
        <f t="shared" si="25"/>
        <v>126</v>
      </c>
      <c r="M82">
        <f t="shared" si="26"/>
        <v>288</v>
      </c>
      <c r="N82">
        <f t="shared" si="27"/>
        <v>17.464249196572979</v>
      </c>
      <c r="O82">
        <f t="shared" si="28"/>
        <v>19.313207915827967</v>
      </c>
      <c r="P82">
        <f t="shared" si="29"/>
        <v>24.083189157584592</v>
      </c>
      <c r="Q82">
        <f t="shared" si="30"/>
        <v>2016</v>
      </c>
      <c r="R82">
        <f t="shared" si="31"/>
        <v>25.079872407968907</v>
      </c>
    </row>
    <row r="83" spans="1:18" x14ac:dyDescent="0.25">
      <c r="A83">
        <v>82</v>
      </c>
      <c r="B83">
        <f t="shared" ca="1" si="18"/>
        <v>13</v>
      </c>
      <c r="C83">
        <f t="shared" ca="1" si="19"/>
        <v>14</v>
      </c>
      <c r="D83">
        <f t="shared" ca="1" si="20"/>
        <v>8</v>
      </c>
      <c r="E83">
        <v>7</v>
      </c>
      <c r="F83">
        <v>14</v>
      </c>
      <c r="G83">
        <v>13</v>
      </c>
      <c r="H83">
        <f t="shared" si="21"/>
        <v>42</v>
      </c>
      <c r="I83">
        <f t="shared" si="22"/>
        <v>40</v>
      </c>
      <c r="J83">
        <f t="shared" si="23"/>
        <v>54</v>
      </c>
      <c r="K83">
        <f t="shared" si="24"/>
        <v>98</v>
      </c>
      <c r="L83">
        <f t="shared" si="25"/>
        <v>91</v>
      </c>
      <c r="M83">
        <f t="shared" si="26"/>
        <v>182</v>
      </c>
      <c r="N83">
        <f t="shared" si="27"/>
        <v>15.652475842498529</v>
      </c>
      <c r="O83">
        <f t="shared" si="28"/>
        <v>14.7648230602334</v>
      </c>
      <c r="P83">
        <f t="shared" si="29"/>
        <v>19.104973174542799</v>
      </c>
      <c r="Q83">
        <f t="shared" si="30"/>
        <v>1274</v>
      </c>
      <c r="R83">
        <f t="shared" si="31"/>
        <v>20.346989949375804</v>
      </c>
    </row>
    <row r="84" spans="1:18" x14ac:dyDescent="0.25">
      <c r="A84">
        <v>83</v>
      </c>
      <c r="B84">
        <f t="shared" ca="1" si="18"/>
        <v>8</v>
      </c>
      <c r="C84">
        <f t="shared" ca="1" si="19"/>
        <v>16</v>
      </c>
      <c r="D84">
        <f t="shared" ca="1" si="20"/>
        <v>9</v>
      </c>
      <c r="E84">
        <v>11</v>
      </c>
      <c r="F84">
        <v>15</v>
      </c>
      <c r="G84">
        <v>20</v>
      </c>
      <c r="H84">
        <f t="shared" si="21"/>
        <v>52</v>
      </c>
      <c r="I84">
        <f t="shared" si="22"/>
        <v>62</v>
      </c>
      <c r="J84">
        <f t="shared" si="23"/>
        <v>70</v>
      </c>
      <c r="K84">
        <f t="shared" si="24"/>
        <v>165</v>
      </c>
      <c r="L84">
        <f t="shared" si="25"/>
        <v>220</v>
      </c>
      <c r="M84">
        <f t="shared" si="26"/>
        <v>300</v>
      </c>
      <c r="N84">
        <f t="shared" si="27"/>
        <v>18.601075237738275</v>
      </c>
      <c r="O84">
        <f t="shared" si="28"/>
        <v>22.825424421026653</v>
      </c>
      <c r="P84">
        <f t="shared" si="29"/>
        <v>25</v>
      </c>
      <c r="Q84">
        <f t="shared" si="30"/>
        <v>3300</v>
      </c>
      <c r="R84">
        <f t="shared" si="31"/>
        <v>27.313000567495326</v>
      </c>
    </row>
    <row r="85" spans="1:18" x14ac:dyDescent="0.25">
      <c r="A85">
        <v>84</v>
      </c>
      <c r="B85">
        <f t="shared" ca="1" si="18"/>
        <v>6</v>
      </c>
      <c r="C85">
        <f t="shared" ca="1" si="19"/>
        <v>10</v>
      </c>
      <c r="D85">
        <f t="shared" ca="1" si="20"/>
        <v>17</v>
      </c>
      <c r="E85">
        <v>5</v>
      </c>
      <c r="F85">
        <v>16</v>
      </c>
      <c r="G85">
        <v>19</v>
      </c>
      <c r="H85">
        <f t="shared" si="21"/>
        <v>42</v>
      </c>
      <c r="I85">
        <f t="shared" si="22"/>
        <v>48</v>
      </c>
      <c r="J85">
        <f t="shared" si="23"/>
        <v>70</v>
      </c>
      <c r="K85">
        <f t="shared" si="24"/>
        <v>80</v>
      </c>
      <c r="L85">
        <f t="shared" si="25"/>
        <v>95</v>
      </c>
      <c r="M85">
        <f t="shared" si="26"/>
        <v>304</v>
      </c>
      <c r="N85">
        <f t="shared" si="27"/>
        <v>16.763054614240211</v>
      </c>
      <c r="O85">
        <f t="shared" si="28"/>
        <v>19.646882704388499</v>
      </c>
      <c r="P85">
        <f t="shared" si="29"/>
        <v>24.839484696748443</v>
      </c>
      <c r="Q85">
        <f t="shared" si="30"/>
        <v>1520</v>
      </c>
      <c r="R85">
        <f t="shared" si="31"/>
        <v>25.337718918639855</v>
      </c>
    </row>
    <row r="86" spans="1:18" x14ac:dyDescent="0.25">
      <c r="A86">
        <v>85</v>
      </c>
      <c r="B86">
        <f t="shared" ca="1" si="18"/>
        <v>7</v>
      </c>
      <c r="C86">
        <f t="shared" ca="1" si="19"/>
        <v>16</v>
      </c>
      <c r="D86">
        <f t="shared" ca="1" si="20"/>
        <v>15</v>
      </c>
      <c r="E86">
        <v>9</v>
      </c>
      <c r="F86">
        <v>9</v>
      </c>
      <c r="G86">
        <v>18</v>
      </c>
      <c r="H86">
        <f t="shared" si="21"/>
        <v>36</v>
      </c>
      <c r="I86">
        <f t="shared" si="22"/>
        <v>54</v>
      </c>
      <c r="J86">
        <f t="shared" si="23"/>
        <v>54</v>
      </c>
      <c r="K86">
        <f t="shared" si="24"/>
        <v>81</v>
      </c>
      <c r="L86">
        <f t="shared" si="25"/>
        <v>162</v>
      </c>
      <c r="M86">
        <f t="shared" si="26"/>
        <v>162</v>
      </c>
      <c r="N86">
        <f t="shared" si="27"/>
        <v>12.727922061357855</v>
      </c>
      <c r="O86">
        <f t="shared" si="28"/>
        <v>20.124611797498108</v>
      </c>
      <c r="P86">
        <f t="shared" si="29"/>
        <v>20.124611797498108</v>
      </c>
      <c r="Q86">
        <f t="shared" si="30"/>
        <v>1458</v>
      </c>
      <c r="R86">
        <f t="shared" si="31"/>
        <v>22.045407685048602</v>
      </c>
    </row>
    <row r="87" spans="1:18" x14ac:dyDescent="0.25">
      <c r="A87">
        <v>86</v>
      </c>
      <c r="B87">
        <f t="shared" ca="1" si="18"/>
        <v>9</v>
      </c>
      <c r="C87">
        <f t="shared" ca="1" si="19"/>
        <v>10</v>
      </c>
      <c r="D87">
        <f t="shared" ca="1" si="20"/>
        <v>18</v>
      </c>
      <c r="E87">
        <v>5</v>
      </c>
      <c r="F87">
        <v>13</v>
      </c>
      <c r="G87">
        <v>19</v>
      </c>
      <c r="H87">
        <f t="shared" si="21"/>
        <v>36</v>
      </c>
      <c r="I87">
        <f t="shared" si="22"/>
        <v>48</v>
      </c>
      <c r="J87">
        <f t="shared" si="23"/>
        <v>64</v>
      </c>
      <c r="K87">
        <f t="shared" si="24"/>
        <v>65</v>
      </c>
      <c r="L87">
        <f t="shared" si="25"/>
        <v>95</v>
      </c>
      <c r="M87">
        <f t="shared" si="26"/>
        <v>247</v>
      </c>
      <c r="N87">
        <f t="shared" si="27"/>
        <v>13.928388277184119</v>
      </c>
      <c r="O87">
        <f t="shared" si="28"/>
        <v>19.646882704388499</v>
      </c>
      <c r="P87">
        <f t="shared" si="29"/>
        <v>23.021728866442675</v>
      </c>
      <c r="Q87">
        <f t="shared" si="30"/>
        <v>1235</v>
      </c>
      <c r="R87">
        <f t="shared" si="31"/>
        <v>23.558437978779494</v>
      </c>
    </row>
    <row r="88" spans="1:18" x14ac:dyDescent="0.25">
      <c r="A88">
        <v>87</v>
      </c>
      <c r="B88">
        <f t="shared" ca="1" si="18"/>
        <v>9</v>
      </c>
      <c r="C88">
        <f t="shared" ca="1" si="19"/>
        <v>17</v>
      </c>
      <c r="D88">
        <f t="shared" ca="1" si="20"/>
        <v>9</v>
      </c>
      <c r="E88">
        <v>6</v>
      </c>
      <c r="F88">
        <v>11</v>
      </c>
      <c r="G88">
        <v>17</v>
      </c>
      <c r="H88">
        <f t="shared" si="21"/>
        <v>34</v>
      </c>
      <c r="I88">
        <f t="shared" si="22"/>
        <v>46</v>
      </c>
      <c r="J88">
        <f t="shared" si="23"/>
        <v>56</v>
      </c>
      <c r="K88">
        <f t="shared" si="24"/>
        <v>66</v>
      </c>
      <c r="L88">
        <f t="shared" si="25"/>
        <v>102</v>
      </c>
      <c r="M88">
        <f t="shared" si="26"/>
        <v>187</v>
      </c>
      <c r="N88">
        <f t="shared" si="27"/>
        <v>12.529964086141668</v>
      </c>
      <c r="O88">
        <f t="shared" si="28"/>
        <v>18.027756377319946</v>
      </c>
      <c r="P88">
        <f t="shared" si="29"/>
        <v>20.248456731316587</v>
      </c>
      <c r="Q88">
        <f t="shared" si="30"/>
        <v>1122</v>
      </c>
      <c r="R88">
        <f t="shared" si="31"/>
        <v>21.118712081942874</v>
      </c>
    </row>
    <row r="89" spans="1:18" x14ac:dyDescent="0.25">
      <c r="A89">
        <v>88</v>
      </c>
      <c r="B89">
        <f t="shared" ca="1" si="18"/>
        <v>8</v>
      </c>
      <c r="C89">
        <f t="shared" ca="1" si="19"/>
        <v>12</v>
      </c>
      <c r="D89">
        <f t="shared" ca="1" si="20"/>
        <v>16</v>
      </c>
      <c r="E89">
        <v>13</v>
      </c>
      <c r="F89">
        <v>17</v>
      </c>
      <c r="G89">
        <v>9</v>
      </c>
      <c r="H89">
        <f t="shared" si="21"/>
        <v>60</v>
      </c>
      <c r="I89">
        <f t="shared" si="22"/>
        <v>44</v>
      </c>
      <c r="J89">
        <f t="shared" si="23"/>
        <v>52</v>
      </c>
      <c r="K89">
        <f t="shared" si="24"/>
        <v>221</v>
      </c>
      <c r="L89">
        <f t="shared" si="25"/>
        <v>117</v>
      </c>
      <c r="M89">
        <f t="shared" si="26"/>
        <v>153</v>
      </c>
      <c r="N89">
        <f t="shared" si="27"/>
        <v>21.400934559032695</v>
      </c>
      <c r="O89">
        <f t="shared" si="28"/>
        <v>15.811388300841896</v>
      </c>
      <c r="P89">
        <f t="shared" si="29"/>
        <v>19.235384061671343</v>
      </c>
      <c r="Q89">
        <f t="shared" si="30"/>
        <v>1989</v>
      </c>
      <c r="R89">
        <f t="shared" si="31"/>
        <v>23.2163735324878</v>
      </c>
    </row>
    <row r="90" spans="1:18" x14ac:dyDescent="0.25">
      <c r="A90">
        <v>89</v>
      </c>
      <c r="B90">
        <f t="shared" ca="1" si="18"/>
        <v>11</v>
      </c>
      <c r="C90">
        <f t="shared" ca="1" si="19"/>
        <v>7</v>
      </c>
      <c r="D90">
        <f t="shared" ca="1" si="20"/>
        <v>18</v>
      </c>
      <c r="E90">
        <v>9</v>
      </c>
      <c r="F90">
        <v>6</v>
      </c>
      <c r="G90">
        <v>8</v>
      </c>
      <c r="H90">
        <f t="shared" si="21"/>
        <v>30</v>
      </c>
      <c r="I90">
        <f t="shared" si="22"/>
        <v>34</v>
      </c>
      <c r="J90">
        <f t="shared" si="23"/>
        <v>28</v>
      </c>
      <c r="K90">
        <f t="shared" si="24"/>
        <v>54</v>
      </c>
      <c r="L90">
        <f t="shared" si="25"/>
        <v>72</v>
      </c>
      <c r="M90">
        <f t="shared" si="26"/>
        <v>48</v>
      </c>
      <c r="N90">
        <f t="shared" si="27"/>
        <v>10.816653826391969</v>
      </c>
      <c r="O90">
        <f t="shared" si="28"/>
        <v>12.041594578792296</v>
      </c>
      <c r="P90">
        <f t="shared" si="29"/>
        <v>10</v>
      </c>
      <c r="Q90">
        <f t="shared" si="30"/>
        <v>432</v>
      </c>
      <c r="R90">
        <f t="shared" si="31"/>
        <v>13.45362404707371</v>
      </c>
    </row>
    <row r="91" spans="1:18" x14ac:dyDescent="0.25">
      <c r="A91">
        <v>90</v>
      </c>
      <c r="B91">
        <f t="shared" ca="1" si="18"/>
        <v>8</v>
      </c>
      <c r="C91">
        <f t="shared" ca="1" si="19"/>
        <v>14</v>
      </c>
      <c r="D91">
        <f t="shared" ca="1" si="20"/>
        <v>19</v>
      </c>
      <c r="E91">
        <v>6</v>
      </c>
      <c r="F91">
        <v>9</v>
      </c>
      <c r="G91">
        <v>13</v>
      </c>
      <c r="H91">
        <f t="shared" si="21"/>
        <v>30</v>
      </c>
      <c r="I91">
        <f t="shared" si="22"/>
        <v>38</v>
      </c>
      <c r="J91">
        <f t="shared" si="23"/>
        <v>44</v>
      </c>
      <c r="K91">
        <f t="shared" si="24"/>
        <v>54</v>
      </c>
      <c r="L91">
        <f t="shared" si="25"/>
        <v>78</v>
      </c>
      <c r="M91">
        <f t="shared" si="26"/>
        <v>117</v>
      </c>
      <c r="N91">
        <f t="shared" si="27"/>
        <v>10.816653826391969</v>
      </c>
      <c r="O91">
        <f t="shared" si="28"/>
        <v>14.317821063276353</v>
      </c>
      <c r="P91">
        <f t="shared" si="29"/>
        <v>15.811388300841896</v>
      </c>
      <c r="Q91">
        <f t="shared" si="30"/>
        <v>702</v>
      </c>
      <c r="R91">
        <f t="shared" si="31"/>
        <v>16.911534525287763</v>
      </c>
    </row>
    <row r="92" spans="1:18" x14ac:dyDescent="0.25">
      <c r="A92">
        <v>91</v>
      </c>
      <c r="B92">
        <f t="shared" ca="1" si="18"/>
        <v>11</v>
      </c>
      <c r="C92">
        <f t="shared" ca="1" si="19"/>
        <v>7</v>
      </c>
      <c r="D92">
        <f t="shared" ca="1" si="20"/>
        <v>16</v>
      </c>
      <c r="E92">
        <v>4</v>
      </c>
      <c r="F92">
        <v>8</v>
      </c>
      <c r="G92">
        <v>12</v>
      </c>
      <c r="H92">
        <f t="shared" si="21"/>
        <v>24</v>
      </c>
      <c r="I92">
        <f t="shared" si="22"/>
        <v>32</v>
      </c>
      <c r="J92">
        <f t="shared" si="23"/>
        <v>40</v>
      </c>
      <c r="K92">
        <f t="shared" si="24"/>
        <v>32</v>
      </c>
      <c r="L92">
        <f t="shared" si="25"/>
        <v>48</v>
      </c>
      <c r="M92">
        <f t="shared" si="26"/>
        <v>96</v>
      </c>
      <c r="N92">
        <f t="shared" si="27"/>
        <v>8.9442719099991592</v>
      </c>
      <c r="O92">
        <f t="shared" si="28"/>
        <v>12.649110640673518</v>
      </c>
      <c r="P92">
        <f t="shared" si="29"/>
        <v>14.422205101855956</v>
      </c>
      <c r="Q92">
        <f t="shared" si="30"/>
        <v>384</v>
      </c>
      <c r="R92">
        <f t="shared" si="31"/>
        <v>14.966629547095765</v>
      </c>
    </row>
    <row r="93" spans="1:18" x14ac:dyDescent="0.25">
      <c r="A93">
        <v>92</v>
      </c>
      <c r="B93">
        <f t="shared" ca="1" si="18"/>
        <v>7</v>
      </c>
      <c r="C93">
        <f t="shared" ca="1" si="19"/>
        <v>13</v>
      </c>
      <c r="D93">
        <f t="shared" ca="1" si="20"/>
        <v>21</v>
      </c>
      <c r="E93">
        <v>7</v>
      </c>
      <c r="F93">
        <v>16</v>
      </c>
      <c r="G93">
        <v>13</v>
      </c>
      <c r="H93">
        <f t="shared" si="21"/>
        <v>46</v>
      </c>
      <c r="I93">
        <f t="shared" si="22"/>
        <v>40</v>
      </c>
      <c r="J93">
        <f t="shared" si="23"/>
        <v>58</v>
      </c>
      <c r="K93">
        <f t="shared" si="24"/>
        <v>112</v>
      </c>
      <c r="L93">
        <f t="shared" si="25"/>
        <v>91</v>
      </c>
      <c r="M93">
        <f t="shared" si="26"/>
        <v>208</v>
      </c>
      <c r="N93">
        <f t="shared" si="27"/>
        <v>17.464249196572979</v>
      </c>
      <c r="O93">
        <f t="shared" si="28"/>
        <v>14.7648230602334</v>
      </c>
      <c r="P93">
        <f t="shared" si="29"/>
        <v>20.615528128088304</v>
      </c>
      <c r="Q93">
        <f t="shared" si="30"/>
        <v>1456</v>
      </c>
      <c r="R93">
        <f t="shared" si="31"/>
        <v>21.77154105707724</v>
      </c>
    </row>
    <row r="94" spans="1:18" x14ac:dyDescent="0.25">
      <c r="A94">
        <v>93</v>
      </c>
      <c r="B94">
        <f t="shared" ca="1" si="18"/>
        <v>13</v>
      </c>
      <c r="C94">
        <f t="shared" ca="1" si="19"/>
        <v>15</v>
      </c>
      <c r="D94">
        <f t="shared" ca="1" si="20"/>
        <v>10</v>
      </c>
      <c r="E94">
        <v>5</v>
      </c>
      <c r="F94">
        <v>12</v>
      </c>
      <c r="G94">
        <v>15</v>
      </c>
      <c r="H94">
        <f t="shared" si="21"/>
        <v>34</v>
      </c>
      <c r="I94">
        <f t="shared" si="22"/>
        <v>40</v>
      </c>
      <c r="J94">
        <f t="shared" si="23"/>
        <v>54</v>
      </c>
      <c r="K94">
        <f t="shared" si="24"/>
        <v>60</v>
      </c>
      <c r="L94">
        <f t="shared" si="25"/>
        <v>75</v>
      </c>
      <c r="M94">
        <f t="shared" si="26"/>
        <v>180</v>
      </c>
      <c r="N94">
        <f t="shared" si="27"/>
        <v>13</v>
      </c>
      <c r="O94">
        <f t="shared" si="28"/>
        <v>15.811388300841896</v>
      </c>
      <c r="P94">
        <f t="shared" si="29"/>
        <v>19.209372712298546</v>
      </c>
      <c r="Q94">
        <f t="shared" si="30"/>
        <v>900</v>
      </c>
      <c r="R94">
        <f t="shared" si="31"/>
        <v>19.849433241279208</v>
      </c>
    </row>
    <row r="95" spans="1:18" x14ac:dyDescent="0.25">
      <c r="A95">
        <v>94</v>
      </c>
      <c r="B95">
        <f t="shared" ca="1" si="18"/>
        <v>6</v>
      </c>
      <c r="C95">
        <f t="shared" ca="1" si="19"/>
        <v>11</v>
      </c>
      <c r="D95">
        <f t="shared" ca="1" si="20"/>
        <v>9</v>
      </c>
      <c r="E95">
        <v>13</v>
      </c>
      <c r="F95">
        <v>9</v>
      </c>
      <c r="G95">
        <v>7</v>
      </c>
      <c r="H95">
        <f t="shared" si="21"/>
        <v>44</v>
      </c>
      <c r="I95">
        <f t="shared" si="22"/>
        <v>40</v>
      </c>
      <c r="J95">
        <f t="shared" si="23"/>
        <v>32</v>
      </c>
      <c r="K95">
        <f t="shared" si="24"/>
        <v>117</v>
      </c>
      <c r="L95">
        <f t="shared" si="25"/>
        <v>91</v>
      </c>
      <c r="M95">
        <f t="shared" si="26"/>
        <v>63</v>
      </c>
      <c r="N95">
        <f t="shared" si="27"/>
        <v>15.811388300841896</v>
      </c>
      <c r="O95">
        <f t="shared" si="28"/>
        <v>14.7648230602334</v>
      </c>
      <c r="P95">
        <f t="shared" si="29"/>
        <v>11.401754250991379</v>
      </c>
      <c r="Q95">
        <f t="shared" si="30"/>
        <v>819</v>
      </c>
      <c r="R95">
        <f t="shared" si="31"/>
        <v>17.291616465790582</v>
      </c>
    </row>
    <row r="96" spans="1:18" x14ac:dyDescent="0.25">
      <c r="A96">
        <v>95</v>
      </c>
      <c r="B96">
        <f t="shared" ca="1" si="18"/>
        <v>7</v>
      </c>
      <c r="C96">
        <f t="shared" ca="1" si="19"/>
        <v>10</v>
      </c>
      <c r="D96">
        <f t="shared" ca="1" si="20"/>
        <v>14</v>
      </c>
      <c r="E96">
        <v>12</v>
      </c>
      <c r="F96">
        <v>14</v>
      </c>
      <c r="G96">
        <v>21</v>
      </c>
      <c r="H96">
        <f t="shared" si="21"/>
        <v>52</v>
      </c>
      <c r="I96">
        <f t="shared" si="22"/>
        <v>66</v>
      </c>
      <c r="J96">
        <f t="shared" si="23"/>
        <v>70</v>
      </c>
      <c r="K96">
        <f t="shared" si="24"/>
        <v>168</v>
      </c>
      <c r="L96">
        <f t="shared" si="25"/>
        <v>252</v>
      </c>
      <c r="M96">
        <f t="shared" si="26"/>
        <v>294</v>
      </c>
      <c r="N96">
        <f t="shared" si="27"/>
        <v>18.439088914585774</v>
      </c>
      <c r="O96">
        <f t="shared" si="28"/>
        <v>24.186773244895647</v>
      </c>
      <c r="P96">
        <f t="shared" si="29"/>
        <v>25.238858928247925</v>
      </c>
      <c r="Q96">
        <f t="shared" si="30"/>
        <v>3528</v>
      </c>
      <c r="R96">
        <f t="shared" si="31"/>
        <v>27.946377224964241</v>
      </c>
    </row>
    <row r="97" spans="1:18" x14ac:dyDescent="0.25">
      <c r="A97">
        <v>96</v>
      </c>
      <c r="B97">
        <f t="shared" ca="1" si="18"/>
        <v>10</v>
      </c>
      <c r="C97">
        <f t="shared" ca="1" si="19"/>
        <v>9</v>
      </c>
      <c r="D97">
        <f t="shared" ca="1" si="20"/>
        <v>20</v>
      </c>
      <c r="E97">
        <v>8</v>
      </c>
      <c r="F97">
        <v>7</v>
      </c>
      <c r="G97">
        <v>10</v>
      </c>
      <c r="H97">
        <f t="shared" si="21"/>
        <v>30</v>
      </c>
      <c r="I97">
        <f t="shared" si="22"/>
        <v>36</v>
      </c>
      <c r="J97">
        <f t="shared" si="23"/>
        <v>34</v>
      </c>
      <c r="K97">
        <f t="shared" si="24"/>
        <v>56</v>
      </c>
      <c r="L97">
        <f t="shared" si="25"/>
        <v>80</v>
      </c>
      <c r="M97">
        <f t="shared" si="26"/>
        <v>70</v>
      </c>
      <c r="N97">
        <f t="shared" si="27"/>
        <v>10.63014581273465</v>
      </c>
      <c r="O97">
        <f t="shared" si="28"/>
        <v>12.806248474865697</v>
      </c>
      <c r="P97">
        <f t="shared" si="29"/>
        <v>12.206555615733702</v>
      </c>
      <c r="Q97">
        <f t="shared" si="30"/>
        <v>560</v>
      </c>
      <c r="R97">
        <f t="shared" si="31"/>
        <v>14.594519519326424</v>
      </c>
    </row>
    <row r="98" spans="1:18" x14ac:dyDescent="0.25">
      <c r="A98">
        <v>97</v>
      </c>
      <c r="B98">
        <f t="shared" ca="1" si="18"/>
        <v>11</v>
      </c>
      <c r="C98">
        <f t="shared" ca="1" si="19"/>
        <v>16</v>
      </c>
      <c r="D98">
        <f t="shared" ca="1" si="20"/>
        <v>8</v>
      </c>
      <c r="E98">
        <v>12</v>
      </c>
      <c r="F98">
        <v>15</v>
      </c>
      <c r="G98">
        <v>15</v>
      </c>
      <c r="H98">
        <f t="shared" si="21"/>
        <v>54</v>
      </c>
      <c r="I98">
        <f t="shared" si="22"/>
        <v>54</v>
      </c>
      <c r="J98">
        <f t="shared" si="23"/>
        <v>60</v>
      </c>
      <c r="K98">
        <f t="shared" si="24"/>
        <v>180</v>
      </c>
      <c r="L98">
        <f t="shared" si="25"/>
        <v>180</v>
      </c>
      <c r="M98">
        <f t="shared" si="26"/>
        <v>225</v>
      </c>
      <c r="N98">
        <f t="shared" si="27"/>
        <v>19.209372712298546</v>
      </c>
      <c r="O98">
        <f t="shared" si="28"/>
        <v>19.209372712298546</v>
      </c>
      <c r="P98">
        <f t="shared" si="29"/>
        <v>21.213203435596427</v>
      </c>
      <c r="Q98">
        <f t="shared" si="30"/>
        <v>2700</v>
      </c>
      <c r="R98">
        <f t="shared" si="31"/>
        <v>24.372115213907882</v>
      </c>
    </row>
    <row r="99" spans="1:18" x14ac:dyDescent="0.25">
      <c r="A99">
        <v>98</v>
      </c>
      <c r="B99">
        <f t="shared" ca="1" si="18"/>
        <v>7</v>
      </c>
      <c r="C99">
        <f t="shared" ca="1" si="19"/>
        <v>10</v>
      </c>
      <c r="D99">
        <f t="shared" ca="1" si="20"/>
        <v>15</v>
      </c>
      <c r="E99">
        <v>9</v>
      </c>
      <c r="F99">
        <v>16</v>
      </c>
      <c r="G99">
        <v>21</v>
      </c>
      <c r="H99">
        <f t="shared" si="21"/>
        <v>50</v>
      </c>
      <c r="I99">
        <f t="shared" si="22"/>
        <v>60</v>
      </c>
      <c r="J99">
        <f t="shared" si="23"/>
        <v>74</v>
      </c>
      <c r="K99">
        <f t="shared" si="24"/>
        <v>144</v>
      </c>
      <c r="L99">
        <f t="shared" si="25"/>
        <v>189</v>
      </c>
      <c r="M99">
        <f t="shared" si="26"/>
        <v>336</v>
      </c>
      <c r="N99">
        <f t="shared" si="27"/>
        <v>18.357559750685819</v>
      </c>
      <c r="O99">
        <f t="shared" si="28"/>
        <v>22.847319317591726</v>
      </c>
      <c r="P99">
        <f t="shared" si="29"/>
        <v>26.40075756488817</v>
      </c>
      <c r="Q99">
        <f t="shared" si="30"/>
        <v>3024</v>
      </c>
      <c r="R99">
        <f t="shared" si="31"/>
        <v>27.892651361962706</v>
      </c>
    </row>
    <row r="100" spans="1:18" x14ac:dyDescent="0.25">
      <c r="A100">
        <v>99</v>
      </c>
      <c r="B100">
        <f t="shared" ca="1" si="18"/>
        <v>13</v>
      </c>
      <c r="C100">
        <f t="shared" ca="1" si="19"/>
        <v>16</v>
      </c>
      <c r="D100">
        <f t="shared" ca="1" si="20"/>
        <v>11</v>
      </c>
      <c r="E100">
        <v>8</v>
      </c>
      <c r="F100">
        <v>17</v>
      </c>
      <c r="G100">
        <v>10</v>
      </c>
      <c r="H100">
        <f t="shared" si="21"/>
        <v>50</v>
      </c>
      <c r="I100">
        <f t="shared" si="22"/>
        <v>36</v>
      </c>
      <c r="J100">
        <f t="shared" si="23"/>
        <v>54</v>
      </c>
      <c r="K100">
        <f t="shared" si="24"/>
        <v>136</v>
      </c>
      <c r="L100">
        <f t="shared" si="25"/>
        <v>80</v>
      </c>
      <c r="M100">
        <f t="shared" si="26"/>
        <v>170</v>
      </c>
      <c r="N100">
        <f t="shared" si="27"/>
        <v>18.788294228055936</v>
      </c>
      <c r="O100">
        <f t="shared" si="28"/>
        <v>12.806248474865697</v>
      </c>
      <c r="P100">
        <f t="shared" si="29"/>
        <v>19.723082923316021</v>
      </c>
      <c r="Q100">
        <f t="shared" si="30"/>
        <v>1360</v>
      </c>
      <c r="R100">
        <f t="shared" si="31"/>
        <v>21.283796653792763</v>
      </c>
    </row>
    <row r="101" spans="1:18" x14ac:dyDescent="0.25">
      <c r="A101">
        <v>100</v>
      </c>
      <c r="B101">
        <f t="shared" ca="1" si="18"/>
        <v>6</v>
      </c>
      <c r="C101">
        <f t="shared" ca="1" si="19"/>
        <v>10</v>
      </c>
      <c r="D101">
        <f t="shared" ca="1" si="20"/>
        <v>20</v>
      </c>
      <c r="E101">
        <v>12</v>
      </c>
      <c r="F101">
        <v>6</v>
      </c>
      <c r="G101">
        <v>8</v>
      </c>
      <c r="H101">
        <f t="shared" si="21"/>
        <v>36</v>
      </c>
      <c r="I101">
        <f t="shared" si="22"/>
        <v>40</v>
      </c>
      <c r="J101">
        <f t="shared" si="23"/>
        <v>28</v>
      </c>
      <c r="K101">
        <f t="shared" si="24"/>
        <v>72</v>
      </c>
      <c r="L101">
        <f t="shared" si="25"/>
        <v>96</v>
      </c>
      <c r="M101">
        <f t="shared" si="26"/>
        <v>48</v>
      </c>
      <c r="N101">
        <f t="shared" si="27"/>
        <v>13.416407864998739</v>
      </c>
      <c r="O101">
        <f t="shared" si="28"/>
        <v>14.422205101855956</v>
      </c>
      <c r="P101">
        <f t="shared" si="29"/>
        <v>10</v>
      </c>
      <c r="Q101">
        <f t="shared" si="30"/>
        <v>576</v>
      </c>
      <c r="R101">
        <f t="shared" si="31"/>
        <v>15.620499351813308</v>
      </c>
    </row>
  </sheetData>
  <conditionalFormatting sqref="U19:W32 Z20:Z21 AA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C0A33-2D43-4A8A-8C2C-E8381F22CA12}">
  <dimension ref="A1:BC101"/>
  <sheetViews>
    <sheetView tabSelected="1" zoomScale="130" zoomScaleNormal="130" workbookViewId="0">
      <pane xSplit="1" ySplit="1" topLeftCell="T8" activePane="bottomRight" state="frozen"/>
      <selection pane="topRight" activeCell="B1" sqref="B1"/>
      <selection pane="bottomLeft" activeCell="A2" sqref="A2"/>
      <selection pane="bottomRight" activeCell="W32" sqref="W32"/>
    </sheetView>
  </sheetViews>
  <sheetFormatPr defaultRowHeight="15" x14ac:dyDescent="0.25"/>
  <sheetData>
    <row r="1" spans="1:34" x14ac:dyDescent="0.25">
      <c r="A1" t="s">
        <v>18</v>
      </c>
      <c r="B1" t="s">
        <v>107</v>
      </c>
      <c r="C1" t="s">
        <v>108</v>
      </c>
      <c r="D1" t="s">
        <v>109</v>
      </c>
      <c r="E1" t="s">
        <v>104</v>
      </c>
      <c r="F1" t="s">
        <v>105</v>
      </c>
      <c r="G1" t="s">
        <v>106</v>
      </c>
      <c r="H1" t="s">
        <v>110</v>
      </c>
      <c r="I1" t="s">
        <v>111</v>
      </c>
      <c r="J1" t="s">
        <v>112</v>
      </c>
      <c r="K1" t="s">
        <v>113</v>
      </c>
      <c r="L1" t="s">
        <v>114</v>
      </c>
      <c r="M1" t="s">
        <v>115</v>
      </c>
      <c r="N1" t="s">
        <v>116</v>
      </c>
      <c r="O1" t="s">
        <v>117</v>
      </c>
      <c r="P1" t="s">
        <v>118</v>
      </c>
      <c r="Q1" t="s">
        <v>119</v>
      </c>
      <c r="R1" t="s">
        <v>120</v>
      </c>
    </row>
    <row r="2" spans="1:34" x14ac:dyDescent="0.25">
      <c r="A2">
        <v>1</v>
      </c>
      <c r="B2">
        <f ca="1">3+ROUND(RAND()*10,0)</f>
        <v>10</v>
      </c>
      <c r="C2">
        <f ca="1">5+ROUND(RAND()*12,0)+ROUND(B2*5/3,0)</f>
        <v>26</v>
      </c>
      <c r="D2">
        <f ca="1">7+ROUND(RAND()*15,0)+ROUND(C2/3,0)</f>
        <v>17</v>
      </c>
      <c r="E2">
        <v>3</v>
      </c>
      <c r="F2">
        <v>21</v>
      </c>
      <c r="G2">
        <v>26</v>
      </c>
      <c r="H2">
        <f>2*E2+2*F2</f>
        <v>48</v>
      </c>
      <c r="I2">
        <f>2*E2+2*G2</f>
        <v>58</v>
      </c>
      <c r="J2">
        <f>2*F2+2*G2</f>
        <v>94</v>
      </c>
      <c r="K2">
        <f>E2*F2</f>
        <v>63</v>
      </c>
      <c r="L2">
        <f>E2*G2</f>
        <v>78</v>
      </c>
      <c r="M2">
        <f>F2*G2</f>
        <v>546</v>
      </c>
      <c r="N2">
        <f>SQRT(E2*E2+F2*F2)</f>
        <v>21.213203435596427</v>
      </c>
      <c r="O2">
        <f>SQRT(E2*E2+G2*G2)</f>
        <v>26.172504656604801</v>
      </c>
      <c r="P2">
        <f>SQRT(F2*F2+G2*G2)</f>
        <v>33.421549934136806</v>
      </c>
      <c r="Q2">
        <f>E2*F2*G2</f>
        <v>1638</v>
      </c>
      <c r="R2">
        <f>SQRT(E2*E2+F2*F2+G2*G2)</f>
        <v>33.555923471125034</v>
      </c>
      <c r="T2" s="6" t="s">
        <v>49</v>
      </c>
      <c r="U2" t="s">
        <v>104</v>
      </c>
      <c r="V2" t="s">
        <v>105</v>
      </c>
      <c r="W2" t="s">
        <v>106</v>
      </c>
      <c r="X2" t="s">
        <v>110</v>
      </c>
      <c r="Y2" t="s">
        <v>111</v>
      </c>
      <c r="Z2" t="s">
        <v>112</v>
      </c>
      <c r="AA2" t="s">
        <v>113</v>
      </c>
      <c r="AB2" t="s">
        <v>114</v>
      </c>
      <c r="AC2" t="s">
        <v>115</v>
      </c>
      <c r="AD2" t="s">
        <v>116</v>
      </c>
      <c r="AE2" t="s">
        <v>117</v>
      </c>
      <c r="AF2" t="s">
        <v>118</v>
      </c>
      <c r="AG2" t="s">
        <v>119</v>
      </c>
      <c r="AH2" t="s">
        <v>120</v>
      </c>
    </row>
    <row r="3" spans="1:34" x14ac:dyDescent="0.25">
      <c r="A3">
        <v>2</v>
      </c>
      <c r="B3">
        <f t="shared" ref="B3:B66" ca="1" si="0">3+ROUND(RAND()*10,0)</f>
        <v>11</v>
      </c>
      <c r="C3">
        <f t="shared" ref="C3:C66" ca="1" si="1">5+ROUND(RAND()*12,0)+ROUND(B3*5/3,0)</f>
        <v>31</v>
      </c>
      <c r="D3">
        <f t="shared" ref="D3:D66" ca="1" si="2">7+ROUND(RAND()*15,0)+ROUND(C3/3,0)</f>
        <v>24</v>
      </c>
      <c r="E3">
        <v>8</v>
      </c>
      <c r="F3">
        <v>28</v>
      </c>
      <c r="G3">
        <v>21</v>
      </c>
      <c r="H3">
        <f t="shared" ref="H3:H66" si="3">2*E3+2*F3</f>
        <v>72</v>
      </c>
      <c r="I3">
        <f t="shared" ref="I3:I66" si="4">2*E3+2*G3</f>
        <v>58</v>
      </c>
      <c r="J3">
        <f t="shared" ref="J3:J66" si="5">2*F3+2*G3</f>
        <v>98</v>
      </c>
      <c r="K3">
        <f t="shared" ref="K3:K66" si="6">E3*F3</f>
        <v>224</v>
      </c>
      <c r="L3">
        <f t="shared" ref="L3:L66" si="7">E3*G3</f>
        <v>168</v>
      </c>
      <c r="M3">
        <f t="shared" ref="M3:M66" si="8">F3*G3</f>
        <v>588</v>
      </c>
      <c r="N3">
        <f t="shared" ref="N3:N66" si="9">SQRT(E3*E3+F3*F3)</f>
        <v>29.120439557122072</v>
      </c>
      <c r="O3">
        <f t="shared" ref="O3:O66" si="10">SQRT(E3*E3+G3*G3)</f>
        <v>22.472205054244231</v>
      </c>
      <c r="P3">
        <f t="shared" ref="P3:P66" si="11">SQRT(F3*F3+G3*G3)</f>
        <v>35</v>
      </c>
      <c r="Q3">
        <f t="shared" ref="Q3:Q66" si="12">E3*F3*G3</f>
        <v>4704</v>
      </c>
      <c r="R3">
        <f t="shared" ref="R3:R66" si="13">SQRT(E3*E3+F3*F3+G3*G3)</f>
        <v>35.902646142032481</v>
      </c>
      <c r="T3" t="s">
        <v>104</v>
      </c>
      <c r="U3">
        <f>PEARSON($E$2:$E$101,E2:E101)</f>
        <v>1</v>
      </c>
      <c r="V3">
        <f t="shared" ref="V3:AH3" si="14">PEARSON($E$2:$E$101,F2:F101)</f>
        <v>0.8563776983335738</v>
      </c>
      <c r="W3">
        <f t="shared" si="14"/>
        <v>0.27127058375777674</v>
      </c>
      <c r="X3">
        <f t="shared" si="14"/>
        <v>0.93184401432135866</v>
      </c>
      <c r="Y3">
        <f t="shared" si="14"/>
        <v>0.67651077569380047</v>
      </c>
      <c r="Z3">
        <f t="shared" si="14"/>
        <v>0.70829273906227752</v>
      </c>
      <c r="AA3">
        <f t="shared" si="14"/>
        <v>0.96502360435617818</v>
      </c>
      <c r="AB3">
        <f t="shared" si="14"/>
        <v>0.90687111317959168</v>
      </c>
      <c r="AC3">
        <f>PEARSON($E$2:$E$101,M2:M101)</f>
        <v>0.71103839785095824</v>
      </c>
      <c r="AD3">
        <f t="shared" si="14"/>
        <v>0.88817293323574409</v>
      </c>
      <c r="AE3">
        <f t="shared" si="14"/>
        <v>0.44454466559627276</v>
      </c>
      <c r="AF3">
        <f t="shared" si="14"/>
        <v>0.71281819640999988</v>
      </c>
      <c r="AG3">
        <f t="shared" si="14"/>
        <v>0.90222707753062137</v>
      </c>
      <c r="AH3">
        <f>PEARSON($E$2:$E$101,R2:R101)</f>
        <v>0.75546564439848163</v>
      </c>
    </row>
    <row r="4" spans="1:34" x14ac:dyDescent="0.25">
      <c r="A4">
        <v>3</v>
      </c>
      <c r="B4">
        <f t="shared" ca="1" si="0"/>
        <v>11</v>
      </c>
      <c r="C4">
        <f t="shared" ca="1" si="1"/>
        <v>32</v>
      </c>
      <c r="D4">
        <f t="shared" ca="1" si="2"/>
        <v>22</v>
      </c>
      <c r="E4">
        <v>10</v>
      </c>
      <c r="F4">
        <v>24</v>
      </c>
      <c r="G4">
        <v>27</v>
      </c>
      <c r="H4">
        <f t="shared" si="3"/>
        <v>68</v>
      </c>
      <c r="I4">
        <f t="shared" si="4"/>
        <v>74</v>
      </c>
      <c r="J4">
        <f t="shared" si="5"/>
        <v>102</v>
      </c>
      <c r="K4">
        <f t="shared" si="6"/>
        <v>240</v>
      </c>
      <c r="L4">
        <f t="shared" si="7"/>
        <v>270</v>
      </c>
      <c r="M4">
        <f t="shared" si="8"/>
        <v>648</v>
      </c>
      <c r="N4">
        <f t="shared" si="9"/>
        <v>26</v>
      </c>
      <c r="O4">
        <f t="shared" si="10"/>
        <v>28.792360097775937</v>
      </c>
      <c r="P4">
        <f t="shared" si="11"/>
        <v>36.124783736376884</v>
      </c>
      <c r="Q4">
        <f t="shared" si="12"/>
        <v>6480</v>
      </c>
      <c r="R4">
        <f t="shared" si="13"/>
        <v>37.483329627982627</v>
      </c>
      <c r="T4" t="s">
        <v>105</v>
      </c>
      <c r="U4">
        <f>PEARSON($F$2:$F$101,E2:E101)</f>
        <v>0.8563776983335738</v>
      </c>
      <c r="V4">
        <f>PEARSON($F$2:$F$101,F2:F101)</f>
        <v>1</v>
      </c>
      <c r="W4">
        <f t="shared" ref="W4:AH4" si="15">PEARSON($F$2:$F$101,G2:G101)</f>
        <v>0.43752285384997741</v>
      </c>
      <c r="X4">
        <f t="shared" si="15"/>
        <v>0.9853727033528189</v>
      </c>
      <c r="Y4">
        <f t="shared" si="15"/>
        <v>0.73636163888326234</v>
      </c>
      <c r="Z4">
        <f t="shared" si="15"/>
        <v>0.88866190161568304</v>
      </c>
      <c r="AA4">
        <f t="shared" si="15"/>
        <v>0.93848021557889483</v>
      </c>
      <c r="AB4">
        <f t="shared" si="15"/>
        <v>0.85939810383347093</v>
      </c>
      <c r="AC4">
        <f t="shared" si="15"/>
        <v>0.88017068822424172</v>
      </c>
      <c r="AD4">
        <f t="shared" si="15"/>
        <v>0.99784130774843938</v>
      </c>
      <c r="AE4">
        <f t="shared" si="15"/>
        <v>0.57244243711722231</v>
      </c>
      <c r="AF4">
        <f t="shared" si="15"/>
        <v>0.8925685074401325</v>
      </c>
      <c r="AG4">
        <f t="shared" si="15"/>
        <v>0.91750786794618333</v>
      </c>
      <c r="AH4">
        <f t="shared" si="15"/>
        <v>0.91022146887514388</v>
      </c>
    </row>
    <row r="5" spans="1:34" x14ac:dyDescent="0.25">
      <c r="A5">
        <v>4</v>
      </c>
      <c r="B5">
        <f t="shared" ca="1" si="0"/>
        <v>12</v>
      </c>
      <c r="C5">
        <f t="shared" ca="1" si="1"/>
        <v>31</v>
      </c>
      <c r="D5">
        <f t="shared" ca="1" si="2"/>
        <v>30</v>
      </c>
      <c r="E5">
        <v>5</v>
      </c>
      <c r="F5">
        <v>24</v>
      </c>
      <c r="G5">
        <v>19</v>
      </c>
      <c r="H5">
        <f t="shared" si="3"/>
        <v>58</v>
      </c>
      <c r="I5">
        <f t="shared" si="4"/>
        <v>48</v>
      </c>
      <c r="J5">
        <f t="shared" si="5"/>
        <v>86</v>
      </c>
      <c r="K5">
        <f t="shared" si="6"/>
        <v>120</v>
      </c>
      <c r="L5">
        <f t="shared" si="7"/>
        <v>95</v>
      </c>
      <c r="M5">
        <f t="shared" si="8"/>
        <v>456</v>
      </c>
      <c r="N5">
        <f t="shared" si="9"/>
        <v>24.515301344262525</v>
      </c>
      <c r="O5">
        <f t="shared" si="10"/>
        <v>19.646882704388499</v>
      </c>
      <c r="P5">
        <f t="shared" si="11"/>
        <v>30.610455730027933</v>
      </c>
      <c r="Q5">
        <f t="shared" si="12"/>
        <v>2280</v>
      </c>
      <c r="R5">
        <f t="shared" si="13"/>
        <v>31.016124838541646</v>
      </c>
      <c r="T5" t="s">
        <v>106</v>
      </c>
      <c r="U5">
        <f>PEARSON($G$2:$G$101,E2:E101)</f>
        <v>0.27127058375777674</v>
      </c>
      <c r="V5">
        <f t="shared" ref="V5:AH5" si="16">PEARSON($G$2:$G$101,F2:F101)</f>
        <v>0.43752285384997741</v>
      </c>
      <c r="W5">
        <f t="shared" si="16"/>
        <v>0.99999999999999989</v>
      </c>
      <c r="X5">
        <f t="shared" si="16"/>
        <v>0.39699284441093696</v>
      </c>
      <c r="Y5">
        <f t="shared" si="16"/>
        <v>0.89233628181305402</v>
      </c>
      <c r="Z5">
        <f t="shared" si="16"/>
        <v>0.80115308398386087</v>
      </c>
      <c r="AA5">
        <f t="shared" si="16"/>
        <v>0.35285858408811716</v>
      </c>
      <c r="AB5">
        <f t="shared" si="16"/>
        <v>0.62432686105444146</v>
      </c>
      <c r="AC5">
        <f t="shared" si="16"/>
        <v>0.79454368828955346</v>
      </c>
      <c r="AD5">
        <f t="shared" si="16"/>
        <v>0.42406444102292512</v>
      </c>
      <c r="AE5">
        <f t="shared" si="16"/>
        <v>0.98199012120783391</v>
      </c>
      <c r="AF5">
        <f t="shared" si="16"/>
        <v>0.79362497841980484</v>
      </c>
      <c r="AG5">
        <f t="shared" si="16"/>
        <v>0.56657688805704753</v>
      </c>
      <c r="AH5">
        <f t="shared" si="16"/>
        <v>0.76551692191562726</v>
      </c>
    </row>
    <row r="6" spans="1:34" x14ac:dyDescent="0.25">
      <c r="A6">
        <v>5</v>
      </c>
      <c r="B6">
        <f t="shared" ca="1" si="0"/>
        <v>11</v>
      </c>
      <c r="C6">
        <f t="shared" ca="1" si="1"/>
        <v>25</v>
      </c>
      <c r="D6">
        <f t="shared" ca="1" si="2"/>
        <v>15</v>
      </c>
      <c r="E6">
        <v>11</v>
      </c>
      <c r="F6">
        <v>28</v>
      </c>
      <c r="G6">
        <v>18</v>
      </c>
      <c r="H6">
        <f t="shared" si="3"/>
        <v>78</v>
      </c>
      <c r="I6">
        <f t="shared" si="4"/>
        <v>58</v>
      </c>
      <c r="J6">
        <f t="shared" si="5"/>
        <v>92</v>
      </c>
      <c r="K6">
        <f t="shared" si="6"/>
        <v>308</v>
      </c>
      <c r="L6">
        <f t="shared" si="7"/>
        <v>198</v>
      </c>
      <c r="M6">
        <f t="shared" si="8"/>
        <v>504</v>
      </c>
      <c r="N6">
        <f t="shared" si="9"/>
        <v>30.083217912982647</v>
      </c>
      <c r="O6">
        <f t="shared" si="10"/>
        <v>21.095023109728988</v>
      </c>
      <c r="P6">
        <f t="shared" si="11"/>
        <v>33.286633954186478</v>
      </c>
      <c r="Q6">
        <f t="shared" si="12"/>
        <v>5544</v>
      </c>
      <c r="R6">
        <f t="shared" si="13"/>
        <v>35.057096285916209</v>
      </c>
      <c r="T6" t="s">
        <v>110</v>
      </c>
      <c r="U6">
        <f>PEARSON($H$2:$H$101,E2:E101)</f>
        <v>0.93184401432135866</v>
      </c>
      <c r="V6">
        <f t="shared" ref="V6:AH6" si="17">PEARSON($H$2:$H$101,F2:F101)</f>
        <v>0.9853727033528189</v>
      </c>
      <c r="W6">
        <f t="shared" si="17"/>
        <v>0.39699284441093696</v>
      </c>
      <c r="X6">
        <f t="shared" si="17"/>
        <v>1.0000000000000002</v>
      </c>
      <c r="Y6">
        <f t="shared" si="17"/>
        <v>0.74074156852791173</v>
      </c>
      <c r="Z6">
        <f t="shared" si="17"/>
        <v>0.85825800347362979</v>
      </c>
      <c r="AA6">
        <f t="shared" si="17"/>
        <v>0.97799723000479966</v>
      </c>
      <c r="AB6">
        <f t="shared" si="17"/>
        <v>0.90323085278018822</v>
      </c>
      <c r="AC6">
        <f t="shared" si="17"/>
        <v>0.85319705987430106</v>
      </c>
      <c r="AD6">
        <f t="shared" si="17"/>
        <v>0.99434922149948335</v>
      </c>
      <c r="AE6">
        <f t="shared" si="17"/>
        <v>0.54899243999656255</v>
      </c>
      <c r="AF6">
        <f t="shared" si="17"/>
        <v>0.8624968825589584</v>
      </c>
      <c r="AG6">
        <f t="shared" si="17"/>
        <v>0.94253414665812973</v>
      </c>
      <c r="AH6">
        <f t="shared" si="17"/>
        <v>0.88897741941161867</v>
      </c>
    </row>
    <row r="7" spans="1:34" x14ac:dyDescent="0.25">
      <c r="A7">
        <v>6</v>
      </c>
      <c r="B7">
        <f t="shared" ca="1" si="0"/>
        <v>6</v>
      </c>
      <c r="C7">
        <f t="shared" ca="1" si="1"/>
        <v>23</v>
      </c>
      <c r="D7">
        <f t="shared" ca="1" si="2"/>
        <v>20</v>
      </c>
      <c r="E7">
        <v>10</v>
      </c>
      <c r="F7">
        <v>31</v>
      </c>
      <c r="G7">
        <v>26</v>
      </c>
      <c r="H7">
        <f t="shared" si="3"/>
        <v>82</v>
      </c>
      <c r="I7">
        <f t="shared" si="4"/>
        <v>72</v>
      </c>
      <c r="J7">
        <f t="shared" si="5"/>
        <v>114</v>
      </c>
      <c r="K7">
        <f t="shared" si="6"/>
        <v>310</v>
      </c>
      <c r="L7">
        <f t="shared" si="7"/>
        <v>260</v>
      </c>
      <c r="M7">
        <f t="shared" si="8"/>
        <v>806</v>
      </c>
      <c r="N7">
        <f t="shared" si="9"/>
        <v>32.572994949804659</v>
      </c>
      <c r="O7">
        <f t="shared" si="10"/>
        <v>27.856776554368238</v>
      </c>
      <c r="P7">
        <f t="shared" si="11"/>
        <v>40.459856648287818</v>
      </c>
      <c r="Q7">
        <f t="shared" si="12"/>
        <v>8060</v>
      </c>
      <c r="R7">
        <f t="shared" si="13"/>
        <v>41.677331968349414</v>
      </c>
      <c r="T7" t="s">
        <v>111</v>
      </c>
      <c r="U7">
        <f>PEARSON($I$2:$I$101,E2:E101)</f>
        <v>0.67651077569380047</v>
      </c>
      <c r="V7">
        <f t="shared" ref="V7:AH7" si="18">PEARSON($I$2:$I$101,F2:F101)</f>
        <v>0.73636163888326234</v>
      </c>
      <c r="W7">
        <f t="shared" si="18"/>
        <v>0.89233628181305402</v>
      </c>
      <c r="X7">
        <f t="shared" si="18"/>
        <v>0.74074156852791173</v>
      </c>
      <c r="Y7">
        <f t="shared" si="18"/>
        <v>1</v>
      </c>
      <c r="Z7">
        <f t="shared" si="18"/>
        <v>0.94513801863130198</v>
      </c>
      <c r="AA7">
        <f t="shared" si="18"/>
        <v>0.72253320942346666</v>
      </c>
      <c r="AB7">
        <f t="shared" si="18"/>
        <v>0.90296874305901642</v>
      </c>
      <c r="AC7">
        <f t="shared" si="18"/>
        <v>0.94136861370205127</v>
      </c>
      <c r="AD7">
        <f t="shared" si="18"/>
        <v>0.74097485775289995</v>
      </c>
      <c r="AE7">
        <f t="shared" si="18"/>
        <v>0.95981436487331639</v>
      </c>
      <c r="AF7">
        <f t="shared" si="18"/>
        <v>0.94150033461534344</v>
      </c>
      <c r="AG7">
        <f t="shared" si="18"/>
        <v>0.85660509693622133</v>
      </c>
      <c r="AH7">
        <f t="shared" si="18"/>
        <v>0.93999398823806635</v>
      </c>
    </row>
    <row r="8" spans="1:34" x14ac:dyDescent="0.25">
      <c r="A8">
        <v>7</v>
      </c>
      <c r="B8">
        <f t="shared" ca="1" si="0"/>
        <v>11</v>
      </c>
      <c r="C8">
        <f t="shared" ca="1" si="1"/>
        <v>34</v>
      </c>
      <c r="D8">
        <f t="shared" ca="1" si="2"/>
        <v>30</v>
      </c>
      <c r="E8">
        <v>8</v>
      </c>
      <c r="F8">
        <v>25</v>
      </c>
      <c r="G8">
        <v>25</v>
      </c>
      <c r="H8">
        <f t="shared" si="3"/>
        <v>66</v>
      </c>
      <c r="I8">
        <f t="shared" si="4"/>
        <v>66</v>
      </c>
      <c r="J8">
        <f t="shared" si="5"/>
        <v>100</v>
      </c>
      <c r="K8">
        <f t="shared" si="6"/>
        <v>200</v>
      </c>
      <c r="L8">
        <f t="shared" si="7"/>
        <v>200</v>
      </c>
      <c r="M8">
        <f t="shared" si="8"/>
        <v>625</v>
      </c>
      <c r="N8">
        <f t="shared" si="9"/>
        <v>26.248809496813376</v>
      </c>
      <c r="O8">
        <f t="shared" si="10"/>
        <v>26.248809496813376</v>
      </c>
      <c r="P8">
        <f t="shared" si="11"/>
        <v>35.355339059327378</v>
      </c>
      <c r="Q8">
        <f t="shared" si="12"/>
        <v>5000</v>
      </c>
      <c r="R8">
        <f t="shared" si="13"/>
        <v>36.249137920783717</v>
      </c>
      <c r="T8" t="s">
        <v>112</v>
      </c>
      <c r="U8">
        <f>PEARSON($J$2:$J$101,E2:E101)</f>
        <v>0.70829273906227752</v>
      </c>
      <c r="V8">
        <f t="shared" ref="V8:AH8" si="19">PEARSON($J$2:$J$101,F2:F101)</f>
        <v>0.88866190161568304</v>
      </c>
      <c r="W8">
        <f t="shared" si="19"/>
        <v>0.80115308398386087</v>
      </c>
      <c r="X8">
        <f t="shared" si="19"/>
        <v>0.85825800347362979</v>
      </c>
      <c r="Y8">
        <f t="shared" si="19"/>
        <v>0.94513801863130198</v>
      </c>
      <c r="Z8">
        <f t="shared" si="19"/>
        <v>0.99999999999999989</v>
      </c>
      <c r="AA8">
        <f t="shared" si="19"/>
        <v>0.8045422556026286</v>
      </c>
      <c r="AB8">
        <f t="shared" si="19"/>
        <v>0.89034879826371027</v>
      </c>
      <c r="AC8">
        <f t="shared" si="19"/>
        <v>0.9909781966261999</v>
      </c>
      <c r="AD8">
        <f t="shared" si="19"/>
        <v>0.88036190221784394</v>
      </c>
      <c r="AE8">
        <f t="shared" si="19"/>
        <v>0.88176323787668098</v>
      </c>
      <c r="AF8">
        <f t="shared" si="19"/>
        <v>0.99876094707787422</v>
      </c>
      <c r="AG8">
        <f t="shared" si="19"/>
        <v>0.89957285350737681</v>
      </c>
      <c r="AH8">
        <f t="shared" si="19"/>
        <v>0.99617563354620808</v>
      </c>
    </row>
    <row r="9" spans="1:34" x14ac:dyDescent="0.25">
      <c r="A9">
        <v>8</v>
      </c>
      <c r="B9">
        <f t="shared" ca="1" si="0"/>
        <v>7</v>
      </c>
      <c r="C9">
        <f t="shared" ca="1" si="1"/>
        <v>25</v>
      </c>
      <c r="D9">
        <f t="shared" ca="1" si="2"/>
        <v>25</v>
      </c>
      <c r="E9">
        <v>7</v>
      </c>
      <c r="F9">
        <v>22</v>
      </c>
      <c r="G9">
        <v>27</v>
      </c>
      <c r="H9">
        <f t="shared" si="3"/>
        <v>58</v>
      </c>
      <c r="I9">
        <f t="shared" si="4"/>
        <v>68</v>
      </c>
      <c r="J9">
        <f t="shared" si="5"/>
        <v>98</v>
      </c>
      <c r="K9">
        <f t="shared" si="6"/>
        <v>154</v>
      </c>
      <c r="L9">
        <f t="shared" si="7"/>
        <v>189</v>
      </c>
      <c r="M9">
        <f t="shared" si="8"/>
        <v>594</v>
      </c>
      <c r="N9">
        <f t="shared" si="9"/>
        <v>23.086792761230392</v>
      </c>
      <c r="O9">
        <f t="shared" si="10"/>
        <v>27.892651361962706</v>
      </c>
      <c r="P9">
        <f t="shared" si="11"/>
        <v>34.828149534535996</v>
      </c>
      <c r="Q9">
        <f t="shared" si="12"/>
        <v>4158</v>
      </c>
      <c r="R9">
        <f t="shared" si="13"/>
        <v>35.52463933666322</v>
      </c>
      <c r="T9" t="s">
        <v>113</v>
      </c>
      <c r="U9">
        <f>PEARSON($K$2:$K$101,E2:E101)</f>
        <v>0.96502360435617818</v>
      </c>
      <c r="V9">
        <f t="shared" ref="V9:AH9" si="20">PEARSON($K$2:$K$101,F2:F101)</f>
        <v>0.93848021557889483</v>
      </c>
      <c r="W9">
        <f t="shared" si="20"/>
        <v>0.35285858408811716</v>
      </c>
      <c r="X9">
        <f t="shared" si="20"/>
        <v>0.97799723000479966</v>
      </c>
      <c r="Y9">
        <f t="shared" si="20"/>
        <v>0.72253320942346666</v>
      </c>
      <c r="Z9">
        <f t="shared" si="20"/>
        <v>0.8045422556026286</v>
      </c>
      <c r="AA9">
        <f t="shared" si="20"/>
        <v>1.0000000000000002</v>
      </c>
      <c r="AB9">
        <f t="shared" si="20"/>
        <v>0.91722692489783508</v>
      </c>
      <c r="AC9">
        <f t="shared" si="20"/>
        <v>0.80744133171849286</v>
      </c>
      <c r="AD9">
        <f t="shared" si="20"/>
        <v>0.95659810263855971</v>
      </c>
      <c r="AE9">
        <f t="shared" si="20"/>
        <v>0.51635132909275816</v>
      </c>
      <c r="AF9">
        <f t="shared" si="20"/>
        <v>0.81310087325824554</v>
      </c>
      <c r="AG9">
        <f t="shared" si="20"/>
        <v>0.95657103572511282</v>
      </c>
      <c r="AH9">
        <f t="shared" si="20"/>
        <v>0.84621734303694385</v>
      </c>
    </row>
    <row r="10" spans="1:34" x14ac:dyDescent="0.25">
      <c r="A10">
        <v>9</v>
      </c>
      <c r="B10">
        <f t="shared" ca="1" si="0"/>
        <v>9</v>
      </c>
      <c r="C10">
        <f t="shared" ca="1" si="1"/>
        <v>27</v>
      </c>
      <c r="D10">
        <f t="shared" ca="1" si="2"/>
        <v>26</v>
      </c>
      <c r="E10">
        <v>9</v>
      </c>
      <c r="F10">
        <v>24</v>
      </c>
      <c r="G10">
        <v>24</v>
      </c>
      <c r="H10">
        <f t="shared" si="3"/>
        <v>66</v>
      </c>
      <c r="I10">
        <f t="shared" si="4"/>
        <v>66</v>
      </c>
      <c r="J10">
        <f t="shared" si="5"/>
        <v>96</v>
      </c>
      <c r="K10">
        <f t="shared" si="6"/>
        <v>216</v>
      </c>
      <c r="L10">
        <f t="shared" si="7"/>
        <v>216</v>
      </c>
      <c r="M10">
        <f t="shared" si="8"/>
        <v>576</v>
      </c>
      <c r="N10">
        <f t="shared" si="9"/>
        <v>25.632011235952593</v>
      </c>
      <c r="O10">
        <f t="shared" si="10"/>
        <v>25.632011235952593</v>
      </c>
      <c r="P10">
        <f t="shared" si="11"/>
        <v>33.941125496954278</v>
      </c>
      <c r="Q10">
        <f t="shared" si="12"/>
        <v>5184</v>
      </c>
      <c r="R10">
        <f t="shared" si="13"/>
        <v>35.114099732158877</v>
      </c>
      <c r="T10" t="s">
        <v>114</v>
      </c>
      <c r="U10">
        <f>PEARSON($L$2:$L$101,E2:E101)</f>
        <v>0.90687111317959168</v>
      </c>
      <c r="V10">
        <f t="shared" ref="V10:AH10" si="21">PEARSON($L$2:$L$101,F2:F101)</f>
        <v>0.85939810383347093</v>
      </c>
      <c r="W10">
        <f t="shared" si="21"/>
        <v>0.62432686105444146</v>
      </c>
      <c r="X10">
        <f t="shared" si="21"/>
        <v>0.90323085278018822</v>
      </c>
      <c r="Y10">
        <f t="shared" si="21"/>
        <v>0.90296874305901642</v>
      </c>
      <c r="Z10">
        <f t="shared" si="21"/>
        <v>0.89034879826371027</v>
      </c>
      <c r="AA10">
        <f t="shared" si="21"/>
        <v>0.91722692489783508</v>
      </c>
      <c r="AB10">
        <f t="shared" si="21"/>
        <v>1.0000000000000002</v>
      </c>
      <c r="AC10">
        <f t="shared" si="21"/>
        <v>0.90684957315686732</v>
      </c>
      <c r="AD10">
        <f t="shared" si="21"/>
        <v>0.87896895909954964</v>
      </c>
      <c r="AE10">
        <f t="shared" si="21"/>
        <v>0.7510374049459253</v>
      </c>
      <c r="AF10">
        <f t="shared" si="21"/>
        <v>0.88726800784319082</v>
      </c>
      <c r="AG10">
        <f t="shared" si="21"/>
        <v>0.97696727115528303</v>
      </c>
      <c r="AH10">
        <f t="shared" si="21"/>
        <v>0.90914453326331224</v>
      </c>
    </row>
    <row r="11" spans="1:34" x14ac:dyDescent="0.25">
      <c r="A11">
        <v>10</v>
      </c>
      <c r="B11">
        <f t="shared" ca="1" si="0"/>
        <v>12</v>
      </c>
      <c r="C11">
        <f t="shared" ca="1" si="1"/>
        <v>31</v>
      </c>
      <c r="D11">
        <f t="shared" ca="1" si="2"/>
        <v>23</v>
      </c>
      <c r="E11">
        <v>7</v>
      </c>
      <c r="F11">
        <v>17</v>
      </c>
      <c r="G11">
        <v>14</v>
      </c>
      <c r="H11">
        <f t="shared" si="3"/>
        <v>48</v>
      </c>
      <c r="I11">
        <f t="shared" si="4"/>
        <v>42</v>
      </c>
      <c r="J11">
        <f t="shared" si="5"/>
        <v>62</v>
      </c>
      <c r="K11">
        <f t="shared" si="6"/>
        <v>119</v>
      </c>
      <c r="L11">
        <f t="shared" si="7"/>
        <v>98</v>
      </c>
      <c r="M11">
        <f t="shared" si="8"/>
        <v>238</v>
      </c>
      <c r="N11">
        <f t="shared" si="9"/>
        <v>18.384776310850235</v>
      </c>
      <c r="O11">
        <f t="shared" si="10"/>
        <v>15.652475842498529</v>
      </c>
      <c r="P11">
        <f t="shared" si="11"/>
        <v>22.022715545545239</v>
      </c>
      <c r="Q11">
        <f t="shared" si="12"/>
        <v>1666</v>
      </c>
      <c r="R11">
        <f t="shared" si="13"/>
        <v>23.108440016582687</v>
      </c>
      <c r="T11" t="s">
        <v>115</v>
      </c>
      <c r="U11">
        <f>PEARSON($M$2:$M$101,E2:E101)</f>
        <v>0.71103839785095824</v>
      </c>
      <c r="V11">
        <f t="shared" ref="V11:AH11" si="22">PEARSON($M$2:$M$101,F2:F101)</f>
        <v>0.88017068822424172</v>
      </c>
      <c r="W11">
        <f t="shared" si="22"/>
        <v>0.79454368828955346</v>
      </c>
      <c r="X11">
        <f t="shared" si="22"/>
        <v>0.85319705987430106</v>
      </c>
      <c r="Y11">
        <f t="shared" si="22"/>
        <v>0.94136861370205127</v>
      </c>
      <c r="Z11">
        <f t="shared" si="22"/>
        <v>0.9909781966261999</v>
      </c>
      <c r="AA11">
        <f t="shared" si="22"/>
        <v>0.80744133171849286</v>
      </c>
      <c r="AB11">
        <f t="shared" si="22"/>
        <v>0.90684957315686732</v>
      </c>
      <c r="AC11">
        <f t="shared" si="22"/>
        <v>1</v>
      </c>
      <c r="AD11">
        <f t="shared" si="22"/>
        <v>0.87286570027655386</v>
      </c>
      <c r="AE11">
        <f t="shared" si="22"/>
        <v>0.8736160025277222</v>
      </c>
      <c r="AF11">
        <f t="shared" si="22"/>
        <v>0.98650853605904498</v>
      </c>
      <c r="AG11">
        <f t="shared" si="22"/>
        <v>0.92010476070062175</v>
      </c>
      <c r="AH11">
        <f t="shared" si="22"/>
        <v>0.98444363242726007</v>
      </c>
    </row>
    <row r="12" spans="1:34" x14ac:dyDescent="0.25">
      <c r="A12">
        <v>11</v>
      </c>
      <c r="B12">
        <f t="shared" ca="1" si="0"/>
        <v>8</v>
      </c>
      <c r="C12">
        <f t="shared" ca="1" si="1"/>
        <v>26</v>
      </c>
      <c r="D12">
        <f t="shared" ca="1" si="2"/>
        <v>20</v>
      </c>
      <c r="E12">
        <v>11</v>
      </c>
      <c r="F12">
        <v>33</v>
      </c>
      <c r="G12">
        <v>29</v>
      </c>
      <c r="H12">
        <f t="shared" si="3"/>
        <v>88</v>
      </c>
      <c r="I12">
        <f t="shared" si="4"/>
        <v>80</v>
      </c>
      <c r="J12">
        <f t="shared" si="5"/>
        <v>124</v>
      </c>
      <c r="K12">
        <f t="shared" si="6"/>
        <v>363</v>
      </c>
      <c r="L12">
        <f t="shared" si="7"/>
        <v>319</v>
      </c>
      <c r="M12">
        <f t="shared" si="8"/>
        <v>957</v>
      </c>
      <c r="N12">
        <f t="shared" si="9"/>
        <v>34.785054261852174</v>
      </c>
      <c r="O12">
        <f t="shared" si="10"/>
        <v>31.016124838541646</v>
      </c>
      <c r="P12">
        <f t="shared" si="11"/>
        <v>43.931765272977593</v>
      </c>
      <c r="Q12">
        <f t="shared" si="12"/>
        <v>10527</v>
      </c>
      <c r="R12">
        <f t="shared" si="13"/>
        <v>45.287967496897011</v>
      </c>
      <c r="T12" t="s">
        <v>116</v>
      </c>
      <c r="U12">
        <f>PEARSON($N$2:$N$101,E2:E101)</f>
        <v>0.88817293323574409</v>
      </c>
      <c r="V12">
        <f t="shared" ref="V12:AH12" si="23">PEARSON($N$2:$N$101,F2:F101)</f>
        <v>0.99784130774843938</v>
      </c>
      <c r="W12">
        <f t="shared" si="23"/>
        <v>0.42406444102292512</v>
      </c>
      <c r="X12">
        <f t="shared" si="23"/>
        <v>0.99434922149948335</v>
      </c>
      <c r="Y12">
        <f t="shared" si="23"/>
        <v>0.74097485775289995</v>
      </c>
      <c r="Z12">
        <f t="shared" si="23"/>
        <v>0.88036190221784394</v>
      </c>
      <c r="AA12">
        <f t="shared" si="23"/>
        <v>0.95659810263855971</v>
      </c>
      <c r="AB12">
        <f t="shared" si="23"/>
        <v>0.87896895909954964</v>
      </c>
      <c r="AC12">
        <f t="shared" si="23"/>
        <v>0.87286570027655386</v>
      </c>
      <c r="AD12">
        <f t="shared" si="23"/>
        <v>1</v>
      </c>
      <c r="AE12">
        <f t="shared" si="23"/>
        <v>0.56607947745856779</v>
      </c>
      <c r="AF12">
        <f t="shared" si="23"/>
        <v>0.88440168616671033</v>
      </c>
      <c r="AG12">
        <f t="shared" si="23"/>
        <v>0.92984261114293887</v>
      </c>
      <c r="AH12">
        <f t="shared" si="23"/>
        <v>0.90553218694516546</v>
      </c>
    </row>
    <row r="13" spans="1:34" x14ac:dyDescent="0.25">
      <c r="A13">
        <v>12</v>
      </c>
      <c r="B13">
        <f t="shared" ca="1" si="0"/>
        <v>3</v>
      </c>
      <c r="C13">
        <f t="shared" ca="1" si="1"/>
        <v>18</v>
      </c>
      <c r="D13">
        <f t="shared" ca="1" si="2"/>
        <v>14</v>
      </c>
      <c r="E13">
        <v>10</v>
      </c>
      <c r="F13">
        <v>28</v>
      </c>
      <c r="G13">
        <v>20</v>
      </c>
      <c r="H13">
        <f t="shared" si="3"/>
        <v>76</v>
      </c>
      <c r="I13">
        <f t="shared" si="4"/>
        <v>60</v>
      </c>
      <c r="J13">
        <f t="shared" si="5"/>
        <v>96</v>
      </c>
      <c r="K13">
        <f t="shared" si="6"/>
        <v>280</v>
      </c>
      <c r="L13">
        <f t="shared" si="7"/>
        <v>200</v>
      </c>
      <c r="M13">
        <f t="shared" si="8"/>
        <v>560</v>
      </c>
      <c r="N13">
        <f t="shared" si="9"/>
        <v>29.732137494637012</v>
      </c>
      <c r="O13">
        <f t="shared" si="10"/>
        <v>22.360679774997898</v>
      </c>
      <c r="P13">
        <f t="shared" si="11"/>
        <v>34.409301068170507</v>
      </c>
      <c r="Q13">
        <f t="shared" si="12"/>
        <v>5600</v>
      </c>
      <c r="R13">
        <f t="shared" si="13"/>
        <v>35.832945734337834</v>
      </c>
      <c r="T13" t="s">
        <v>117</v>
      </c>
      <c r="U13">
        <f>PEARSON($O$2:$O$101,E2:E101)</f>
        <v>0.44454466559627276</v>
      </c>
      <c r="V13">
        <f t="shared" ref="V13:AH13" si="24">PEARSON($O$2:$O$101,F2:F101)</f>
        <v>0.57244243711722231</v>
      </c>
      <c r="W13">
        <f t="shared" si="24"/>
        <v>0.98199012120783391</v>
      </c>
      <c r="X13">
        <f t="shared" si="24"/>
        <v>0.54899243999656255</v>
      </c>
      <c r="Y13">
        <f t="shared" si="24"/>
        <v>0.95981436487331639</v>
      </c>
      <c r="Z13">
        <f t="shared" si="24"/>
        <v>0.88176323787668098</v>
      </c>
      <c r="AA13">
        <f t="shared" si="24"/>
        <v>0.51635132909275816</v>
      </c>
      <c r="AB13">
        <f t="shared" si="24"/>
        <v>0.7510374049459253</v>
      </c>
      <c r="AC13">
        <f t="shared" si="24"/>
        <v>0.8736160025277222</v>
      </c>
      <c r="AD13">
        <f t="shared" si="24"/>
        <v>0.56607947745856779</v>
      </c>
      <c r="AE13">
        <f t="shared" si="24"/>
        <v>1.0000000000000002</v>
      </c>
      <c r="AF13">
        <f t="shared" si="24"/>
        <v>0.87702436533799699</v>
      </c>
      <c r="AG13">
        <f t="shared" si="24"/>
        <v>0.69885284341171106</v>
      </c>
      <c r="AH13">
        <f t="shared" si="24"/>
        <v>0.85929467056600561</v>
      </c>
    </row>
    <row r="14" spans="1:34" x14ac:dyDescent="0.25">
      <c r="A14">
        <v>13</v>
      </c>
      <c r="B14">
        <f t="shared" ca="1" si="0"/>
        <v>5</v>
      </c>
      <c r="C14">
        <f t="shared" ca="1" si="1"/>
        <v>19</v>
      </c>
      <c r="D14">
        <f t="shared" ca="1" si="2"/>
        <v>14</v>
      </c>
      <c r="E14">
        <v>8</v>
      </c>
      <c r="F14">
        <v>18</v>
      </c>
      <c r="G14">
        <v>22</v>
      </c>
      <c r="H14">
        <f t="shared" si="3"/>
        <v>52</v>
      </c>
      <c r="I14">
        <f t="shared" si="4"/>
        <v>60</v>
      </c>
      <c r="J14">
        <f t="shared" si="5"/>
        <v>80</v>
      </c>
      <c r="K14">
        <f t="shared" si="6"/>
        <v>144</v>
      </c>
      <c r="L14">
        <f t="shared" si="7"/>
        <v>176</v>
      </c>
      <c r="M14">
        <f t="shared" si="8"/>
        <v>396</v>
      </c>
      <c r="N14">
        <f t="shared" si="9"/>
        <v>19.697715603592208</v>
      </c>
      <c r="O14">
        <f t="shared" si="10"/>
        <v>23.409399821439251</v>
      </c>
      <c r="P14">
        <f t="shared" si="11"/>
        <v>28.42534080710379</v>
      </c>
      <c r="Q14">
        <f t="shared" si="12"/>
        <v>3168</v>
      </c>
      <c r="R14">
        <f t="shared" si="13"/>
        <v>29.529646120466801</v>
      </c>
      <c r="T14" t="s">
        <v>118</v>
      </c>
      <c r="U14">
        <f>PEARSON($P$2:$P$101,E2:E101)</f>
        <v>0.71281819640999988</v>
      </c>
      <c r="V14">
        <f t="shared" ref="V14:AH14" si="25">PEARSON($P$2:$P$101,F2:F101)</f>
        <v>0.8925685074401325</v>
      </c>
      <c r="W14">
        <f t="shared" si="25"/>
        <v>0.79362497841980484</v>
      </c>
      <c r="X14">
        <f t="shared" si="25"/>
        <v>0.8624968825589584</v>
      </c>
      <c r="Y14">
        <f t="shared" si="25"/>
        <v>0.94150033461534344</v>
      </c>
      <c r="Z14">
        <f t="shared" si="25"/>
        <v>0.99876094707787422</v>
      </c>
      <c r="AA14">
        <f t="shared" si="25"/>
        <v>0.81310087325824554</v>
      </c>
      <c r="AB14">
        <f t="shared" si="25"/>
        <v>0.88726800784319082</v>
      </c>
      <c r="AC14">
        <f t="shared" si="25"/>
        <v>0.98650853605904498</v>
      </c>
      <c r="AD14">
        <f t="shared" si="25"/>
        <v>0.88440168616671033</v>
      </c>
      <c r="AE14">
        <f t="shared" si="25"/>
        <v>0.87702436533799699</v>
      </c>
      <c r="AF14">
        <f t="shared" si="25"/>
        <v>1.0000000000000002</v>
      </c>
      <c r="AG14">
        <f t="shared" si="25"/>
        <v>0.90090126685084715</v>
      </c>
      <c r="AH14">
        <f t="shared" si="25"/>
        <v>0.99797385988040377</v>
      </c>
    </row>
    <row r="15" spans="1:34" x14ac:dyDescent="0.25">
      <c r="A15">
        <v>14</v>
      </c>
      <c r="B15">
        <f t="shared" ca="1" si="0"/>
        <v>11</v>
      </c>
      <c r="C15">
        <f t="shared" ca="1" si="1"/>
        <v>33</v>
      </c>
      <c r="D15">
        <f t="shared" ca="1" si="2"/>
        <v>30</v>
      </c>
      <c r="E15">
        <v>6</v>
      </c>
      <c r="F15">
        <v>18</v>
      </c>
      <c r="G15">
        <v>15</v>
      </c>
      <c r="H15">
        <f t="shared" si="3"/>
        <v>48</v>
      </c>
      <c r="I15">
        <f t="shared" si="4"/>
        <v>42</v>
      </c>
      <c r="J15">
        <f t="shared" si="5"/>
        <v>66</v>
      </c>
      <c r="K15">
        <f t="shared" si="6"/>
        <v>108</v>
      </c>
      <c r="L15">
        <f t="shared" si="7"/>
        <v>90</v>
      </c>
      <c r="M15">
        <f t="shared" si="8"/>
        <v>270</v>
      </c>
      <c r="N15">
        <f t="shared" si="9"/>
        <v>18.973665961010276</v>
      </c>
      <c r="O15">
        <f t="shared" si="10"/>
        <v>16.15549442140351</v>
      </c>
      <c r="P15">
        <f t="shared" si="11"/>
        <v>23.430749027719962</v>
      </c>
      <c r="Q15">
        <f t="shared" si="12"/>
        <v>1620</v>
      </c>
      <c r="R15">
        <f t="shared" si="13"/>
        <v>24.186773244895647</v>
      </c>
      <c r="T15" t="s">
        <v>119</v>
      </c>
      <c r="U15">
        <f>PEARSON($Q$2:$Q$101,E2:E101)</f>
        <v>0.90222707753062137</v>
      </c>
      <c r="V15">
        <f t="shared" ref="V15:AH15" si="26">PEARSON($Q$2:$Q$101,F2:F101)</f>
        <v>0.91750786794618333</v>
      </c>
      <c r="W15">
        <f t="shared" si="26"/>
        <v>0.56657688805704753</v>
      </c>
      <c r="X15">
        <f t="shared" si="26"/>
        <v>0.94253414665812973</v>
      </c>
      <c r="Y15">
        <f t="shared" si="26"/>
        <v>0.85660509693622133</v>
      </c>
      <c r="Z15">
        <f t="shared" si="26"/>
        <v>0.89957285350737681</v>
      </c>
      <c r="AA15">
        <f t="shared" si="26"/>
        <v>0.95657103572511282</v>
      </c>
      <c r="AB15">
        <f t="shared" si="26"/>
        <v>0.97696727115528303</v>
      </c>
      <c r="AC15">
        <f t="shared" si="26"/>
        <v>0.92010476070062175</v>
      </c>
      <c r="AD15">
        <f t="shared" si="26"/>
        <v>0.92984261114293887</v>
      </c>
      <c r="AE15">
        <f t="shared" si="26"/>
        <v>0.69885284341171106</v>
      </c>
      <c r="AF15">
        <f t="shared" si="26"/>
        <v>0.90090126685084715</v>
      </c>
      <c r="AG15">
        <f t="shared" si="26"/>
        <v>1</v>
      </c>
      <c r="AH15">
        <f t="shared" si="26"/>
        <v>0.92173841585330329</v>
      </c>
    </row>
    <row r="16" spans="1:34" x14ac:dyDescent="0.25">
      <c r="A16">
        <v>15</v>
      </c>
      <c r="B16">
        <f t="shared" ca="1" si="0"/>
        <v>7</v>
      </c>
      <c r="C16">
        <f t="shared" ca="1" si="1"/>
        <v>25</v>
      </c>
      <c r="D16">
        <f t="shared" ca="1" si="2"/>
        <v>18</v>
      </c>
      <c r="E16">
        <v>7</v>
      </c>
      <c r="F16">
        <v>21</v>
      </c>
      <c r="G16">
        <v>15</v>
      </c>
      <c r="H16">
        <f t="shared" si="3"/>
        <v>56</v>
      </c>
      <c r="I16">
        <f t="shared" si="4"/>
        <v>44</v>
      </c>
      <c r="J16">
        <f t="shared" si="5"/>
        <v>72</v>
      </c>
      <c r="K16">
        <f t="shared" si="6"/>
        <v>147</v>
      </c>
      <c r="L16">
        <f t="shared" si="7"/>
        <v>105</v>
      </c>
      <c r="M16">
        <f t="shared" si="8"/>
        <v>315</v>
      </c>
      <c r="N16">
        <f t="shared" si="9"/>
        <v>22.135943621178654</v>
      </c>
      <c r="O16">
        <f t="shared" si="10"/>
        <v>16.552945357246848</v>
      </c>
      <c r="P16">
        <f t="shared" si="11"/>
        <v>25.80697580112788</v>
      </c>
      <c r="Q16">
        <f t="shared" si="12"/>
        <v>2205</v>
      </c>
      <c r="R16">
        <f t="shared" si="13"/>
        <v>26.739483914241877</v>
      </c>
      <c r="T16" t="s">
        <v>120</v>
      </c>
      <c r="U16">
        <f>PEARSON($R$2:$R$101,E2:E101)</f>
        <v>0.75546564439848163</v>
      </c>
      <c r="V16">
        <f t="shared" ref="V16:AH16" si="27">PEARSON($R$2:$R$101,F2:F101)</f>
        <v>0.91022146887514388</v>
      </c>
      <c r="W16">
        <f t="shared" si="27"/>
        <v>0.76551692191562726</v>
      </c>
      <c r="X16">
        <f t="shared" si="27"/>
        <v>0.88897741941161867</v>
      </c>
      <c r="Y16">
        <f t="shared" si="27"/>
        <v>0.93999398823806635</v>
      </c>
      <c r="Z16">
        <f t="shared" si="27"/>
        <v>0.99617563354620808</v>
      </c>
      <c r="AA16">
        <f t="shared" si="27"/>
        <v>0.84621734303694385</v>
      </c>
      <c r="AB16">
        <f t="shared" si="27"/>
        <v>0.90914453326331224</v>
      </c>
      <c r="AC16">
        <f t="shared" si="27"/>
        <v>0.98444363242726007</v>
      </c>
      <c r="AD16">
        <f t="shared" si="27"/>
        <v>0.90553218694516546</v>
      </c>
      <c r="AE16">
        <f t="shared" si="27"/>
        <v>0.85929467056600561</v>
      </c>
      <c r="AF16">
        <f t="shared" si="27"/>
        <v>0.99797385988040377</v>
      </c>
      <c r="AG16">
        <f t="shared" si="27"/>
        <v>0.92173841585330329</v>
      </c>
      <c r="AH16">
        <f t="shared" si="27"/>
        <v>1</v>
      </c>
    </row>
    <row r="17" spans="1:55" x14ac:dyDescent="0.25">
      <c r="A17">
        <v>16</v>
      </c>
      <c r="B17">
        <f t="shared" ca="1" si="0"/>
        <v>8</v>
      </c>
      <c r="C17">
        <f t="shared" ca="1" si="1"/>
        <v>25</v>
      </c>
      <c r="D17">
        <f t="shared" ca="1" si="2"/>
        <v>27</v>
      </c>
      <c r="E17">
        <v>6</v>
      </c>
      <c r="F17">
        <v>21</v>
      </c>
      <c r="G17">
        <v>27</v>
      </c>
      <c r="H17">
        <f t="shared" si="3"/>
        <v>54</v>
      </c>
      <c r="I17">
        <f t="shared" si="4"/>
        <v>66</v>
      </c>
      <c r="J17">
        <f t="shared" si="5"/>
        <v>96</v>
      </c>
      <c r="K17">
        <f t="shared" si="6"/>
        <v>126</v>
      </c>
      <c r="L17">
        <f t="shared" si="7"/>
        <v>162</v>
      </c>
      <c r="M17">
        <f t="shared" si="8"/>
        <v>567</v>
      </c>
      <c r="N17">
        <f t="shared" si="9"/>
        <v>21.840329667841555</v>
      </c>
      <c r="O17">
        <f t="shared" si="10"/>
        <v>27.658633371878661</v>
      </c>
      <c r="P17">
        <f t="shared" si="11"/>
        <v>34.205262752974143</v>
      </c>
      <c r="Q17">
        <f t="shared" si="12"/>
        <v>3402</v>
      </c>
      <c r="R17">
        <f t="shared" si="13"/>
        <v>34.727510708370673</v>
      </c>
      <c r="AZ17" t="s">
        <v>130</v>
      </c>
    </row>
    <row r="18" spans="1:55" ht="17.25" x14ac:dyDescent="0.25">
      <c r="A18">
        <v>17</v>
      </c>
      <c r="B18">
        <f t="shared" ca="1" si="0"/>
        <v>13</v>
      </c>
      <c r="C18">
        <f t="shared" ca="1" si="1"/>
        <v>39</v>
      </c>
      <c r="D18">
        <f t="shared" ca="1" si="2"/>
        <v>30</v>
      </c>
      <c r="E18">
        <v>10</v>
      </c>
      <c r="F18">
        <v>29</v>
      </c>
      <c r="G18">
        <v>29</v>
      </c>
      <c r="H18">
        <f t="shared" si="3"/>
        <v>78</v>
      </c>
      <c r="I18">
        <f t="shared" si="4"/>
        <v>78</v>
      </c>
      <c r="J18">
        <f t="shared" si="5"/>
        <v>116</v>
      </c>
      <c r="K18">
        <f t="shared" si="6"/>
        <v>290</v>
      </c>
      <c r="L18">
        <f t="shared" si="7"/>
        <v>290</v>
      </c>
      <c r="M18">
        <f t="shared" si="8"/>
        <v>841</v>
      </c>
      <c r="N18">
        <f t="shared" si="9"/>
        <v>30.675723300355934</v>
      </c>
      <c r="O18">
        <f t="shared" si="10"/>
        <v>30.675723300355934</v>
      </c>
      <c r="P18">
        <f t="shared" si="11"/>
        <v>41.012193308819754</v>
      </c>
      <c r="Q18">
        <f t="shared" si="12"/>
        <v>8410</v>
      </c>
      <c r="R18">
        <f t="shared" si="13"/>
        <v>42.213741838410868</v>
      </c>
      <c r="T18" s="6" t="s">
        <v>121</v>
      </c>
      <c r="U18" t="s">
        <v>122</v>
      </c>
      <c r="V18" t="s">
        <v>123</v>
      </c>
      <c r="W18" t="s">
        <v>124</v>
      </c>
      <c r="Y18" s="6" t="s">
        <v>66</v>
      </c>
      <c r="Z18" t="s">
        <v>122</v>
      </c>
      <c r="AA18" t="s">
        <v>123</v>
      </c>
      <c r="AB18" t="s">
        <v>124</v>
      </c>
      <c r="AD18" s="6" t="s">
        <v>128</v>
      </c>
      <c r="AE18" t="s">
        <v>122</v>
      </c>
      <c r="AF18" t="s">
        <v>123</v>
      </c>
      <c r="AG18" t="s">
        <v>124</v>
      </c>
      <c r="AI18" s="6" t="s">
        <v>127</v>
      </c>
      <c r="AJ18" t="s">
        <v>104</v>
      </c>
      <c r="AK18" t="s">
        <v>105</v>
      </c>
      <c r="AL18" t="s">
        <v>106</v>
      </c>
      <c r="AM18" t="s">
        <v>110</v>
      </c>
      <c r="AN18" t="s">
        <v>111</v>
      </c>
      <c r="AO18" t="s">
        <v>112</v>
      </c>
      <c r="AP18" t="s">
        <v>113</v>
      </c>
      <c r="AQ18" t="s">
        <v>114</v>
      </c>
      <c r="AR18" t="s">
        <v>115</v>
      </c>
      <c r="AS18" t="s">
        <v>116</v>
      </c>
      <c r="AT18" t="s">
        <v>117</v>
      </c>
      <c r="AU18" t="s">
        <v>118</v>
      </c>
      <c r="AV18" t="s">
        <v>119</v>
      </c>
      <c r="AW18" t="s">
        <v>120</v>
      </c>
      <c r="AZ18" s="6" t="s">
        <v>121</v>
      </c>
      <c r="BA18" t="s">
        <v>122</v>
      </c>
      <c r="BB18" t="s">
        <v>123</v>
      </c>
      <c r="BC18" t="s">
        <v>124</v>
      </c>
    </row>
    <row r="19" spans="1:55" x14ac:dyDescent="0.25">
      <c r="A19">
        <v>18</v>
      </c>
      <c r="B19">
        <f t="shared" ca="1" si="0"/>
        <v>5</v>
      </c>
      <c r="C19">
        <f t="shared" ca="1" si="1"/>
        <v>21</v>
      </c>
      <c r="D19">
        <f t="shared" ca="1" si="2"/>
        <v>24</v>
      </c>
      <c r="E19">
        <v>6</v>
      </c>
      <c r="F19">
        <v>15</v>
      </c>
      <c r="G19">
        <v>13</v>
      </c>
      <c r="H19">
        <f t="shared" si="3"/>
        <v>42</v>
      </c>
      <c r="I19">
        <f t="shared" si="4"/>
        <v>38</v>
      </c>
      <c r="J19">
        <f t="shared" si="5"/>
        <v>56</v>
      </c>
      <c r="K19">
        <f t="shared" si="6"/>
        <v>90</v>
      </c>
      <c r="L19">
        <f t="shared" si="7"/>
        <v>78</v>
      </c>
      <c r="M19">
        <f t="shared" si="8"/>
        <v>195</v>
      </c>
      <c r="N19">
        <f t="shared" si="9"/>
        <v>16.15549442140351</v>
      </c>
      <c r="O19">
        <f t="shared" si="10"/>
        <v>14.317821063276353</v>
      </c>
      <c r="P19">
        <f t="shared" si="11"/>
        <v>19.849433241279208</v>
      </c>
      <c r="Q19">
        <f t="shared" si="12"/>
        <v>1170</v>
      </c>
      <c r="R19">
        <f t="shared" si="13"/>
        <v>20.73644135332772</v>
      </c>
      <c r="T19" t="s">
        <v>104</v>
      </c>
      <c r="U19">
        <v>0.1042233916879805</v>
      </c>
      <c r="V19">
        <v>0.21928074071166057</v>
      </c>
      <c r="W19">
        <v>0.87118470148035654</v>
      </c>
      <c r="Y19" t="s">
        <v>122</v>
      </c>
      <c r="Z19">
        <v>1</v>
      </c>
      <c r="AA19">
        <f>Z20</f>
        <v>0.26043427524042173</v>
      </c>
      <c r="AB19">
        <f>Z21</f>
        <v>0.84295770235270329</v>
      </c>
      <c r="AD19" t="s">
        <v>104</v>
      </c>
      <c r="AE19">
        <f t="array" ref="AE19:AG32">MMULT(U19:W32,Z19:AB21)</f>
        <v>0.89570346675411172</v>
      </c>
      <c r="AF19">
        <v>0.25680123475206146</v>
      </c>
      <c r="AG19">
        <v>0.96165258336781323</v>
      </c>
      <c r="AI19" t="s">
        <v>122</v>
      </c>
      <c r="AJ19">
        <f t="array" ref="AJ19:AW21">TRANSPOSE(U19:W32)</f>
        <v>0.1042233916879805</v>
      </c>
      <c r="AK19">
        <v>0.91762752464373254</v>
      </c>
      <c r="AL19">
        <v>4.611330573770678E-3</v>
      </c>
      <c r="AM19">
        <v>0.95792167905799785</v>
      </c>
      <c r="AN19">
        <v>2.5545731370293788E-3</v>
      </c>
      <c r="AO19">
        <v>0.61421225793728407</v>
      </c>
      <c r="AP19">
        <v>0.46825354986029133</v>
      </c>
      <c r="AQ19">
        <v>5.9146924411539173E-3</v>
      </c>
      <c r="AR19">
        <v>0.59239033476766023</v>
      </c>
      <c r="AS19">
        <v>0.93782016796469525</v>
      </c>
      <c r="AT19">
        <v>1.1070101023839761E-3</v>
      </c>
      <c r="AU19">
        <v>0.62270259937875228</v>
      </c>
      <c r="AV19">
        <v>0.30860179080558797</v>
      </c>
      <c r="AW19">
        <v>0.64717611612195536</v>
      </c>
      <c r="AZ19" t="s">
        <v>104</v>
      </c>
      <c r="BA19">
        <v>0</v>
      </c>
      <c r="BB19">
        <v>0</v>
      </c>
      <c r="BC19">
        <v>0.99154135633150164</v>
      </c>
    </row>
    <row r="20" spans="1:55" x14ac:dyDescent="0.25">
      <c r="A20">
        <v>19</v>
      </c>
      <c r="B20">
        <f t="shared" ca="1" si="0"/>
        <v>9</v>
      </c>
      <c r="C20">
        <f t="shared" ca="1" si="1"/>
        <v>22</v>
      </c>
      <c r="D20">
        <f t="shared" ca="1" si="2"/>
        <v>17</v>
      </c>
      <c r="E20">
        <v>12</v>
      </c>
      <c r="F20">
        <v>33</v>
      </c>
      <c r="G20">
        <v>23</v>
      </c>
      <c r="H20">
        <f t="shared" si="3"/>
        <v>90</v>
      </c>
      <c r="I20">
        <f t="shared" si="4"/>
        <v>70</v>
      </c>
      <c r="J20">
        <f t="shared" si="5"/>
        <v>112</v>
      </c>
      <c r="K20">
        <f t="shared" si="6"/>
        <v>396</v>
      </c>
      <c r="L20">
        <f t="shared" si="7"/>
        <v>276</v>
      </c>
      <c r="M20">
        <f t="shared" si="8"/>
        <v>759</v>
      </c>
      <c r="N20">
        <f t="shared" si="9"/>
        <v>35.114099732158877</v>
      </c>
      <c r="O20">
        <f t="shared" si="10"/>
        <v>25.942243542145693</v>
      </c>
      <c r="P20">
        <f t="shared" si="11"/>
        <v>40.224370722237531</v>
      </c>
      <c r="Q20">
        <f t="shared" si="12"/>
        <v>9108</v>
      </c>
      <c r="R20">
        <f t="shared" si="13"/>
        <v>41.976183723630712</v>
      </c>
      <c r="T20" t="s">
        <v>105</v>
      </c>
      <c r="U20">
        <v>0.91762752464373254</v>
      </c>
      <c r="V20">
        <v>0.19852450477976866</v>
      </c>
      <c r="W20">
        <v>0</v>
      </c>
      <c r="Y20" t="s">
        <v>123</v>
      </c>
      <c r="Z20">
        <v>0.26043427524042173</v>
      </c>
      <c r="AA20">
        <v>1</v>
      </c>
      <c r="AB20">
        <f>AA21</f>
        <v>1.191153901739756E-2</v>
      </c>
      <c r="AD20" t="s">
        <v>105</v>
      </c>
      <c r="AE20">
        <v>0.96933011016351522</v>
      </c>
      <c r="AF20">
        <v>0.43750616410102139</v>
      </c>
      <c r="AG20">
        <v>0.7758859221738732</v>
      </c>
      <c r="AI20" t="s">
        <v>123</v>
      </c>
      <c r="AJ20">
        <v>0.21928074071166057</v>
      </c>
      <c r="AK20">
        <v>0.19852450477976866</v>
      </c>
      <c r="AL20">
        <v>0.99887318130359004</v>
      </c>
      <c r="AM20">
        <v>0.14364047423264675</v>
      </c>
      <c r="AN20">
        <v>0.87903970961503919</v>
      </c>
      <c r="AO20">
        <v>0.64105572924159449</v>
      </c>
      <c r="AP20">
        <v>0.215955964360493</v>
      </c>
      <c r="AQ20">
        <v>0.60172097778902278</v>
      </c>
      <c r="AR20">
        <v>0.6400158179668145</v>
      </c>
      <c r="AS20">
        <v>0.17846813070933726</v>
      </c>
      <c r="AT20">
        <v>0.97587281712824436</v>
      </c>
      <c r="AU20">
        <v>0.63127685439007608</v>
      </c>
      <c r="AV20">
        <v>0.47240310981758515</v>
      </c>
      <c r="AW20">
        <v>0.5955690220662786</v>
      </c>
      <c r="AZ20" t="s">
        <v>105</v>
      </c>
      <c r="BA20">
        <v>0.99317205912120532</v>
      </c>
      <c r="BB20">
        <v>5.8967870021397951E-2</v>
      </c>
      <c r="BC20">
        <v>0</v>
      </c>
    </row>
    <row r="21" spans="1:55" x14ac:dyDescent="0.25">
      <c r="A21">
        <v>20</v>
      </c>
      <c r="B21">
        <f t="shared" ca="1" si="0"/>
        <v>6</v>
      </c>
      <c r="C21">
        <f t="shared" ca="1" si="1"/>
        <v>27</v>
      </c>
      <c r="D21">
        <f t="shared" ca="1" si="2"/>
        <v>30</v>
      </c>
      <c r="E21">
        <v>6</v>
      </c>
      <c r="F21">
        <v>18</v>
      </c>
      <c r="G21">
        <v>18</v>
      </c>
      <c r="H21">
        <f t="shared" si="3"/>
        <v>48</v>
      </c>
      <c r="I21">
        <f t="shared" si="4"/>
        <v>48</v>
      </c>
      <c r="J21">
        <f t="shared" si="5"/>
        <v>72</v>
      </c>
      <c r="K21">
        <f t="shared" si="6"/>
        <v>108</v>
      </c>
      <c r="L21">
        <f t="shared" si="7"/>
        <v>108</v>
      </c>
      <c r="M21">
        <f t="shared" si="8"/>
        <v>324</v>
      </c>
      <c r="N21">
        <f t="shared" si="9"/>
        <v>18.973665961010276</v>
      </c>
      <c r="O21">
        <f t="shared" si="10"/>
        <v>18.973665961010276</v>
      </c>
      <c r="P21">
        <f t="shared" si="11"/>
        <v>25.45584412271571</v>
      </c>
      <c r="Q21">
        <f t="shared" si="12"/>
        <v>1944</v>
      </c>
      <c r="R21">
        <f t="shared" si="13"/>
        <v>26.153393661244042</v>
      </c>
      <c r="T21" t="s">
        <v>106</v>
      </c>
      <c r="U21">
        <v>4.611330573770678E-3</v>
      </c>
      <c r="V21">
        <v>0.99887318130359004</v>
      </c>
      <c r="W21">
        <v>1.7861506133715933E-3</v>
      </c>
      <c r="Y21" t="s">
        <v>124</v>
      </c>
      <c r="Z21">
        <v>0.84295770235270329</v>
      </c>
      <c r="AA21">
        <v>1.191153901739756E-2</v>
      </c>
      <c r="AB21">
        <v>1</v>
      </c>
      <c r="AD21" t="s">
        <v>106</v>
      </c>
      <c r="AE21">
        <v>0.26625779302076907</v>
      </c>
      <c r="AF21">
        <v>1.000095405642186</v>
      </c>
      <c r="AG21">
        <v>1.7571424111155837E-2</v>
      </c>
      <c r="AI21" t="s">
        <v>124</v>
      </c>
      <c r="AJ21">
        <v>0.87118470148035654</v>
      </c>
      <c r="AK21">
        <v>0</v>
      </c>
      <c r="AL21">
        <v>1.7861506133715933E-3</v>
      </c>
      <c r="AM21">
        <v>5.6315104742866422E-3</v>
      </c>
      <c r="AN21">
        <v>0.46057629059497823</v>
      </c>
      <c r="AO21">
        <v>0</v>
      </c>
      <c r="AP21">
        <v>0.51308587871293299</v>
      </c>
      <c r="AQ21">
        <v>0.78067384460082134</v>
      </c>
      <c r="AR21">
        <v>2.6240222647451093E-2</v>
      </c>
      <c r="AS21">
        <v>8.66053331120745E-6</v>
      </c>
      <c r="AT21">
        <v>0.19407882270827892</v>
      </c>
      <c r="AU21">
        <v>0</v>
      </c>
      <c r="AV21">
        <v>0.54246615570277001</v>
      </c>
      <c r="AW21">
        <v>2.0886753194296118E-2</v>
      </c>
      <c r="AZ21" t="s">
        <v>106</v>
      </c>
      <c r="BA21">
        <v>1.3764469757517927E-2</v>
      </c>
      <c r="BB21">
        <v>0.99952544996522441</v>
      </c>
      <c r="BC21">
        <v>1.2856964286489599E-3</v>
      </c>
    </row>
    <row r="22" spans="1:55" x14ac:dyDescent="0.25">
      <c r="A22">
        <v>21</v>
      </c>
      <c r="B22">
        <f t="shared" ca="1" si="0"/>
        <v>3</v>
      </c>
      <c r="C22">
        <f t="shared" ca="1" si="1"/>
        <v>19</v>
      </c>
      <c r="D22">
        <f t="shared" ca="1" si="2"/>
        <v>21</v>
      </c>
      <c r="E22">
        <v>11</v>
      </c>
      <c r="F22">
        <v>29</v>
      </c>
      <c r="G22">
        <v>23</v>
      </c>
      <c r="H22">
        <f t="shared" si="3"/>
        <v>80</v>
      </c>
      <c r="I22">
        <f t="shared" si="4"/>
        <v>68</v>
      </c>
      <c r="J22">
        <f t="shared" si="5"/>
        <v>104</v>
      </c>
      <c r="K22">
        <f t="shared" si="6"/>
        <v>319</v>
      </c>
      <c r="L22">
        <f t="shared" si="7"/>
        <v>253</v>
      </c>
      <c r="M22">
        <f t="shared" si="8"/>
        <v>667</v>
      </c>
      <c r="N22">
        <f t="shared" si="9"/>
        <v>31.016124838541646</v>
      </c>
      <c r="O22">
        <f t="shared" si="10"/>
        <v>25.495097567963924</v>
      </c>
      <c r="P22">
        <f t="shared" si="11"/>
        <v>37.013511046643494</v>
      </c>
      <c r="Q22">
        <f t="shared" si="12"/>
        <v>7337</v>
      </c>
      <c r="R22">
        <f t="shared" si="13"/>
        <v>38.613469152615643</v>
      </c>
      <c r="T22" t="s">
        <v>110</v>
      </c>
      <c r="U22">
        <v>0.95792167905799785</v>
      </c>
      <c r="V22">
        <v>0.14364047423264675</v>
      </c>
      <c r="W22">
        <v>5.6315104742866422E-3</v>
      </c>
      <c r="AD22" t="s">
        <v>110</v>
      </c>
      <c r="AE22">
        <v>1.0000777069901476</v>
      </c>
      <c r="AF22">
        <v>0.3931831924119456</v>
      </c>
      <c r="AG22">
        <v>0.81482994720015989</v>
      </c>
      <c r="AZ22" t="s">
        <v>110</v>
      </c>
      <c r="BA22">
        <v>0.77725034464895426</v>
      </c>
      <c r="BB22">
        <v>4.930010874595582E-2</v>
      </c>
      <c r="BC22">
        <v>0.6194311797643387</v>
      </c>
    </row>
    <row r="23" spans="1:55" x14ac:dyDescent="0.25">
      <c r="A23">
        <v>22</v>
      </c>
      <c r="B23">
        <f t="shared" ca="1" si="0"/>
        <v>7</v>
      </c>
      <c r="C23">
        <f t="shared" ca="1" si="1"/>
        <v>22</v>
      </c>
      <c r="D23">
        <f t="shared" ca="1" si="2"/>
        <v>17</v>
      </c>
      <c r="E23">
        <v>5</v>
      </c>
      <c r="F23">
        <v>23</v>
      </c>
      <c r="G23">
        <v>29</v>
      </c>
      <c r="H23">
        <f t="shared" si="3"/>
        <v>56</v>
      </c>
      <c r="I23">
        <f t="shared" si="4"/>
        <v>68</v>
      </c>
      <c r="J23">
        <f t="shared" si="5"/>
        <v>104</v>
      </c>
      <c r="K23">
        <f t="shared" si="6"/>
        <v>115</v>
      </c>
      <c r="L23">
        <f t="shared" si="7"/>
        <v>145</v>
      </c>
      <c r="M23">
        <f t="shared" si="8"/>
        <v>667</v>
      </c>
      <c r="N23">
        <f t="shared" si="9"/>
        <v>23.53720459187964</v>
      </c>
      <c r="O23">
        <f t="shared" si="10"/>
        <v>29.427877939124322</v>
      </c>
      <c r="P23">
        <f t="shared" si="11"/>
        <v>37.013511046643494</v>
      </c>
      <c r="Q23">
        <f t="shared" si="12"/>
        <v>3335</v>
      </c>
      <c r="R23">
        <f t="shared" si="13"/>
        <v>37.349698793966198</v>
      </c>
      <c r="T23" t="s">
        <v>111</v>
      </c>
      <c r="U23">
        <v>2.5545731370293788E-3</v>
      </c>
      <c r="V23">
        <v>0.87903970961503919</v>
      </c>
      <c r="W23">
        <v>0.46057629059497823</v>
      </c>
      <c r="AD23" t="s">
        <v>111</v>
      </c>
      <c r="AE23">
        <v>0.61973297449624676</v>
      </c>
      <c r="AF23">
        <v>0.88519118047444045</v>
      </c>
      <c r="AG23">
        <v>0.4732004034959818</v>
      </c>
      <c r="AI23" t="s">
        <v>51</v>
      </c>
      <c r="AJ23">
        <f>SUMSQ(U51:AH64)</f>
        <v>1.383678190105535E-2</v>
      </c>
      <c r="AZ23" t="s">
        <v>111</v>
      </c>
      <c r="BA23">
        <v>2.1856669054425328E-3</v>
      </c>
      <c r="BB23">
        <v>0.8460200840311447</v>
      </c>
      <c r="BC23">
        <v>0.52733150352062785</v>
      </c>
    </row>
    <row r="24" spans="1:55" x14ac:dyDescent="0.25">
      <c r="A24">
        <v>23</v>
      </c>
      <c r="B24">
        <f t="shared" ca="1" si="0"/>
        <v>9</v>
      </c>
      <c r="C24">
        <f t="shared" ca="1" si="1"/>
        <v>25</v>
      </c>
      <c r="D24">
        <f t="shared" ca="1" si="2"/>
        <v>24</v>
      </c>
      <c r="E24">
        <v>12</v>
      </c>
      <c r="F24">
        <v>35</v>
      </c>
      <c r="G24">
        <v>21</v>
      </c>
      <c r="H24">
        <f t="shared" si="3"/>
        <v>94</v>
      </c>
      <c r="I24">
        <f t="shared" si="4"/>
        <v>66</v>
      </c>
      <c r="J24">
        <f t="shared" si="5"/>
        <v>112</v>
      </c>
      <c r="K24">
        <f t="shared" si="6"/>
        <v>420</v>
      </c>
      <c r="L24">
        <f t="shared" si="7"/>
        <v>252</v>
      </c>
      <c r="M24">
        <f t="shared" si="8"/>
        <v>735</v>
      </c>
      <c r="N24">
        <f t="shared" si="9"/>
        <v>37</v>
      </c>
      <c r="O24">
        <f t="shared" si="10"/>
        <v>24.186773244895647</v>
      </c>
      <c r="P24">
        <f t="shared" si="11"/>
        <v>40.8166632639171</v>
      </c>
      <c r="Q24">
        <f t="shared" si="12"/>
        <v>8820</v>
      </c>
      <c r="R24">
        <f t="shared" si="13"/>
        <v>42.544094772365298</v>
      </c>
      <c r="T24" t="s">
        <v>112</v>
      </c>
      <c r="U24">
        <v>0.61421225793728407</v>
      </c>
      <c r="V24">
        <v>0.64105572924159449</v>
      </c>
      <c r="W24">
        <v>0</v>
      </c>
      <c r="AD24" t="s">
        <v>112</v>
      </c>
      <c r="AE24">
        <v>0.78116514217103872</v>
      </c>
      <c r="AF24">
        <v>0.80101765348127407</v>
      </c>
      <c r="AG24">
        <v>0.5253909140388664</v>
      </c>
      <c r="AZ24" t="s">
        <v>112</v>
      </c>
      <c r="BA24">
        <v>0.59327934724054543</v>
      </c>
      <c r="BB24">
        <v>0.78495666515860851</v>
      </c>
      <c r="BC24">
        <v>0</v>
      </c>
    </row>
    <row r="25" spans="1:55" x14ac:dyDescent="0.25">
      <c r="A25">
        <v>24</v>
      </c>
      <c r="B25">
        <f t="shared" ca="1" si="0"/>
        <v>10</v>
      </c>
      <c r="C25">
        <f t="shared" ca="1" si="1"/>
        <v>33</v>
      </c>
      <c r="D25">
        <f t="shared" ca="1" si="2"/>
        <v>22</v>
      </c>
      <c r="E25">
        <v>7</v>
      </c>
      <c r="F25">
        <v>22</v>
      </c>
      <c r="G25">
        <v>15</v>
      </c>
      <c r="H25">
        <f t="shared" si="3"/>
        <v>58</v>
      </c>
      <c r="I25">
        <f t="shared" si="4"/>
        <v>44</v>
      </c>
      <c r="J25">
        <f t="shared" si="5"/>
        <v>74</v>
      </c>
      <c r="K25">
        <f t="shared" si="6"/>
        <v>154</v>
      </c>
      <c r="L25">
        <f t="shared" si="7"/>
        <v>105</v>
      </c>
      <c r="M25">
        <f t="shared" si="8"/>
        <v>330</v>
      </c>
      <c r="N25">
        <f t="shared" si="9"/>
        <v>23.086792761230392</v>
      </c>
      <c r="O25">
        <f t="shared" si="10"/>
        <v>16.552945357246848</v>
      </c>
      <c r="P25">
        <f t="shared" si="11"/>
        <v>26.627053911388696</v>
      </c>
      <c r="Q25">
        <f t="shared" si="12"/>
        <v>2310</v>
      </c>
      <c r="R25">
        <f t="shared" si="13"/>
        <v>27.531799795872409</v>
      </c>
      <c r="T25" t="s">
        <v>113</v>
      </c>
      <c r="U25">
        <v>0.46825354986029133</v>
      </c>
      <c r="V25">
        <v>0.215955964360493</v>
      </c>
      <c r="W25">
        <v>0.51308587871293299</v>
      </c>
      <c r="AD25" t="s">
        <v>113</v>
      </c>
      <c r="AE25">
        <v>0.95700557835183442</v>
      </c>
      <c r="AF25">
        <v>0.34401688071067749</v>
      </c>
      <c r="AG25">
        <v>0.91037618311718083</v>
      </c>
      <c r="AZ25" t="s">
        <v>113</v>
      </c>
      <c r="BA25">
        <v>0.67930919107136811</v>
      </c>
      <c r="BB25">
        <v>5.7094381102686741E-2</v>
      </c>
      <c r="BC25">
        <v>0.70649870002299542</v>
      </c>
    </row>
    <row r="26" spans="1:55" x14ac:dyDescent="0.25">
      <c r="A26">
        <v>25</v>
      </c>
      <c r="B26">
        <f t="shared" ca="1" si="0"/>
        <v>12</v>
      </c>
      <c r="C26">
        <f t="shared" ca="1" si="1"/>
        <v>36</v>
      </c>
      <c r="D26">
        <f t="shared" ca="1" si="2"/>
        <v>32</v>
      </c>
      <c r="E26">
        <v>4</v>
      </c>
      <c r="F26">
        <v>19</v>
      </c>
      <c r="G26">
        <v>24</v>
      </c>
      <c r="H26">
        <f t="shared" si="3"/>
        <v>46</v>
      </c>
      <c r="I26">
        <f t="shared" si="4"/>
        <v>56</v>
      </c>
      <c r="J26">
        <f t="shared" si="5"/>
        <v>86</v>
      </c>
      <c r="K26">
        <f t="shared" si="6"/>
        <v>76</v>
      </c>
      <c r="L26">
        <f t="shared" si="7"/>
        <v>96</v>
      </c>
      <c r="M26">
        <f t="shared" si="8"/>
        <v>456</v>
      </c>
      <c r="N26">
        <f t="shared" si="9"/>
        <v>19.416487838947599</v>
      </c>
      <c r="O26">
        <f t="shared" si="10"/>
        <v>24.331050121192877</v>
      </c>
      <c r="P26">
        <f t="shared" si="11"/>
        <v>30.610455730027933</v>
      </c>
      <c r="Q26">
        <f t="shared" si="12"/>
        <v>1824</v>
      </c>
      <c r="R26">
        <f t="shared" si="13"/>
        <v>30.870698080866262</v>
      </c>
      <c r="T26" t="s">
        <v>114</v>
      </c>
      <c r="U26">
        <v>5.9146924411539173E-3</v>
      </c>
      <c r="V26">
        <v>0.60172097778902278</v>
      </c>
      <c r="W26">
        <v>0.78067384460082134</v>
      </c>
      <c r="AD26" t="s">
        <v>114</v>
      </c>
      <c r="AE26">
        <v>0.82069848952015567</v>
      </c>
      <c r="AF26">
        <v>0.61256039338802915</v>
      </c>
      <c r="AG26">
        <v>0.79282710305565995</v>
      </c>
      <c r="AZ26" t="s">
        <v>114</v>
      </c>
      <c r="BA26">
        <v>7.1388311981419629E-3</v>
      </c>
      <c r="BB26">
        <v>0.66724109018758992</v>
      </c>
      <c r="BC26">
        <v>0.72352521425056204</v>
      </c>
    </row>
    <row r="27" spans="1:55" x14ac:dyDescent="0.25">
      <c r="A27">
        <v>26</v>
      </c>
      <c r="B27">
        <f t="shared" ca="1" si="0"/>
        <v>4</v>
      </c>
      <c r="C27">
        <f t="shared" ca="1" si="1"/>
        <v>18</v>
      </c>
      <c r="D27">
        <f t="shared" ca="1" si="2"/>
        <v>24</v>
      </c>
      <c r="E27">
        <v>11</v>
      </c>
      <c r="F27">
        <v>30</v>
      </c>
      <c r="G27">
        <v>31</v>
      </c>
      <c r="H27">
        <f t="shared" si="3"/>
        <v>82</v>
      </c>
      <c r="I27">
        <f t="shared" si="4"/>
        <v>84</v>
      </c>
      <c r="J27">
        <f t="shared" si="5"/>
        <v>122</v>
      </c>
      <c r="K27">
        <f t="shared" si="6"/>
        <v>330</v>
      </c>
      <c r="L27">
        <f t="shared" si="7"/>
        <v>341</v>
      </c>
      <c r="M27">
        <f t="shared" si="8"/>
        <v>930</v>
      </c>
      <c r="N27">
        <f t="shared" si="9"/>
        <v>31.953090617340916</v>
      </c>
      <c r="O27">
        <f t="shared" si="10"/>
        <v>32.893768406797051</v>
      </c>
      <c r="P27">
        <f t="shared" si="11"/>
        <v>43.139309220245984</v>
      </c>
      <c r="Q27">
        <f t="shared" si="12"/>
        <v>10230</v>
      </c>
      <c r="R27">
        <f t="shared" si="13"/>
        <v>44.519658579104131</v>
      </c>
      <c r="T27" t="s">
        <v>115</v>
      </c>
      <c r="U27">
        <v>0.59239033476766023</v>
      </c>
      <c r="V27">
        <v>0.6400158179668145</v>
      </c>
      <c r="W27">
        <v>2.6240222647451093E-2</v>
      </c>
      <c r="AD27" t="s">
        <v>115</v>
      </c>
      <c r="AE27">
        <v>0.78119178825437197</v>
      </c>
      <c r="AF27">
        <v>0.79460712689735125</v>
      </c>
      <c r="AG27">
        <v>0.53322379152660992</v>
      </c>
      <c r="AZ27" t="s">
        <v>115</v>
      </c>
      <c r="BA27">
        <v>0.67287033991025436</v>
      </c>
      <c r="BB27">
        <v>0.69792997043835059</v>
      </c>
      <c r="BC27">
        <v>1.6006381901607181E-2</v>
      </c>
    </row>
    <row r="28" spans="1:55" x14ac:dyDescent="0.25">
      <c r="A28">
        <v>27</v>
      </c>
      <c r="B28">
        <f t="shared" ca="1" si="0"/>
        <v>9</v>
      </c>
      <c r="C28">
        <f t="shared" ca="1" si="1"/>
        <v>26</v>
      </c>
      <c r="D28">
        <f t="shared" ca="1" si="2"/>
        <v>24</v>
      </c>
      <c r="E28">
        <v>12</v>
      </c>
      <c r="F28">
        <v>35</v>
      </c>
      <c r="G28">
        <v>25</v>
      </c>
      <c r="H28">
        <f t="shared" si="3"/>
        <v>94</v>
      </c>
      <c r="I28">
        <f t="shared" si="4"/>
        <v>74</v>
      </c>
      <c r="J28">
        <f t="shared" si="5"/>
        <v>120</v>
      </c>
      <c r="K28">
        <f t="shared" si="6"/>
        <v>420</v>
      </c>
      <c r="L28">
        <f t="shared" si="7"/>
        <v>300</v>
      </c>
      <c r="M28">
        <f t="shared" si="8"/>
        <v>875</v>
      </c>
      <c r="N28">
        <f t="shared" si="9"/>
        <v>37</v>
      </c>
      <c r="O28">
        <f t="shared" si="10"/>
        <v>27.730849247724095</v>
      </c>
      <c r="P28">
        <f t="shared" si="11"/>
        <v>43.011626335213137</v>
      </c>
      <c r="Q28">
        <f t="shared" si="12"/>
        <v>10500</v>
      </c>
      <c r="R28">
        <f t="shared" si="13"/>
        <v>44.654227123532216</v>
      </c>
      <c r="T28" t="s">
        <v>116</v>
      </c>
      <c r="U28">
        <v>0.93782016796469525</v>
      </c>
      <c r="V28">
        <v>0.17846813070933726</v>
      </c>
      <c r="W28">
        <v>8.66053331120745E-6</v>
      </c>
      <c r="AD28" t="s">
        <v>116</v>
      </c>
      <c r="AE28">
        <v>0.98430668670275545</v>
      </c>
      <c r="AF28">
        <v>0.42270874961935367</v>
      </c>
      <c r="AG28">
        <v>0.79267722464316326</v>
      </c>
      <c r="AZ28" t="s">
        <v>116</v>
      </c>
      <c r="BA28">
        <v>0.83740317441173173</v>
      </c>
      <c r="BB28">
        <v>4.3457220139758765E-2</v>
      </c>
      <c r="BC28">
        <v>0.5158012979798231</v>
      </c>
    </row>
    <row r="29" spans="1:55" x14ac:dyDescent="0.25">
      <c r="A29">
        <v>28</v>
      </c>
      <c r="B29">
        <f t="shared" ca="1" si="0"/>
        <v>7</v>
      </c>
      <c r="C29">
        <f t="shared" ca="1" si="1"/>
        <v>28</v>
      </c>
      <c r="D29">
        <f t="shared" ca="1" si="2"/>
        <v>22</v>
      </c>
      <c r="E29">
        <v>4</v>
      </c>
      <c r="F29">
        <v>16</v>
      </c>
      <c r="G29">
        <v>14</v>
      </c>
      <c r="H29">
        <f t="shared" si="3"/>
        <v>40</v>
      </c>
      <c r="I29">
        <f t="shared" si="4"/>
        <v>36</v>
      </c>
      <c r="J29">
        <f t="shared" si="5"/>
        <v>60</v>
      </c>
      <c r="K29">
        <f t="shared" si="6"/>
        <v>64</v>
      </c>
      <c r="L29">
        <f t="shared" si="7"/>
        <v>56</v>
      </c>
      <c r="M29">
        <f t="shared" si="8"/>
        <v>224</v>
      </c>
      <c r="N29">
        <f t="shared" si="9"/>
        <v>16.492422502470642</v>
      </c>
      <c r="O29">
        <f t="shared" si="10"/>
        <v>14.560219778561036</v>
      </c>
      <c r="P29">
        <f t="shared" si="11"/>
        <v>21.2602916254693</v>
      </c>
      <c r="Q29">
        <f t="shared" si="12"/>
        <v>896</v>
      </c>
      <c r="R29">
        <f t="shared" si="13"/>
        <v>21.633307652783937</v>
      </c>
      <c r="T29" t="s">
        <v>117</v>
      </c>
      <c r="U29">
        <v>1.1070101023839761E-3</v>
      </c>
      <c r="V29">
        <v>0.97587281712824436</v>
      </c>
      <c r="W29">
        <v>0.19407882270827892</v>
      </c>
      <c r="AD29" t="s">
        <v>117</v>
      </c>
      <c r="AE29">
        <v>0.41885797842349537</v>
      </c>
      <c r="AF29">
        <v>0.97847289797108283</v>
      </c>
      <c r="AG29">
        <v>0.2066361325379065</v>
      </c>
      <c r="AZ29" t="s">
        <v>117</v>
      </c>
      <c r="BA29">
        <v>1.0253276952847735E-3</v>
      </c>
      <c r="BB29">
        <v>0.92676045724482725</v>
      </c>
      <c r="BC29">
        <v>0.34729579391667831</v>
      </c>
    </row>
    <row r="30" spans="1:55" x14ac:dyDescent="0.25">
      <c r="A30">
        <v>29</v>
      </c>
      <c r="B30">
        <f t="shared" ca="1" si="0"/>
        <v>7</v>
      </c>
      <c r="C30">
        <f t="shared" ca="1" si="1"/>
        <v>18</v>
      </c>
      <c r="D30">
        <f t="shared" ca="1" si="2"/>
        <v>21</v>
      </c>
      <c r="E30">
        <v>12</v>
      </c>
      <c r="F30">
        <v>31</v>
      </c>
      <c r="G30">
        <v>20</v>
      </c>
      <c r="H30">
        <f t="shared" si="3"/>
        <v>86</v>
      </c>
      <c r="I30">
        <f t="shared" si="4"/>
        <v>64</v>
      </c>
      <c r="J30">
        <f t="shared" si="5"/>
        <v>102</v>
      </c>
      <c r="K30">
        <f t="shared" si="6"/>
        <v>372</v>
      </c>
      <c r="L30">
        <f t="shared" si="7"/>
        <v>240</v>
      </c>
      <c r="M30">
        <f t="shared" si="8"/>
        <v>620</v>
      </c>
      <c r="N30">
        <f t="shared" si="9"/>
        <v>33.241540277189323</v>
      </c>
      <c r="O30">
        <f t="shared" si="10"/>
        <v>23.323807579381203</v>
      </c>
      <c r="P30">
        <f t="shared" si="11"/>
        <v>36.891733491393431</v>
      </c>
      <c r="Q30">
        <f t="shared" si="12"/>
        <v>7440</v>
      </c>
      <c r="R30">
        <f t="shared" si="13"/>
        <v>38.794329482541649</v>
      </c>
      <c r="T30" t="s">
        <v>118</v>
      </c>
      <c r="U30">
        <v>0.62270259937875228</v>
      </c>
      <c r="V30">
        <v>0.63127685439007608</v>
      </c>
      <c r="W30">
        <v>0</v>
      </c>
      <c r="AD30" t="s">
        <v>118</v>
      </c>
      <c r="AE30">
        <v>0.78710872942788501</v>
      </c>
      <c r="AF30">
        <v>0.79344995454960809</v>
      </c>
      <c r="AG30">
        <v>0.53243143130321624</v>
      </c>
      <c r="AJ30" t="s">
        <v>129</v>
      </c>
      <c r="AZ30" t="s">
        <v>118</v>
      </c>
      <c r="BA30">
        <v>0.5075318869038038</v>
      </c>
      <c r="BB30">
        <v>0.83426404868448822</v>
      </c>
      <c r="BC30">
        <v>0</v>
      </c>
    </row>
    <row r="31" spans="1:55" x14ac:dyDescent="0.25">
      <c r="A31">
        <v>30</v>
      </c>
      <c r="B31">
        <f t="shared" ca="1" si="0"/>
        <v>10</v>
      </c>
      <c r="C31">
        <f t="shared" ca="1" si="1"/>
        <v>27</v>
      </c>
      <c r="D31">
        <f t="shared" ca="1" si="2"/>
        <v>16</v>
      </c>
      <c r="E31">
        <v>7</v>
      </c>
      <c r="F31">
        <v>20</v>
      </c>
      <c r="G31">
        <v>18</v>
      </c>
      <c r="H31">
        <f t="shared" si="3"/>
        <v>54</v>
      </c>
      <c r="I31">
        <f t="shared" si="4"/>
        <v>50</v>
      </c>
      <c r="J31">
        <f t="shared" si="5"/>
        <v>76</v>
      </c>
      <c r="K31">
        <f t="shared" si="6"/>
        <v>140</v>
      </c>
      <c r="L31">
        <f t="shared" si="7"/>
        <v>126</v>
      </c>
      <c r="M31">
        <f t="shared" si="8"/>
        <v>360</v>
      </c>
      <c r="N31">
        <f t="shared" si="9"/>
        <v>21.189620100417091</v>
      </c>
      <c r="O31">
        <f t="shared" si="10"/>
        <v>19.313207915827967</v>
      </c>
      <c r="P31">
        <f t="shared" si="11"/>
        <v>26.90724809414742</v>
      </c>
      <c r="Q31">
        <f t="shared" si="12"/>
        <v>2520</v>
      </c>
      <c r="R31">
        <f t="shared" si="13"/>
        <v>27.802877548915689</v>
      </c>
      <c r="T31" t="s">
        <v>119</v>
      </c>
      <c r="U31">
        <v>0.30860179080558797</v>
      </c>
      <c r="V31">
        <v>0.47240310981758515</v>
      </c>
      <c r="W31">
        <v>0.54246615570277001</v>
      </c>
      <c r="AD31" t="s">
        <v>119</v>
      </c>
      <c r="AE31">
        <v>0.88890777654756303</v>
      </c>
      <c r="AF31">
        <v>0.55923520032320595</v>
      </c>
      <c r="AG31">
        <v>0.80823146029671022</v>
      </c>
      <c r="AJ31">
        <f ca="1">RAND()</f>
        <v>0.87410848231216298</v>
      </c>
      <c r="AK31">
        <f t="shared" ref="AK31:AL31" ca="1" si="28">RAND()</f>
        <v>0.96644719894073572</v>
      </c>
      <c r="AL31">
        <f t="shared" ca="1" si="28"/>
        <v>0.16251575030304188</v>
      </c>
      <c r="AZ31" t="s">
        <v>119</v>
      </c>
      <c r="BA31">
        <v>0.55228159875290239</v>
      </c>
      <c r="BB31">
        <v>0.55607742743361865</v>
      </c>
      <c r="BC31">
        <v>0.54051045585868951</v>
      </c>
    </row>
    <row r="32" spans="1:55" x14ac:dyDescent="0.25">
      <c r="A32">
        <v>31</v>
      </c>
      <c r="B32">
        <f t="shared" ca="1" si="0"/>
        <v>11</v>
      </c>
      <c r="C32">
        <f t="shared" ca="1" si="1"/>
        <v>32</v>
      </c>
      <c r="D32">
        <f t="shared" ca="1" si="2"/>
        <v>33</v>
      </c>
      <c r="E32">
        <v>11</v>
      </c>
      <c r="F32">
        <v>30</v>
      </c>
      <c r="G32">
        <v>27</v>
      </c>
      <c r="H32">
        <f t="shared" si="3"/>
        <v>82</v>
      </c>
      <c r="I32">
        <f t="shared" si="4"/>
        <v>76</v>
      </c>
      <c r="J32">
        <f t="shared" si="5"/>
        <v>114</v>
      </c>
      <c r="K32">
        <f t="shared" si="6"/>
        <v>330</v>
      </c>
      <c r="L32">
        <f t="shared" si="7"/>
        <v>297</v>
      </c>
      <c r="M32">
        <f t="shared" si="8"/>
        <v>810</v>
      </c>
      <c r="N32">
        <f t="shared" si="9"/>
        <v>31.953090617340916</v>
      </c>
      <c r="O32">
        <f t="shared" si="10"/>
        <v>29.154759474226502</v>
      </c>
      <c r="P32">
        <f t="shared" si="11"/>
        <v>40.36087214122113</v>
      </c>
      <c r="Q32">
        <f t="shared" si="12"/>
        <v>8910</v>
      </c>
      <c r="R32">
        <f t="shared" si="13"/>
        <v>41.83300132670378</v>
      </c>
      <c r="T32" t="s">
        <v>120</v>
      </c>
      <c r="U32">
        <v>0.64717611612195536</v>
      </c>
      <c r="V32">
        <v>0.5955690220662786</v>
      </c>
      <c r="W32">
        <v>2.0886753194296118E-2</v>
      </c>
      <c r="AD32" t="s">
        <v>120</v>
      </c>
      <c r="AE32">
        <v>0.81988935222170523</v>
      </c>
      <c r="AF32">
        <v>0.76436465819703159</v>
      </c>
      <c r="AG32">
        <v>0.57352298870190177</v>
      </c>
      <c r="AJ32">
        <f t="shared" ref="AJ32:AL44" ca="1" si="29">RAND()</f>
        <v>0.15316366656314329</v>
      </c>
      <c r="AK32">
        <f t="shared" ca="1" si="29"/>
        <v>0.64269150087233196</v>
      </c>
      <c r="AL32">
        <f t="shared" ca="1" si="29"/>
        <v>0.57647314788559578</v>
      </c>
      <c r="AZ32" t="s">
        <v>120</v>
      </c>
      <c r="BA32">
        <v>0.4880913209325507</v>
      </c>
      <c r="BB32">
        <v>0.8059253177248471</v>
      </c>
      <c r="BC32">
        <v>0.26458059769110154</v>
      </c>
    </row>
    <row r="33" spans="1:55" x14ac:dyDescent="0.25">
      <c r="A33">
        <v>32</v>
      </c>
      <c r="B33">
        <f t="shared" ca="1" si="0"/>
        <v>8</v>
      </c>
      <c r="C33">
        <f t="shared" ca="1" si="1"/>
        <v>22</v>
      </c>
      <c r="D33">
        <f t="shared" ca="1" si="2"/>
        <v>16</v>
      </c>
      <c r="E33">
        <v>5</v>
      </c>
      <c r="F33">
        <v>23</v>
      </c>
      <c r="G33">
        <v>17</v>
      </c>
      <c r="H33">
        <f t="shared" si="3"/>
        <v>56</v>
      </c>
      <c r="I33">
        <f t="shared" si="4"/>
        <v>44</v>
      </c>
      <c r="J33">
        <f t="shared" si="5"/>
        <v>80</v>
      </c>
      <c r="K33">
        <f t="shared" si="6"/>
        <v>115</v>
      </c>
      <c r="L33">
        <f t="shared" si="7"/>
        <v>85</v>
      </c>
      <c r="M33">
        <f t="shared" si="8"/>
        <v>391</v>
      </c>
      <c r="N33">
        <f t="shared" si="9"/>
        <v>23.53720459187964</v>
      </c>
      <c r="O33">
        <f t="shared" si="10"/>
        <v>17.720045146669349</v>
      </c>
      <c r="P33">
        <f t="shared" si="11"/>
        <v>28.600699292150182</v>
      </c>
      <c r="Q33">
        <f t="shared" si="12"/>
        <v>1955</v>
      </c>
      <c r="R33">
        <f t="shared" si="13"/>
        <v>29.03446228191595</v>
      </c>
      <c r="AJ33">
        <f t="shared" ca="1" si="29"/>
        <v>0.80848853635641604</v>
      </c>
      <c r="AK33">
        <f t="shared" ca="1" si="29"/>
        <v>7.2116049008125627E-2</v>
      </c>
      <c r="AL33">
        <f t="shared" ca="1" si="29"/>
        <v>0.6389648764907242</v>
      </c>
    </row>
    <row r="34" spans="1:55" x14ac:dyDescent="0.25">
      <c r="A34">
        <v>33</v>
      </c>
      <c r="B34">
        <f t="shared" ca="1" si="0"/>
        <v>10</v>
      </c>
      <c r="C34">
        <f t="shared" ca="1" si="1"/>
        <v>27</v>
      </c>
      <c r="D34">
        <f t="shared" ca="1" si="2"/>
        <v>25</v>
      </c>
      <c r="E34">
        <v>6</v>
      </c>
      <c r="F34">
        <v>17</v>
      </c>
      <c r="G34">
        <v>15</v>
      </c>
      <c r="H34">
        <f t="shared" si="3"/>
        <v>46</v>
      </c>
      <c r="I34">
        <f t="shared" si="4"/>
        <v>42</v>
      </c>
      <c r="J34">
        <f t="shared" si="5"/>
        <v>64</v>
      </c>
      <c r="K34">
        <f t="shared" si="6"/>
        <v>102</v>
      </c>
      <c r="L34">
        <f t="shared" si="7"/>
        <v>90</v>
      </c>
      <c r="M34">
        <f t="shared" si="8"/>
        <v>255</v>
      </c>
      <c r="N34">
        <f t="shared" si="9"/>
        <v>18.027756377319946</v>
      </c>
      <c r="O34">
        <f t="shared" si="10"/>
        <v>16.15549442140351</v>
      </c>
      <c r="P34">
        <f t="shared" si="11"/>
        <v>22.671568097509269</v>
      </c>
      <c r="Q34">
        <f t="shared" si="12"/>
        <v>1530</v>
      </c>
      <c r="R34">
        <f t="shared" si="13"/>
        <v>23.45207879911715</v>
      </c>
      <c r="T34" s="6" t="s">
        <v>125</v>
      </c>
      <c r="U34" t="s">
        <v>104</v>
      </c>
      <c r="V34" t="s">
        <v>105</v>
      </c>
      <c r="W34" t="s">
        <v>106</v>
      </c>
      <c r="X34" t="s">
        <v>110</v>
      </c>
      <c r="Y34" t="s">
        <v>111</v>
      </c>
      <c r="Z34" t="s">
        <v>112</v>
      </c>
      <c r="AA34" t="s">
        <v>113</v>
      </c>
      <c r="AB34" t="s">
        <v>114</v>
      </c>
      <c r="AC34" t="s">
        <v>115</v>
      </c>
      <c r="AD34" t="s">
        <v>116</v>
      </c>
      <c r="AE34" t="s">
        <v>117</v>
      </c>
      <c r="AF34" t="s">
        <v>118</v>
      </c>
      <c r="AG34" t="s">
        <v>119</v>
      </c>
      <c r="AH34" t="s">
        <v>120</v>
      </c>
      <c r="AJ34">
        <f t="shared" ca="1" si="29"/>
        <v>0.95924113934542277</v>
      </c>
      <c r="AK34">
        <f t="shared" ca="1" si="29"/>
        <v>0.37462560361199249</v>
      </c>
      <c r="AL34">
        <f t="shared" ca="1" si="29"/>
        <v>0.19911080585716823</v>
      </c>
      <c r="AZ34" s="6" t="s">
        <v>66</v>
      </c>
      <c r="BA34" t="s">
        <v>122</v>
      </c>
      <c r="BB34" t="s">
        <v>123</v>
      </c>
      <c r="BC34" t="s">
        <v>124</v>
      </c>
    </row>
    <row r="35" spans="1:55" x14ac:dyDescent="0.25">
      <c r="A35">
        <v>34</v>
      </c>
      <c r="B35">
        <f t="shared" ca="1" si="0"/>
        <v>10</v>
      </c>
      <c r="C35">
        <f t="shared" ca="1" si="1"/>
        <v>22</v>
      </c>
      <c r="D35">
        <f t="shared" ca="1" si="2"/>
        <v>20</v>
      </c>
      <c r="E35">
        <v>4</v>
      </c>
      <c r="F35">
        <v>17</v>
      </c>
      <c r="G35">
        <v>27</v>
      </c>
      <c r="H35">
        <f t="shared" si="3"/>
        <v>42</v>
      </c>
      <c r="I35">
        <f t="shared" si="4"/>
        <v>62</v>
      </c>
      <c r="J35">
        <f t="shared" si="5"/>
        <v>88</v>
      </c>
      <c r="K35">
        <f t="shared" si="6"/>
        <v>68</v>
      </c>
      <c r="L35">
        <f t="shared" si="7"/>
        <v>108</v>
      </c>
      <c r="M35">
        <f t="shared" si="8"/>
        <v>459</v>
      </c>
      <c r="N35">
        <f t="shared" si="9"/>
        <v>17.464249196572979</v>
      </c>
      <c r="O35">
        <f t="shared" si="10"/>
        <v>27.294688127912362</v>
      </c>
      <c r="P35">
        <f t="shared" si="11"/>
        <v>31.906112267087632</v>
      </c>
      <c r="Q35">
        <f t="shared" si="12"/>
        <v>1836</v>
      </c>
      <c r="R35">
        <f t="shared" si="13"/>
        <v>32.155870381627054</v>
      </c>
      <c r="T35" t="s">
        <v>104</v>
      </c>
      <c r="U35">
        <f t="array" ref="U35:AH48">MMULT(AE19:AG32,AJ19:AW21)</f>
        <v>0.98744183699299892</v>
      </c>
      <c r="V35">
        <v>0.87290349296837144</v>
      </c>
      <c r="W35">
        <v>0.26235990745239013</v>
      </c>
      <c r="X35">
        <v>0.90031637655034435</v>
      </c>
      <c r="Y35">
        <v>0.6709410025287752</v>
      </c>
      <c r="Z35">
        <v>0.71477595157142071</v>
      </c>
      <c r="AA35">
        <v>0.9682844469834655</v>
      </c>
      <c r="AB35">
        <v>0.91055752002482726</v>
      </c>
      <c r="AC35">
        <v>0.72019690673481851</v>
      </c>
      <c r="AD35">
        <v>0.88584794039218306</v>
      </c>
      <c r="AE35">
        <v>0.4382332984203432</v>
      </c>
      <c r="AF35">
        <v>0.71986955269811403</v>
      </c>
      <c r="AG35">
        <v>0.91939337579413705</v>
      </c>
      <c r="AH35">
        <v>0.75270655122505581</v>
      </c>
      <c r="AJ35">
        <f t="shared" ca="1" si="29"/>
        <v>0.97103109175490354</v>
      </c>
      <c r="AK35">
        <f t="shared" ca="1" si="29"/>
        <v>0.28107079533112045</v>
      </c>
      <c r="AL35">
        <f t="shared" ca="1" si="29"/>
        <v>6.8055940824784944E-2</v>
      </c>
      <c r="AZ35" t="s">
        <v>122</v>
      </c>
      <c r="BA35">
        <v>1</v>
      </c>
      <c r="BB35">
        <f>BA36</f>
        <v>3.017774408556962E-2</v>
      </c>
      <c r="BC35">
        <f>BA37</f>
        <v>0</v>
      </c>
    </row>
    <row r="36" spans="1:55" x14ac:dyDescent="0.25">
      <c r="A36">
        <v>35</v>
      </c>
      <c r="B36">
        <f t="shared" ca="1" si="0"/>
        <v>3</v>
      </c>
      <c r="C36">
        <f t="shared" ca="1" si="1"/>
        <v>16</v>
      </c>
      <c r="D36">
        <f t="shared" ca="1" si="2"/>
        <v>25</v>
      </c>
      <c r="E36">
        <v>5</v>
      </c>
      <c r="F36">
        <v>20</v>
      </c>
      <c r="G36">
        <v>19</v>
      </c>
      <c r="H36">
        <f t="shared" si="3"/>
        <v>50</v>
      </c>
      <c r="I36">
        <f t="shared" si="4"/>
        <v>48</v>
      </c>
      <c r="J36">
        <f t="shared" si="5"/>
        <v>78</v>
      </c>
      <c r="K36">
        <f t="shared" si="6"/>
        <v>100</v>
      </c>
      <c r="L36">
        <f t="shared" si="7"/>
        <v>95</v>
      </c>
      <c r="M36">
        <f t="shared" si="8"/>
        <v>380</v>
      </c>
      <c r="N36">
        <f t="shared" si="9"/>
        <v>20.615528128088304</v>
      </c>
      <c r="O36">
        <f t="shared" si="10"/>
        <v>19.646882704388499</v>
      </c>
      <c r="P36">
        <f t="shared" si="11"/>
        <v>27.586228448267445</v>
      </c>
      <c r="Q36">
        <f t="shared" si="12"/>
        <v>1900</v>
      </c>
      <c r="R36">
        <f t="shared" si="13"/>
        <v>28.035691537752374</v>
      </c>
      <c r="T36" t="s">
        <v>105</v>
      </c>
      <c r="U36">
        <v>0.87290349296837144</v>
      </c>
      <c r="V36">
        <v>0.97633968411823457</v>
      </c>
      <c r="W36">
        <v>0.44286892466438854</v>
      </c>
      <c r="X36">
        <v>0.99575532927805921</v>
      </c>
      <c r="Y36">
        <v>0.74441617606619537</v>
      </c>
      <c r="Z36">
        <v>0.87584026872560194</v>
      </c>
      <c r="AA36">
        <v>0.94647044081220555</v>
      </c>
      <c r="AB36">
        <v>0.87470377216228945</v>
      </c>
      <c r="AC36">
        <v>0.87459207328964161</v>
      </c>
      <c r="AD36">
        <v>0.98714495359358101</v>
      </c>
      <c r="AE36">
        <v>0.5786064574281643</v>
      </c>
      <c r="AF36">
        <v>0.87979189430487448</v>
      </c>
      <c r="AG36">
        <v>0.92670813382948347</v>
      </c>
      <c r="AH36">
        <v>0.90409815200067956</v>
      </c>
      <c r="AJ36">
        <f t="shared" ca="1" si="29"/>
        <v>0.19597690640649523</v>
      </c>
      <c r="AK36">
        <f t="shared" ca="1" si="29"/>
        <v>0.70195235847040438</v>
      </c>
      <c r="AL36">
        <f t="shared" ca="1" si="29"/>
        <v>0.44523245914047771</v>
      </c>
      <c r="AZ36" t="s">
        <v>123</v>
      </c>
      <c r="BA36">
        <v>3.017774408556962E-2</v>
      </c>
      <c r="BB36">
        <v>1</v>
      </c>
      <c r="BC36">
        <f>BB37</f>
        <v>5.1988438428115791E-3</v>
      </c>
    </row>
    <row r="37" spans="1:55" x14ac:dyDescent="0.25">
      <c r="A37">
        <v>36</v>
      </c>
      <c r="B37">
        <f t="shared" ca="1" si="0"/>
        <v>7</v>
      </c>
      <c r="C37">
        <f t="shared" ca="1" si="1"/>
        <v>20</v>
      </c>
      <c r="D37">
        <f t="shared" ca="1" si="2"/>
        <v>26</v>
      </c>
      <c r="E37">
        <v>6</v>
      </c>
      <c r="F37">
        <v>26</v>
      </c>
      <c r="G37">
        <v>22</v>
      </c>
      <c r="H37">
        <f t="shared" si="3"/>
        <v>64</v>
      </c>
      <c r="I37">
        <f t="shared" si="4"/>
        <v>56</v>
      </c>
      <c r="J37">
        <f t="shared" si="5"/>
        <v>96</v>
      </c>
      <c r="K37">
        <f t="shared" si="6"/>
        <v>156</v>
      </c>
      <c r="L37">
        <f t="shared" si="7"/>
        <v>132</v>
      </c>
      <c r="M37">
        <f t="shared" si="8"/>
        <v>572</v>
      </c>
      <c r="N37">
        <f t="shared" si="9"/>
        <v>26.683328128252668</v>
      </c>
      <c r="O37">
        <f t="shared" si="10"/>
        <v>22.803508501982758</v>
      </c>
      <c r="P37">
        <f t="shared" si="11"/>
        <v>34.058772731852805</v>
      </c>
      <c r="Q37">
        <f t="shared" si="12"/>
        <v>3432</v>
      </c>
      <c r="R37">
        <f t="shared" si="13"/>
        <v>34.583232931581165</v>
      </c>
      <c r="T37" t="s">
        <v>106</v>
      </c>
      <c r="U37">
        <v>0.26235990745239007</v>
      </c>
      <c r="V37">
        <v>0.44286892466438843</v>
      </c>
      <c r="W37">
        <v>1.00022766735233</v>
      </c>
      <c r="X37">
        <v>0.39880724415599689</v>
      </c>
      <c r="Y37">
        <v>0.88789673130620494</v>
      </c>
      <c r="Z37">
        <v>0.8046556898198044</v>
      </c>
      <c r="AA37">
        <v>0.34966837411820856</v>
      </c>
      <c r="AB37">
        <v>0.61707076953707152</v>
      </c>
      <c r="AC37">
        <v>0.79826650030991819</v>
      </c>
      <c r="AD37">
        <v>0.42818723792650787</v>
      </c>
      <c r="AE37">
        <v>0.97967091227256775</v>
      </c>
      <c r="AF37">
        <v>0.79713650158264904</v>
      </c>
      <c r="AG37">
        <v>0.56414771436960265</v>
      </c>
      <c r="AH37">
        <v>0.76830853708436175</v>
      </c>
      <c r="AJ37">
        <f t="shared" ca="1" si="29"/>
        <v>0.28782721766811836</v>
      </c>
      <c r="AK37">
        <f t="shared" ca="1" si="29"/>
        <v>0.98246964209863508</v>
      </c>
      <c r="AL37">
        <f t="shared" ca="1" si="29"/>
        <v>0.42146497052774579</v>
      </c>
      <c r="AZ37" t="s">
        <v>124</v>
      </c>
      <c r="BA37">
        <v>0</v>
      </c>
      <c r="BB37">
        <v>5.1988438428115791E-3</v>
      </c>
      <c r="BC37">
        <v>1</v>
      </c>
    </row>
    <row r="38" spans="1:55" x14ac:dyDescent="0.25">
      <c r="A38">
        <v>37</v>
      </c>
      <c r="B38">
        <f t="shared" ca="1" si="0"/>
        <v>9</v>
      </c>
      <c r="C38">
        <f t="shared" ca="1" si="1"/>
        <v>27</v>
      </c>
      <c r="D38">
        <f t="shared" ca="1" si="2"/>
        <v>17</v>
      </c>
      <c r="E38">
        <v>12</v>
      </c>
      <c r="F38">
        <v>33</v>
      </c>
      <c r="G38">
        <v>28</v>
      </c>
      <c r="H38">
        <f t="shared" si="3"/>
        <v>90</v>
      </c>
      <c r="I38">
        <f t="shared" si="4"/>
        <v>80</v>
      </c>
      <c r="J38">
        <f t="shared" si="5"/>
        <v>122</v>
      </c>
      <c r="K38">
        <f t="shared" si="6"/>
        <v>396</v>
      </c>
      <c r="L38">
        <f t="shared" si="7"/>
        <v>336</v>
      </c>
      <c r="M38">
        <f t="shared" si="8"/>
        <v>924</v>
      </c>
      <c r="N38">
        <f t="shared" si="9"/>
        <v>35.114099732158877</v>
      </c>
      <c r="O38">
        <f t="shared" si="10"/>
        <v>30.463092423455635</v>
      </c>
      <c r="P38">
        <f t="shared" si="11"/>
        <v>43.278170016764804</v>
      </c>
      <c r="Q38">
        <f t="shared" si="12"/>
        <v>11088</v>
      </c>
      <c r="R38">
        <f t="shared" si="13"/>
        <v>44.911023145771239</v>
      </c>
      <c r="T38" t="s">
        <v>110</v>
      </c>
      <c r="U38">
        <v>0.90031637655034435</v>
      </c>
      <c r="V38">
        <v>0.99575532927805921</v>
      </c>
      <c r="W38">
        <v>0.39880724415599689</v>
      </c>
      <c r="X38">
        <v>1.0190618598692527</v>
      </c>
      <c r="Y38">
        <v>0.72346976547568131</v>
      </c>
      <c r="Z38">
        <v>0.86631232466033814</v>
      </c>
      <c r="AA38">
        <v>0.97127793138274277</v>
      </c>
      <c r="AB38">
        <v>0.87861815461905968</v>
      </c>
      <c r="AC38">
        <v>0.86546114937424545</v>
      </c>
      <c r="AD38">
        <v>1.0080707693852378</v>
      </c>
      <c r="AE38">
        <v>0.54294512261138506</v>
      </c>
      <c r="AF38">
        <v>0.87095843662836814</v>
      </c>
      <c r="AG38">
        <v>0.93638440315447657</v>
      </c>
      <c r="AH38">
        <v>0.89841328763020567</v>
      </c>
      <c r="AJ38">
        <f t="shared" ca="1" si="29"/>
        <v>0.29864895155100513</v>
      </c>
      <c r="AK38">
        <f t="shared" ca="1" si="29"/>
        <v>0.72693153778685105</v>
      </c>
      <c r="AL38">
        <f t="shared" ca="1" si="29"/>
        <v>0.85901625294704975</v>
      </c>
    </row>
    <row r="39" spans="1:55" x14ac:dyDescent="0.25">
      <c r="A39">
        <v>38</v>
      </c>
      <c r="B39">
        <f t="shared" ca="1" si="0"/>
        <v>10</v>
      </c>
      <c r="C39">
        <f t="shared" ca="1" si="1"/>
        <v>24</v>
      </c>
      <c r="D39">
        <f t="shared" ca="1" si="2"/>
        <v>30</v>
      </c>
      <c r="E39">
        <v>9</v>
      </c>
      <c r="F39">
        <v>21</v>
      </c>
      <c r="G39">
        <v>26</v>
      </c>
      <c r="H39">
        <f t="shared" si="3"/>
        <v>60</v>
      </c>
      <c r="I39">
        <f t="shared" si="4"/>
        <v>70</v>
      </c>
      <c r="J39">
        <f t="shared" si="5"/>
        <v>94</v>
      </c>
      <c r="K39">
        <f t="shared" si="6"/>
        <v>189</v>
      </c>
      <c r="L39">
        <f t="shared" si="7"/>
        <v>234</v>
      </c>
      <c r="M39">
        <f t="shared" si="8"/>
        <v>546</v>
      </c>
      <c r="N39">
        <f t="shared" si="9"/>
        <v>22.847319317591726</v>
      </c>
      <c r="O39">
        <f t="shared" si="10"/>
        <v>27.513632984395208</v>
      </c>
      <c r="P39">
        <f t="shared" si="11"/>
        <v>33.421549934136806</v>
      </c>
      <c r="Q39">
        <f t="shared" si="12"/>
        <v>4914</v>
      </c>
      <c r="R39">
        <f t="shared" si="13"/>
        <v>34.612136599753562</v>
      </c>
      <c r="T39" t="s">
        <v>111</v>
      </c>
      <c r="U39">
        <v>0.6709410025287752</v>
      </c>
      <c r="V39">
        <v>0.74441617606619548</v>
      </c>
      <c r="W39">
        <v>0.88789673130620517</v>
      </c>
      <c r="X39">
        <v>0.72346976547568131</v>
      </c>
      <c r="Y39">
        <v>0.99764623799705154</v>
      </c>
      <c r="Z39">
        <v>0.94810446730079923</v>
      </c>
      <c r="AA39">
        <v>0.72414692513115619</v>
      </c>
      <c r="AB39">
        <v>0.90571881084895445</v>
      </c>
      <c r="AC39">
        <v>0.94607706560134697</v>
      </c>
      <c r="AD39">
        <v>0.73918059570285266</v>
      </c>
      <c r="AE39">
        <v>0.95635823886579885</v>
      </c>
      <c r="AF39">
        <v>0.9447100380832818</v>
      </c>
      <c r="AG39">
        <v>0.86611297595150538</v>
      </c>
      <c r="AH39">
        <v>0.93815244520330687</v>
      </c>
      <c r="AJ39">
        <f t="shared" ca="1" si="29"/>
        <v>0.98724151024391082</v>
      </c>
      <c r="AK39">
        <f t="shared" ca="1" si="29"/>
        <v>0.21004964540994076</v>
      </c>
      <c r="AL39">
        <f t="shared" ca="1" si="29"/>
        <v>0.62198073449279079</v>
      </c>
    </row>
    <row r="40" spans="1:55" x14ac:dyDescent="0.25">
      <c r="A40">
        <v>39</v>
      </c>
      <c r="B40">
        <f t="shared" ca="1" si="0"/>
        <v>5</v>
      </c>
      <c r="C40">
        <f t="shared" ca="1" si="1"/>
        <v>17</v>
      </c>
      <c r="D40">
        <f t="shared" ca="1" si="2"/>
        <v>14</v>
      </c>
      <c r="E40">
        <v>5</v>
      </c>
      <c r="F40">
        <v>20</v>
      </c>
      <c r="G40">
        <v>18</v>
      </c>
      <c r="H40">
        <f t="shared" si="3"/>
        <v>50</v>
      </c>
      <c r="I40">
        <f t="shared" si="4"/>
        <v>46</v>
      </c>
      <c r="J40">
        <f t="shared" si="5"/>
        <v>76</v>
      </c>
      <c r="K40">
        <f t="shared" si="6"/>
        <v>100</v>
      </c>
      <c r="L40">
        <f t="shared" si="7"/>
        <v>90</v>
      </c>
      <c r="M40">
        <f t="shared" si="8"/>
        <v>360</v>
      </c>
      <c r="N40">
        <f t="shared" si="9"/>
        <v>20.615528128088304</v>
      </c>
      <c r="O40">
        <f t="shared" si="10"/>
        <v>18.681541692269406</v>
      </c>
      <c r="P40">
        <f t="shared" si="11"/>
        <v>26.90724809414742</v>
      </c>
      <c r="Q40">
        <f t="shared" si="12"/>
        <v>1800</v>
      </c>
      <c r="R40">
        <f t="shared" si="13"/>
        <v>27.367864366808018</v>
      </c>
      <c r="T40" t="s">
        <v>112</v>
      </c>
      <c r="U40">
        <v>0.71477595157142071</v>
      </c>
      <c r="V40">
        <v>0.87584026872560194</v>
      </c>
      <c r="W40">
        <v>0.80465568981980462</v>
      </c>
      <c r="X40">
        <v>0.86631232466033803</v>
      </c>
      <c r="Y40">
        <v>0.94810446730079923</v>
      </c>
      <c r="Z40">
        <v>0.99329816178260222</v>
      </c>
      <c r="AA40">
        <v>0.80833854947345862</v>
      </c>
      <c r="AB40">
        <v>0.89676842202177431</v>
      </c>
      <c r="AC40">
        <v>0.98920502333953231</v>
      </c>
      <c r="AD40">
        <v>0.87555309828650374</v>
      </c>
      <c r="AE40">
        <v>0.88452336183453006</v>
      </c>
      <c r="AF40">
        <v>0.99209746917455699</v>
      </c>
      <c r="AG40">
        <v>0.90447898169205132</v>
      </c>
      <c r="AH40">
        <v>0.99358643365383092</v>
      </c>
      <c r="AJ40">
        <f t="shared" ca="1" si="29"/>
        <v>0.65984785880622931</v>
      </c>
      <c r="AK40">
        <f t="shared" ca="1" si="29"/>
        <v>0.30493965816120427</v>
      </c>
      <c r="AL40">
        <f t="shared" ca="1" si="29"/>
        <v>0.69810915416771457</v>
      </c>
    </row>
    <row r="41" spans="1:55" x14ac:dyDescent="0.25">
      <c r="A41">
        <v>40</v>
      </c>
      <c r="B41">
        <f t="shared" ca="1" si="0"/>
        <v>7</v>
      </c>
      <c r="C41">
        <f t="shared" ca="1" si="1"/>
        <v>21</v>
      </c>
      <c r="D41">
        <f t="shared" ca="1" si="2"/>
        <v>25</v>
      </c>
      <c r="E41">
        <v>11</v>
      </c>
      <c r="F41">
        <v>33</v>
      </c>
      <c r="G41">
        <v>19</v>
      </c>
      <c r="H41">
        <f t="shared" si="3"/>
        <v>88</v>
      </c>
      <c r="I41">
        <f t="shared" si="4"/>
        <v>60</v>
      </c>
      <c r="J41">
        <f t="shared" si="5"/>
        <v>104</v>
      </c>
      <c r="K41">
        <f t="shared" si="6"/>
        <v>363</v>
      </c>
      <c r="L41">
        <f t="shared" si="7"/>
        <v>209</v>
      </c>
      <c r="M41">
        <f t="shared" si="8"/>
        <v>627</v>
      </c>
      <c r="N41">
        <f t="shared" si="9"/>
        <v>34.785054261852174</v>
      </c>
      <c r="O41">
        <f t="shared" si="10"/>
        <v>21.95449840010015</v>
      </c>
      <c r="P41">
        <f t="shared" si="11"/>
        <v>38.078865529319543</v>
      </c>
      <c r="Q41">
        <f t="shared" si="12"/>
        <v>6897</v>
      </c>
      <c r="R41">
        <f t="shared" si="13"/>
        <v>39.635842365212831</v>
      </c>
      <c r="T41" t="s">
        <v>113</v>
      </c>
      <c r="U41">
        <v>0.9682844469834655</v>
      </c>
      <c r="V41">
        <v>0.94647044081220544</v>
      </c>
      <c r="W41">
        <v>0.34966837411820867</v>
      </c>
      <c r="X41">
        <v>0.97127793138274254</v>
      </c>
      <c r="Y41">
        <v>0.72414692513115619</v>
      </c>
      <c r="Z41">
        <v>0.80833854947345862</v>
      </c>
      <c r="AA41">
        <v>0.98951492040351541</v>
      </c>
      <c r="AB41">
        <v>0.9233694424046891</v>
      </c>
      <c r="AC41">
        <v>0.81098557397472937</v>
      </c>
      <c r="AD41">
        <v>0.95890306620921895</v>
      </c>
      <c r="AE41">
        <v>0.51346087520311234</v>
      </c>
      <c r="AF41">
        <v>0.81309975557177594</v>
      </c>
      <c r="AG41">
        <v>0.95169654786672087</v>
      </c>
      <c r="AH41">
        <v>0.84325175317466949</v>
      </c>
      <c r="AJ41">
        <f t="shared" ca="1" si="29"/>
        <v>0.32994412430979914</v>
      </c>
      <c r="AK41">
        <f t="shared" ca="1" si="29"/>
        <v>0.54437697055395562</v>
      </c>
      <c r="AL41">
        <f t="shared" ca="1" si="29"/>
        <v>6.9851861140563631E-2</v>
      </c>
    </row>
    <row r="42" spans="1:55" x14ac:dyDescent="0.25">
      <c r="A42">
        <v>41</v>
      </c>
      <c r="B42">
        <f t="shared" ca="1" si="0"/>
        <v>9</v>
      </c>
      <c r="C42">
        <f t="shared" ca="1" si="1"/>
        <v>24</v>
      </c>
      <c r="D42">
        <f t="shared" ca="1" si="2"/>
        <v>16</v>
      </c>
      <c r="E42">
        <v>10</v>
      </c>
      <c r="F42">
        <v>31</v>
      </c>
      <c r="G42">
        <v>22</v>
      </c>
      <c r="H42">
        <f t="shared" si="3"/>
        <v>82</v>
      </c>
      <c r="I42">
        <f t="shared" si="4"/>
        <v>64</v>
      </c>
      <c r="J42">
        <f t="shared" si="5"/>
        <v>106</v>
      </c>
      <c r="K42">
        <f t="shared" si="6"/>
        <v>310</v>
      </c>
      <c r="L42">
        <f t="shared" si="7"/>
        <v>220</v>
      </c>
      <c r="M42">
        <f t="shared" si="8"/>
        <v>682</v>
      </c>
      <c r="N42">
        <f t="shared" si="9"/>
        <v>32.572994949804659</v>
      </c>
      <c r="O42">
        <f t="shared" si="10"/>
        <v>24.166091947189145</v>
      </c>
      <c r="P42">
        <f t="shared" si="11"/>
        <v>38.013155617496423</v>
      </c>
      <c r="Q42">
        <f t="shared" si="12"/>
        <v>6820</v>
      </c>
      <c r="R42">
        <f t="shared" si="13"/>
        <v>39.306488014067092</v>
      </c>
      <c r="T42" t="s">
        <v>114</v>
      </c>
      <c r="U42">
        <v>0.91055752002482737</v>
      </c>
      <c r="V42">
        <v>0.87470377216228945</v>
      </c>
      <c r="W42">
        <v>0.61707076953707152</v>
      </c>
      <c r="X42">
        <v>0.87861815461905968</v>
      </c>
      <c r="Y42">
        <v>0.90571881084895445</v>
      </c>
      <c r="Z42">
        <v>0.8967684220217742</v>
      </c>
      <c r="AA42">
        <v>0.92336944240468921</v>
      </c>
      <c r="AB42">
        <v>0.99238400066289834</v>
      </c>
      <c r="AC42">
        <v>0.89902615388358553</v>
      </c>
      <c r="AD42">
        <v>0.87899696995023791</v>
      </c>
      <c r="AE42">
        <v>0.75256050904792948</v>
      </c>
      <c r="AF42">
        <v>0.89774628099235931</v>
      </c>
      <c r="AG42">
        <v>0.97272632909651713</v>
      </c>
      <c r="AH42">
        <v>0.91251803942872534</v>
      </c>
      <c r="AJ42">
        <f t="shared" ca="1" si="29"/>
        <v>0.80874509603348099</v>
      </c>
      <c r="AK42">
        <f t="shared" ca="1" si="29"/>
        <v>0.13440874028749716</v>
      </c>
      <c r="AL42">
        <f t="shared" ca="1" si="29"/>
        <v>9.6997237892348931E-2</v>
      </c>
    </row>
    <row r="43" spans="1:55" x14ac:dyDescent="0.25">
      <c r="A43">
        <v>42</v>
      </c>
      <c r="B43">
        <f t="shared" ca="1" si="0"/>
        <v>10</v>
      </c>
      <c r="C43">
        <f t="shared" ca="1" si="1"/>
        <v>27</v>
      </c>
      <c r="D43">
        <f t="shared" ca="1" si="2"/>
        <v>31</v>
      </c>
      <c r="E43">
        <v>7</v>
      </c>
      <c r="F43">
        <v>25</v>
      </c>
      <c r="G43">
        <v>23</v>
      </c>
      <c r="H43">
        <f t="shared" si="3"/>
        <v>64</v>
      </c>
      <c r="I43">
        <f t="shared" si="4"/>
        <v>60</v>
      </c>
      <c r="J43">
        <f t="shared" si="5"/>
        <v>96</v>
      </c>
      <c r="K43">
        <f t="shared" si="6"/>
        <v>175</v>
      </c>
      <c r="L43">
        <f t="shared" si="7"/>
        <v>161</v>
      </c>
      <c r="M43">
        <f t="shared" si="8"/>
        <v>575</v>
      </c>
      <c r="N43">
        <f t="shared" si="9"/>
        <v>25.96150997149434</v>
      </c>
      <c r="O43">
        <f t="shared" si="10"/>
        <v>24.041630560342615</v>
      </c>
      <c r="P43">
        <f t="shared" si="11"/>
        <v>33.97057550292606</v>
      </c>
      <c r="Q43">
        <f t="shared" si="12"/>
        <v>4025</v>
      </c>
      <c r="R43">
        <f t="shared" si="13"/>
        <v>34.684290392049249</v>
      </c>
      <c r="T43" t="s">
        <v>115</v>
      </c>
      <c r="U43">
        <v>0.72019690673481851</v>
      </c>
      <c r="V43">
        <v>0.87459207328964172</v>
      </c>
      <c r="W43">
        <v>0.7982665003099183</v>
      </c>
      <c r="X43">
        <v>0.86546114937424534</v>
      </c>
      <c r="Y43">
        <v>0.94607706560134675</v>
      </c>
      <c r="Z43">
        <v>0.9892050233395322</v>
      </c>
      <c r="AA43">
        <v>0.81098557397472937</v>
      </c>
      <c r="AB43">
        <v>0.89902615388358531</v>
      </c>
      <c r="AC43">
        <v>0.98532350625579945</v>
      </c>
      <c r="AD43">
        <v>0.87443408066145201</v>
      </c>
      <c r="AE43">
        <v>0.87978772833652463</v>
      </c>
      <c r="AF43">
        <v>0.9880672447030292</v>
      </c>
      <c r="AG43">
        <v>0.90570792296613956</v>
      </c>
      <c r="AH43">
        <v>0.98994937069292332</v>
      </c>
      <c r="AJ43">
        <f t="shared" ca="1" si="29"/>
        <v>0.8911252024894466</v>
      </c>
      <c r="AK43">
        <f t="shared" ca="1" si="29"/>
        <v>0.1584422200757204</v>
      </c>
      <c r="AL43">
        <f t="shared" ca="1" si="29"/>
        <v>0.59428176947588462</v>
      </c>
    </row>
    <row r="44" spans="1:55" x14ac:dyDescent="0.25">
      <c r="A44">
        <v>43</v>
      </c>
      <c r="B44">
        <f t="shared" ca="1" si="0"/>
        <v>13</v>
      </c>
      <c r="C44">
        <f t="shared" ca="1" si="1"/>
        <v>32</v>
      </c>
      <c r="D44">
        <f t="shared" ca="1" si="2"/>
        <v>22</v>
      </c>
      <c r="E44">
        <v>7</v>
      </c>
      <c r="F44">
        <v>21</v>
      </c>
      <c r="G44">
        <v>15</v>
      </c>
      <c r="H44">
        <f t="shared" si="3"/>
        <v>56</v>
      </c>
      <c r="I44">
        <f t="shared" si="4"/>
        <v>44</v>
      </c>
      <c r="J44">
        <f t="shared" si="5"/>
        <v>72</v>
      </c>
      <c r="K44">
        <f t="shared" si="6"/>
        <v>147</v>
      </c>
      <c r="L44">
        <f t="shared" si="7"/>
        <v>105</v>
      </c>
      <c r="M44">
        <f t="shared" si="8"/>
        <v>315</v>
      </c>
      <c r="N44">
        <f t="shared" si="9"/>
        <v>22.135943621178654</v>
      </c>
      <c r="O44">
        <f t="shared" si="10"/>
        <v>16.552945357246848</v>
      </c>
      <c r="P44">
        <f t="shared" si="11"/>
        <v>25.80697580112788</v>
      </c>
      <c r="Q44">
        <f t="shared" si="12"/>
        <v>2205</v>
      </c>
      <c r="R44">
        <f t="shared" si="13"/>
        <v>26.739483914241877</v>
      </c>
      <c r="T44" t="s">
        <v>116</v>
      </c>
      <c r="U44">
        <v>0.88584794039218306</v>
      </c>
      <c r="V44">
        <v>0.98714495359358079</v>
      </c>
      <c r="W44">
        <v>0.42818723792650787</v>
      </c>
      <c r="X44">
        <v>1.0080707693852378</v>
      </c>
      <c r="Y44">
        <v>0.73918059570285255</v>
      </c>
      <c r="Z44">
        <v>0.87555309828650363</v>
      </c>
      <c r="AA44">
        <v>0.95890306620921906</v>
      </c>
      <c r="AB44">
        <v>0.87899696995023791</v>
      </c>
      <c r="AC44">
        <v>0.8744340806614519</v>
      </c>
      <c r="AD44">
        <v>0.99854956763890712</v>
      </c>
      <c r="AE44">
        <v>0.56744147830823144</v>
      </c>
      <c r="AF44">
        <v>0.87977658217856081</v>
      </c>
      <c r="AG44">
        <v>0.93344830085098862</v>
      </c>
      <c r="AH44">
        <v>0.90532846875667894</v>
      </c>
      <c r="AJ44">
        <f t="shared" ca="1" si="29"/>
        <v>0.67191297058961374</v>
      </c>
      <c r="AK44">
        <f t="shared" ca="1" si="29"/>
        <v>0.64842488266340226</v>
      </c>
      <c r="AL44">
        <f t="shared" ca="1" si="29"/>
        <v>0.62517441604613933</v>
      </c>
    </row>
    <row r="45" spans="1:55" x14ac:dyDescent="0.25">
      <c r="A45">
        <v>44</v>
      </c>
      <c r="B45">
        <f t="shared" ca="1" si="0"/>
        <v>8</v>
      </c>
      <c r="C45">
        <f t="shared" ca="1" si="1"/>
        <v>28</v>
      </c>
      <c r="D45">
        <f t="shared" ca="1" si="2"/>
        <v>26</v>
      </c>
      <c r="E45">
        <v>3</v>
      </c>
      <c r="F45">
        <v>11</v>
      </c>
      <c r="G45">
        <v>14</v>
      </c>
      <c r="H45">
        <f t="shared" si="3"/>
        <v>28</v>
      </c>
      <c r="I45">
        <f t="shared" si="4"/>
        <v>34</v>
      </c>
      <c r="J45">
        <f t="shared" si="5"/>
        <v>50</v>
      </c>
      <c r="K45">
        <f t="shared" si="6"/>
        <v>33</v>
      </c>
      <c r="L45">
        <f t="shared" si="7"/>
        <v>42</v>
      </c>
      <c r="M45">
        <f t="shared" si="8"/>
        <v>154</v>
      </c>
      <c r="N45">
        <f t="shared" si="9"/>
        <v>11.401754250991379</v>
      </c>
      <c r="O45">
        <f t="shared" si="10"/>
        <v>14.317821063276353</v>
      </c>
      <c r="P45">
        <f t="shared" si="11"/>
        <v>17.804493814764857</v>
      </c>
      <c r="Q45">
        <f t="shared" si="12"/>
        <v>462</v>
      </c>
      <c r="R45">
        <f t="shared" si="13"/>
        <v>18.055470085267789</v>
      </c>
      <c r="T45" t="s">
        <v>117</v>
      </c>
      <c r="U45">
        <v>0.4382332984203432</v>
      </c>
      <c r="V45">
        <v>0.5786064574281643</v>
      </c>
      <c r="W45">
        <v>0.97967091227256786</v>
      </c>
      <c r="X45">
        <v>0.54294512261138517</v>
      </c>
      <c r="Y45">
        <v>0.95635823886579896</v>
      </c>
      <c r="Z45">
        <v>0.88452336183453006</v>
      </c>
      <c r="AA45">
        <v>0.51346087520311234</v>
      </c>
      <c r="AB45">
        <v>0.75256050904792948</v>
      </c>
      <c r="AC45">
        <v>0.87978772833652463</v>
      </c>
      <c r="AD45">
        <v>0.56744147830823155</v>
      </c>
      <c r="AE45">
        <v>0.99543248077220559</v>
      </c>
      <c r="AF45">
        <v>0.87851124507196698</v>
      </c>
      <c r="AG45">
        <v>0.70358707055558944</v>
      </c>
      <c r="AH45">
        <v>0.85813898454714999</v>
      </c>
    </row>
    <row r="46" spans="1:55" x14ac:dyDescent="0.25">
      <c r="A46">
        <v>45</v>
      </c>
      <c r="B46">
        <f t="shared" ca="1" si="0"/>
        <v>4</v>
      </c>
      <c r="C46">
        <f t="shared" ca="1" si="1"/>
        <v>13</v>
      </c>
      <c r="D46">
        <f t="shared" ca="1" si="2"/>
        <v>13</v>
      </c>
      <c r="E46">
        <v>5</v>
      </c>
      <c r="F46">
        <v>24</v>
      </c>
      <c r="G46">
        <v>24</v>
      </c>
      <c r="H46">
        <f t="shared" si="3"/>
        <v>58</v>
      </c>
      <c r="I46">
        <f t="shared" si="4"/>
        <v>58</v>
      </c>
      <c r="J46">
        <f t="shared" si="5"/>
        <v>96</v>
      </c>
      <c r="K46">
        <f t="shared" si="6"/>
        <v>120</v>
      </c>
      <c r="L46">
        <f t="shared" si="7"/>
        <v>120</v>
      </c>
      <c r="M46">
        <f t="shared" si="8"/>
        <v>576</v>
      </c>
      <c r="N46">
        <f t="shared" si="9"/>
        <v>24.515301344262525</v>
      </c>
      <c r="O46">
        <f t="shared" si="10"/>
        <v>24.515301344262525</v>
      </c>
      <c r="P46">
        <f t="shared" si="11"/>
        <v>33.941125496954278</v>
      </c>
      <c r="Q46">
        <f t="shared" si="12"/>
        <v>2880</v>
      </c>
      <c r="R46">
        <f t="shared" si="13"/>
        <v>34.307433596816885</v>
      </c>
      <c r="T46" t="s">
        <v>118</v>
      </c>
      <c r="U46">
        <v>0.71986955269811403</v>
      </c>
      <c r="V46">
        <v>0.87979189430487437</v>
      </c>
      <c r="W46">
        <v>0.79713650158264904</v>
      </c>
      <c r="X46">
        <v>0.87095843662836825</v>
      </c>
      <c r="Y46">
        <v>0.94471003808328158</v>
      </c>
      <c r="Z46">
        <v>0.99209746917455699</v>
      </c>
      <c r="AA46">
        <v>0.81309975557177594</v>
      </c>
      <c r="AB46">
        <v>0.89774628099235909</v>
      </c>
      <c r="AC46">
        <v>0.9880672447030292</v>
      </c>
      <c r="AD46">
        <v>0.87977658217856092</v>
      </c>
      <c r="AE46">
        <v>0.87851124507196687</v>
      </c>
      <c r="AF46">
        <v>0.99102124323247653</v>
      </c>
      <c r="AG46">
        <v>0.906557421188392</v>
      </c>
      <c r="AH46">
        <v>0.99307294786498501</v>
      </c>
    </row>
    <row r="47" spans="1:55" x14ac:dyDescent="0.25">
      <c r="A47">
        <v>46</v>
      </c>
      <c r="B47">
        <f t="shared" ca="1" si="0"/>
        <v>4</v>
      </c>
      <c r="C47">
        <f t="shared" ca="1" si="1"/>
        <v>22</v>
      </c>
      <c r="D47">
        <f t="shared" ca="1" si="2"/>
        <v>17</v>
      </c>
      <c r="E47">
        <v>11</v>
      </c>
      <c r="F47">
        <v>31</v>
      </c>
      <c r="G47">
        <v>21</v>
      </c>
      <c r="H47">
        <f t="shared" si="3"/>
        <v>84</v>
      </c>
      <c r="I47">
        <f t="shared" si="4"/>
        <v>64</v>
      </c>
      <c r="J47">
        <f t="shared" si="5"/>
        <v>104</v>
      </c>
      <c r="K47">
        <f t="shared" si="6"/>
        <v>341</v>
      </c>
      <c r="L47">
        <f t="shared" si="7"/>
        <v>231</v>
      </c>
      <c r="M47">
        <f t="shared" si="8"/>
        <v>651</v>
      </c>
      <c r="N47">
        <f t="shared" si="9"/>
        <v>32.893768406797051</v>
      </c>
      <c r="O47">
        <f t="shared" si="10"/>
        <v>23.706539182259394</v>
      </c>
      <c r="P47">
        <f t="shared" si="11"/>
        <v>37.443290453698111</v>
      </c>
      <c r="Q47">
        <f t="shared" si="12"/>
        <v>7161</v>
      </c>
      <c r="R47">
        <f t="shared" si="13"/>
        <v>39.025632602175712</v>
      </c>
      <c r="T47" t="s">
        <v>119</v>
      </c>
      <c r="U47">
        <v>0.91939337579413705</v>
      </c>
      <c r="V47">
        <v>0.92670813382948358</v>
      </c>
      <c r="W47">
        <v>0.56414771436960265</v>
      </c>
      <c r="X47">
        <v>0.93638440315447646</v>
      </c>
      <c r="Y47">
        <v>0.86611297595150538</v>
      </c>
      <c r="Z47">
        <v>0.90447898169205154</v>
      </c>
      <c r="AA47">
        <v>0.95169654786672098</v>
      </c>
      <c r="AB47">
        <v>0.97272632909651713</v>
      </c>
      <c r="AC47">
        <v>0.90570792296613967</v>
      </c>
      <c r="AD47">
        <v>0.93344830085098873</v>
      </c>
      <c r="AE47">
        <v>0.70358707055558944</v>
      </c>
      <c r="AF47">
        <v>0.906557421188392</v>
      </c>
      <c r="AG47">
        <v>0.97694119264092649</v>
      </c>
      <c r="AH47">
        <v>0.92522437481326902</v>
      </c>
    </row>
    <row r="48" spans="1:55" x14ac:dyDescent="0.25">
      <c r="A48">
        <v>47</v>
      </c>
      <c r="B48">
        <f t="shared" ca="1" si="0"/>
        <v>9</v>
      </c>
      <c r="C48">
        <f t="shared" ca="1" si="1"/>
        <v>26</v>
      </c>
      <c r="D48">
        <f t="shared" ca="1" si="2"/>
        <v>19</v>
      </c>
      <c r="E48">
        <v>8</v>
      </c>
      <c r="F48">
        <v>28</v>
      </c>
      <c r="G48">
        <v>25</v>
      </c>
      <c r="H48">
        <f t="shared" si="3"/>
        <v>72</v>
      </c>
      <c r="I48">
        <f t="shared" si="4"/>
        <v>66</v>
      </c>
      <c r="J48">
        <f t="shared" si="5"/>
        <v>106</v>
      </c>
      <c r="K48">
        <f t="shared" si="6"/>
        <v>224</v>
      </c>
      <c r="L48">
        <f t="shared" si="7"/>
        <v>200</v>
      </c>
      <c r="M48">
        <f t="shared" si="8"/>
        <v>700</v>
      </c>
      <c r="N48">
        <f t="shared" si="9"/>
        <v>29.120439557122072</v>
      </c>
      <c r="O48">
        <f t="shared" si="10"/>
        <v>26.248809496813376</v>
      </c>
      <c r="P48">
        <f t="shared" si="11"/>
        <v>37.536648758246919</v>
      </c>
      <c r="Q48">
        <f t="shared" si="12"/>
        <v>5600</v>
      </c>
      <c r="R48">
        <f t="shared" si="13"/>
        <v>38.379682124790975</v>
      </c>
      <c r="T48" t="s">
        <v>120</v>
      </c>
      <c r="U48">
        <v>0.75270655122505592</v>
      </c>
      <c r="V48">
        <v>0.90409815200067967</v>
      </c>
      <c r="W48">
        <v>0.76830853708436164</v>
      </c>
      <c r="X48">
        <v>0.89841328763020556</v>
      </c>
      <c r="Y48">
        <v>0.93815244520330698</v>
      </c>
      <c r="Z48">
        <v>0.99358643365383092</v>
      </c>
      <c r="AA48">
        <v>0.8432517531746696</v>
      </c>
      <c r="AB48">
        <v>0.91251803942872534</v>
      </c>
      <c r="AC48">
        <v>0.98994937069292321</v>
      </c>
      <c r="AD48">
        <v>0.90532846875667883</v>
      </c>
      <c r="AE48">
        <v>0.85813898454714987</v>
      </c>
      <c r="AF48">
        <v>0.9930729478649849</v>
      </c>
      <c r="AG48">
        <v>0.92522437481326869</v>
      </c>
      <c r="AH48">
        <v>0.99782375172129223</v>
      </c>
    </row>
    <row r="49" spans="1:34" x14ac:dyDescent="0.25">
      <c r="A49">
        <v>48</v>
      </c>
      <c r="B49">
        <f t="shared" ca="1" si="0"/>
        <v>13</v>
      </c>
      <c r="C49">
        <f t="shared" ca="1" si="1"/>
        <v>36</v>
      </c>
      <c r="D49">
        <f t="shared" ca="1" si="2"/>
        <v>27</v>
      </c>
      <c r="E49">
        <v>8</v>
      </c>
      <c r="F49">
        <v>19</v>
      </c>
      <c r="G49">
        <v>15</v>
      </c>
      <c r="H49">
        <f t="shared" si="3"/>
        <v>54</v>
      </c>
      <c r="I49">
        <f t="shared" si="4"/>
        <v>46</v>
      </c>
      <c r="J49">
        <f t="shared" si="5"/>
        <v>68</v>
      </c>
      <c r="K49">
        <f t="shared" si="6"/>
        <v>152</v>
      </c>
      <c r="L49">
        <f t="shared" si="7"/>
        <v>120</v>
      </c>
      <c r="M49">
        <f t="shared" si="8"/>
        <v>285</v>
      </c>
      <c r="N49">
        <f t="shared" si="9"/>
        <v>20.615528128088304</v>
      </c>
      <c r="O49">
        <f t="shared" si="10"/>
        <v>17</v>
      </c>
      <c r="P49">
        <f t="shared" si="11"/>
        <v>24.207436873820409</v>
      </c>
      <c r="Q49">
        <f t="shared" si="12"/>
        <v>2280</v>
      </c>
      <c r="R49">
        <f t="shared" si="13"/>
        <v>25.495097567963924</v>
      </c>
    </row>
    <row r="50" spans="1:34" x14ac:dyDescent="0.25">
      <c r="A50">
        <v>49</v>
      </c>
      <c r="B50">
        <f t="shared" ca="1" si="0"/>
        <v>6</v>
      </c>
      <c r="C50">
        <f t="shared" ca="1" si="1"/>
        <v>23</v>
      </c>
      <c r="D50">
        <f t="shared" ca="1" si="2"/>
        <v>22</v>
      </c>
      <c r="E50">
        <v>9</v>
      </c>
      <c r="F50">
        <v>28</v>
      </c>
      <c r="G50">
        <v>22</v>
      </c>
      <c r="H50">
        <f t="shared" si="3"/>
        <v>74</v>
      </c>
      <c r="I50">
        <f t="shared" si="4"/>
        <v>62</v>
      </c>
      <c r="J50">
        <f t="shared" si="5"/>
        <v>100</v>
      </c>
      <c r="K50">
        <f t="shared" si="6"/>
        <v>252</v>
      </c>
      <c r="L50">
        <f t="shared" si="7"/>
        <v>198</v>
      </c>
      <c r="M50">
        <f t="shared" si="8"/>
        <v>616</v>
      </c>
      <c r="N50">
        <f t="shared" si="9"/>
        <v>29.410882339705484</v>
      </c>
      <c r="O50">
        <f t="shared" si="10"/>
        <v>23.769728648009426</v>
      </c>
      <c r="P50">
        <f t="shared" si="11"/>
        <v>35.608987629529715</v>
      </c>
      <c r="Q50">
        <f t="shared" si="12"/>
        <v>5544</v>
      </c>
      <c r="R50">
        <f t="shared" si="13"/>
        <v>36.728735344413913</v>
      </c>
      <c r="T50" s="6" t="s">
        <v>126</v>
      </c>
      <c r="U50" t="s">
        <v>104</v>
      </c>
      <c r="V50" t="s">
        <v>105</v>
      </c>
      <c r="W50" t="s">
        <v>106</v>
      </c>
      <c r="X50" t="s">
        <v>110</v>
      </c>
      <c r="Y50" t="s">
        <v>111</v>
      </c>
      <c r="Z50" t="s">
        <v>112</v>
      </c>
      <c r="AA50" t="s">
        <v>113</v>
      </c>
      <c r="AB50" t="s">
        <v>114</v>
      </c>
      <c r="AC50" t="s">
        <v>115</v>
      </c>
      <c r="AD50" t="s">
        <v>116</v>
      </c>
      <c r="AE50" t="s">
        <v>117</v>
      </c>
      <c r="AF50" t="s">
        <v>118</v>
      </c>
      <c r="AG50" t="s">
        <v>119</v>
      </c>
      <c r="AH50" t="s">
        <v>120</v>
      </c>
    </row>
    <row r="51" spans="1:34" x14ac:dyDescent="0.25">
      <c r="A51">
        <v>50</v>
      </c>
      <c r="B51">
        <f t="shared" ca="1" si="0"/>
        <v>11</v>
      </c>
      <c r="C51">
        <f t="shared" ca="1" si="1"/>
        <v>24</v>
      </c>
      <c r="D51">
        <f t="shared" ca="1" si="2"/>
        <v>30</v>
      </c>
      <c r="E51">
        <v>3</v>
      </c>
      <c r="F51">
        <v>10</v>
      </c>
      <c r="G51">
        <v>21</v>
      </c>
      <c r="H51">
        <f t="shared" si="3"/>
        <v>26</v>
      </c>
      <c r="I51">
        <f t="shared" si="4"/>
        <v>48</v>
      </c>
      <c r="J51">
        <f t="shared" si="5"/>
        <v>62</v>
      </c>
      <c r="K51">
        <f t="shared" si="6"/>
        <v>30</v>
      </c>
      <c r="L51">
        <f t="shared" si="7"/>
        <v>63</v>
      </c>
      <c r="M51">
        <f t="shared" si="8"/>
        <v>210</v>
      </c>
      <c r="N51">
        <f t="shared" si="9"/>
        <v>10.440306508910551</v>
      </c>
      <c r="O51">
        <f t="shared" si="10"/>
        <v>21.213203435596427</v>
      </c>
      <c r="P51">
        <f t="shared" si="11"/>
        <v>23.259406699226016</v>
      </c>
      <c r="Q51">
        <f t="shared" si="12"/>
        <v>630</v>
      </c>
      <c r="R51">
        <f t="shared" si="13"/>
        <v>23.45207879911715</v>
      </c>
      <c r="T51" t="s">
        <v>104</v>
      </c>
      <c r="U51">
        <f>U3-U35</f>
        <v>1.2558163007001077E-2</v>
      </c>
      <c r="V51">
        <f t="shared" ref="V51:AH51" si="30">V3-V35</f>
        <v>-1.6525794634797641E-2</v>
      </c>
      <c r="W51">
        <f t="shared" si="30"/>
        <v>8.9106763053866112E-3</v>
      </c>
      <c r="X51">
        <f t="shared" si="30"/>
        <v>3.1527637771014305E-2</v>
      </c>
      <c r="Y51">
        <f t="shared" si="30"/>
        <v>5.5697731650252713E-3</v>
      </c>
      <c r="Z51">
        <f t="shared" si="30"/>
        <v>-6.483212509143188E-3</v>
      </c>
      <c r="AA51">
        <f t="shared" si="30"/>
        <v>-3.2608426272873192E-3</v>
      </c>
      <c r="AB51">
        <f t="shared" si="30"/>
        <v>-3.6864068452355792E-3</v>
      </c>
      <c r="AC51">
        <f t="shared" si="30"/>
        <v>-9.1585088838602724E-3</v>
      </c>
      <c r="AD51">
        <f t="shared" si="30"/>
        <v>2.3249928435610245E-3</v>
      </c>
      <c r="AE51">
        <f t="shared" si="30"/>
        <v>6.3113671759295609E-3</v>
      </c>
      <c r="AF51">
        <f t="shared" si="30"/>
        <v>-7.0513562881141523E-3</v>
      </c>
      <c r="AG51">
        <f t="shared" si="30"/>
        <v>-1.7166298263515678E-2</v>
      </c>
      <c r="AH51">
        <f t="shared" si="30"/>
        <v>2.7590931734258195E-3</v>
      </c>
    </row>
    <row r="52" spans="1:34" x14ac:dyDescent="0.25">
      <c r="A52">
        <v>51</v>
      </c>
      <c r="B52">
        <f t="shared" ca="1" si="0"/>
        <v>13</v>
      </c>
      <c r="C52">
        <f t="shared" ca="1" si="1"/>
        <v>33</v>
      </c>
      <c r="D52">
        <f t="shared" ca="1" si="2"/>
        <v>23</v>
      </c>
      <c r="E52">
        <v>8</v>
      </c>
      <c r="F52">
        <v>27</v>
      </c>
      <c r="G52">
        <v>21</v>
      </c>
      <c r="H52">
        <f t="shared" si="3"/>
        <v>70</v>
      </c>
      <c r="I52">
        <f t="shared" si="4"/>
        <v>58</v>
      </c>
      <c r="J52">
        <f t="shared" si="5"/>
        <v>96</v>
      </c>
      <c r="K52">
        <f t="shared" si="6"/>
        <v>216</v>
      </c>
      <c r="L52">
        <f t="shared" si="7"/>
        <v>168</v>
      </c>
      <c r="M52">
        <f t="shared" si="8"/>
        <v>567</v>
      </c>
      <c r="N52">
        <f t="shared" si="9"/>
        <v>28.160255680657446</v>
      </c>
      <c r="O52">
        <f t="shared" si="10"/>
        <v>22.472205054244231</v>
      </c>
      <c r="P52">
        <f t="shared" si="11"/>
        <v>34.205262752974143</v>
      </c>
      <c r="Q52">
        <f t="shared" si="12"/>
        <v>4536</v>
      </c>
      <c r="R52">
        <f t="shared" si="13"/>
        <v>35.128336140500593</v>
      </c>
      <c r="T52" t="s">
        <v>105</v>
      </c>
      <c r="U52">
        <f t="shared" ref="U52:AH64" si="31">U4-U36</f>
        <v>-1.6525794634797641E-2</v>
      </c>
      <c r="V52">
        <f t="shared" si="31"/>
        <v>2.3660315881765426E-2</v>
      </c>
      <c r="W52">
        <f t="shared" si="31"/>
        <v>-5.3460708144111302E-3</v>
      </c>
      <c r="X52">
        <f t="shared" si="31"/>
        <v>-1.0382625925240307E-2</v>
      </c>
      <c r="Y52">
        <f t="shared" si="31"/>
        <v>-8.0545371829330303E-3</v>
      </c>
      <c r="Z52">
        <f t="shared" si="31"/>
        <v>1.2821632890081092E-2</v>
      </c>
      <c r="AA52">
        <f t="shared" si="31"/>
        <v>-7.9902252333107215E-3</v>
      </c>
      <c r="AB52">
        <f t="shared" si="31"/>
        <v>-1.5305668328818522E-2</v>
      </c>
      <c r="AC52">
        <f t="shared" si="31"/>
        <v>5.5786149346001013E-3</v>
      </c>
      <c r="AD52">
        <f t="shared" si="31"/>
        <v>1.0696354154858367E-2</v>
      </c>
      <c r="AE52">
        <f t="shared" si="31"/>
        <v>-6.1640203109419867E-3</v>
      </c>
      <c r="AF52">
        <f t="shared" si="31"/>
        <v>1.2776613135258019E-2</v>
      </c>
      <c r="AG52">
        <f t="shared" si="31"/>
        <v>-9.2002658833001405E-3</v>
      </c>
      <c r="AH52">
        <f t="shared" si="31"/>
        <v>6.123316874464324E-3</v>
      </c>
    </row>
    <row r="53" spans="1:34" x14ac:dyDescent="0.25">
      <c r="A53">
        <v>52</v>
      </c>
      <c r="B53">
        <f t="shared" ca="1" si="0"/>
        <v>12</v>
      </c>
      <c r="C53">
        <f t="shared" ca="1" si="1"/>
        <v>30</v>
      </c>
      <c r="D53">
        <f t="shared" ca="1" si="2"/>
        <v>24</v>
      </c>
      <c r="E53">
        <v>6</v>
      </c>
      <c r="F53">
        <v>16</v>
      </c>
      <c r="G53">
        <v>23</v>
      </c>
      <c r="H53">
        <f t="shared" si="3"/>
        <v>44</v>
      </c>
      <c r="I53">
        <f t="shared" si="4"/>
        <v>58</v>
      </c>
      <c r="J53">
        <f t="shared" si="5"/>
        <v>78</v>
      </c>
      <c r="K53">
        <f t="shared" si="6"/>
        <v>96</v>
      </c>
      <c r="L53">
        <f t="shared" si="7"/>
        <v>138</v>
      </c>
      <c r="M53">
        <f t="shared" si="8"/>
        <v>368</v>
      </c>
      <c r="N53">
        <f t="shared" si="9"/>
        <v>17.088007490635061</v>
      </c>
      <c r="O53">
        <f t="shared" si="10"/>
        <v>23.769728648009426</v>
      </c>
      <c r="P53">
        <f t="shared" si="11"/>
        <v>28.0178514522438</v>
      </c>
      <c r="Q53">
        <f t="shared" si="12"/>
        <v>2208</v>
      </c>
      <c r="R53">
        <f t="shared" si="13"/>
        <v>28.653097563788805</v>
      </c>
      <c r="T53" t="s">
        <v>106</v>
      </c>
      <c r="U53">
        <f t="shared" si="31"/>
        <v>8.9106763053866667E-3</v>
      </c>
      <c r="V53">
        <f t="shared" si="31"/>
        <v>-5.3460708144110192E-3</v>
      </c>
      <c r="W53">
        <f t="shared" si="31"/>
        <v>-2.2766735233015201E-4</v>
      </c>
      <c r="X53">
        <f t="shared" si="31"/>
        <v>-1.8143997450599247E-3</v>
      </c>
      <c r="Y53">
        <f t="shared" si="31"/>
        <v>4.439550506849077E-3</v>
      </c>
      <c r="Z53">
        <f t="shared" si="31"/>
        <v>-3.5026058359435286E-3</v>
      </c>
      <c r="AA53">
        <f t="shared" si="31"/>
        <v>3.1902099699085973E-3</v>
      </c>
      <c r="AB53">
        <f t="shared" si="31"/>
        <v>7.2560915173699447E-3</v>
      </c>
      <c r="AC53">
        <f t="shared" si="31"/>
        <v>-3.7228120203647297E-3</v>
      </c>
      <c r="AD53">
        <f t="shared" si="31"/>
        <v>-4.1227969035827483E-3</v>
      </c>
      <c r="AE53">
        <f t="shared" si="31"/>
        <v>2.3192089352661593E-3</v>
      </c>
      <c r="AF53">
        <f t="shared" si="31"/>
        <v>-3.511523162844199E-3</v>
      </c>
      <c r="AG53">
        <f t="shared" si="31"/>
        <v>2.4291736874448855E-3</v>
      </c>
      <c r="AH53">
        <f t="shared" si="31"/>
        <v>-2.7916151687344959E-3</v>
      </c>
    </row>
    <row r="54" spans="1:34" x14ac:dyDescent="0.25">
      <c r="A54">
        <v>53</v>
      </c>
      <c r="B54">
        <f t="shared" ca="1" si="0"/>
        <v>4</v>
      </c>
      <c r="C54">
        <f t="shared" ca="1" si="1"/>
        <v>16</v>
      </c>
      <c r="D54">
        <f t="shared" ca="1" si="2"/>
        <v>22</v>
      </c>
      <c r="E54">
        <v>4</v>
      </c>
      <c r="F54">
        <v>23</v>
      </c>
      <c r="G54">
        <v>18</v>
      </c>
      <c r="H54">
        <f t="shared" si="3"/>
        <v>54</v>
      </c>
      <c r="I54">
        <f t="shared" si="4"/>
        <v>44</v>
      </c>
      <c r="J54">
        <f t="shared" si="5"/>
        <v>82</v>
      </c>
      <c r="K54">
        <f t="shared" si="6"/>
        <v>92</v>
      </c>
      <c r="L54">
        <f t="shared" si="7"/>
        <v>72</v>
      </c>
      <c r="M54">
        <f t="shared" si="8"/>
        <v>414</v>
      </c>
      <c r="N54">
        <f t="shared" si="9"/>
        <v>23.345235059857504</v>
      </c>
      <c r="O54">
        <f t="shared" si="10"/>
        <v>18.439088914585774</v>
      </c>
      <c r="P54">
        <f t="shared" si="11"/>
        <v>29.206163733020468</v>
      </c>
      <c r="Q54">
        <f t="shared" si="12"/>
        <v>1656</v>
      </c>
      <c r="R54">
        <f t="shared" si="13"/>
        <v>29.478805945967352</v>
      </c>
      <c r="T54" t="s">
        <v>110</v>
      </c>
      <c r="U54">
        <f t="shared" si="31"/>
        <v>3.1527637771014305E-2</v>
      </c>
      <c r="V54">
        <f t="shared" si="31"/>
        <v>-1.0382625925240307E-2</v>
      </c>
      <c r="W54">
        <f t="shared" si="31"/>
        <v>-1.8143997450599247E-3</v>
      </c>
      <c r="X54">
        <f t="shared" si="31"/>
        <v>-1.9061859869252462E-2</v>
      </c>
      <c r="Y54">
        <f t="shared" si="31"/>
        <v>1.7271803052230417E-2</v>
      </c>
      <c r="Z54">
        <f t="shared" si="31"/>
        <v>-8.0543211867083464E-3</v>
      </c>
      <c r="AA54">
        <f t="shared" si="31"/>
        <v>6.7192986220568907E-3</v>
      </c>
      <c r="AB54">
        <f t="shared" si="31"/>
        <v>2.4612698161128543E-2</v>
      </c>
      <c r="AC54">
        <f t="shared" si="31"/>
        <v>-1.2264089499944397E-2</v>
      </c>
      <c r="AD54">
        <f t="shared" si="31"/>
        <v>-1.3721547885754415E-2</v>
      </c>
      <c r="AE54">
        <f t="shared" si="31"/>
        <v>6.0473173851774975E-3</v>
      </c>
      <c r="AF54">
        <f t="shared" si="31"/>
        <v>-8.461554069409738E-3</v>
      </c>
      <c r="AG54">
        <f t="shared" si="31"/>
        <v>6.14974350365316E-3</v>
      </c>
      <c r="AH54">
        <f t="shared" si="31"/>
        <v>-9.4358682185869958E-3</v>
      </c>
    </row>
    <row r="55" spans="1:34" x14ac:dyDescent="0.25">
      <c r="A55">
        <v>54</v>
      </c>
      <c r="B55">
        <f t="shared" ca="1" si="0"/>
        <v>6</v>
      </c>
      <c r="C55">
        <f t="shared" ca="1" si="1"/>
        <v>21</v>
      </c>
      <c r="D55">
        <f t="shared" ca="1" si="2"/>
        <v>24</v>
      </c>
      <c r="E55">
        <v>4</v>
      </c>
      <c r="F55">
        <v>21</v>
      </c>
      <c r="G55">
        <v>26</v>
      </c>
      <c r="H55">
        <f t="shared" si="3"/>
        <v>50</v>
      </c>
      <c r="I55">
        <f t="shared" si="4"/>
        <v>60</v>
      </c>
      <c r="J55">
        <f t="shared" si="5"/>
        <v>94</v>
      </c>
      <c r="K55">
        <f t="shared" si="6"/>
        <v>84</v>
      </c>
      <c r="L55">
        <f t="shared" si="7"/>
        <v>104</v>
      </c>
      <c r="M55">
        <f t="shared" si="8"/>
        <v>546</v>
      </c>
      <c r="N55">
        <f t="shared" si="9"/>
        <v>21.377558326431949</v>
      </c>
      <c r="O55">
        <f t="shared" si="10"/>
        <v>26.305892875931811</v>
      </c>
      <c r="P55">
        <f t="shared" si="11"/>
        <v>33.421549934136806</v>
      </c>
      <c r="Q55">
        <f t="shared" si="12"/>
        <v>2184</v>
      </c>
      <c r="R55">
        <f t="shared" si="13"/>
        <v>33.660065359413672</v>
      </c>
      <c r="T55" t="s">
        <v>111</v>
      </c>
      <c r="U55">
        <f t="shared" si="31"/>
        <v>5.5697731650252713E-3</v>
      </c>
      <c r="V55">
        <f t="shared" si="31"/>
        <v>-8.0545371829331414E-3</v>
      </c>
      <c r="W55">
        <f t="shared" si="31"/>
        <v>4.439550506848855E-3</v>
      </c>
      <c r="X55">
        <f t="shared" si="31"/>
        <v>1.7271803052230417E-2</v>
      </c>
      <c r="Y55">
        <f t="shared" si="31"/>
        <v>2.3537620029484563E-3</v>
      </c>
      <c r="Z55">
        <f t="shared" si="31"/>
        <v>-2.9664486694972458E-3</v>
      </c>
      <c r="AA55">
        <f t="shared" si="31"/>
        <v>-1.6137157076895337E-3</v>
      </c>
      <c r="AB55">
        <f t="shared" si="31"/>
        <v>-2.7500677899380266E-3</v>
      </c>
      <c r="AC55">
        <f t="shared" si="31"/>
        <v>-4.7084518992956959E-3</v>
      </c>
      <c r="AD55">
        <f t="shared" si="31"/>
        <v>1.7942620500472906E-3</v>
      </c>
      <c r="AE55">
        <f t="shared" si="31"/>
        <v>3.456126007517546E-3</v>
      </c>
      <c r="AF55">
        <f t="shared" si="31"/>
        <v>-3.2097034679383629E-3</v>
      </c>
      <c r="AG55">
        <f t="shared" si="31"/>
        <v>-9.5078790152840487E-3</v>
      </c>
      <c r="AH55">
        <f t="shared" si="31"/>
        <v>1.8415430347594741E-3</v>
      </c>
    </row>
    <row r="56" spans="1:34" x14ac:dyDescent="0.25">
      <c r="A56">
        <v>55</v>
      </c>
      <c r="B56">
        <f t="shared" ca="1" si="0"/>
        <v>10</v>
      </c>
      <c r="C56">
        <f t="shared" ca="1" si="1"/>
        <v>32</v>
      </c>
      <c r="D56">
        <f t="shared" ca="1" si="2"/>
        <v>23</v>
      </c>
      <c r="E56">
        <v>10</v>
      </c>
      <c r="F56">
        <v>22</v>
      </c>
      <c r="G56">
        <v>17</v>
      </c>
      <c r="H56">
        <f t="shared" si="3"/>
        <v>64</v>
      </c>
      <c r="I56">
        <f t="shared" si="4"/>
        <v>54</v>
      </c>
      <c r="J56">
        <f t="shared" si="5"/>
        <v>78</v>
      </c>
      <c r="K56">
        <f t="shared" si="6"/>
        <v>220</v>
      </c>
      <c r="L56">
        <f t="shared" si="7"/>
        <v>170</v>
      </c>
      <c r="M56">
        <f t="shared" si="8"/>
        <v>374</v>
      </c>
      <c r="N56">
        <f t="shared" si="9"/>
        <v>24.166091947189145</v>
      </c>
      <c r="O56">
        <f t="shared" si="10"/>
        <v>19.723082923316021</v>
      </c>
      <c r="P56">
        <f t="shared" si="11"/>
        <v>27.802877548915689</v>
      </c>
      <c r="Q56">
        <f t="shared" si="12"/>
        <v>3740</v>
      </c>
      <c r="R56">
        <f t="shared" si="13"/>
        <v>29.546573405388315</v>
      </c>
      <c r="T56" t="s">
        <v>112</v>
      </c>
      <c r="U56">
        <f t="shared" si="31"/>
        <v>-6.483212509143188E-3</v>
      </c>
      <c r="V56">
        <f t="shared" si="31"/>
        <v>1.2821632890081092E-2</v>
      </c>
      <c r="W56">
        <f t="shared" si="31"/>
        <v>-3.5026058359437506E-3</v>
      </c>
      <c r="X56">
        <f t="shared" si="31"/>
        <v>-8.0543211867082354E-3</v>
      </c>
      <c r="Y56">
        <f t="shared" si="31"/>
        <v>-2.9664486694972458E-3</v>
      </c>
      <c r="Z56">
        <f t="shared" si="31"/>
        <v>6.7018382173976709E-3</v>
      </c>
      <c r="AA56">
        <f t="shared" si="31"/>
        <v>-3.7962938708300253E-3</v>
      </c>
      <c r="AB56">
        <f t="shared" si="31"/>
        <v>-6.4196237580640414E-3</v>
      </c>
      <c r="AC56">
        <f t="shared" si="31"/>
        <v>1.7731732866675953E-3</v>
      </c>
      <c r="AD56">
        <f t="shared" si="31"/>
        <v>4.8088039313401998E-3</v>
      </c>
      <c r="AE56">
        <f t="shared" si="31"/>
        <v>-2.760123957849081E-3</v>
      </c>
      <c r="AF56">
        <f t="shared" si="31"/>
        <v>6.6634779033172276E-3</v>
      </c>
      <c r="AG56">
        <f t="shared" si="31"/>
        <v>-4.9061281846745075E-3</v>
      </c>
      <c r="AH56">
        <f t="shared" si="31"/>
        <v>2.5891998923771586E-3</v>
      </c>
    </row>
    <row r="57" spans="1:34" x14ac:dyDescent="0.25">
      <c r="A57">
        <v>56</v>
      </c>
      <c r="B57">
        <f t="shared" ca="1" si="0"/>
        <v>7</v>
      </c>
      <c r="C57">
        <f t="shared" ca="1" si="1"/>
        <v>18</v>
      </c>
      <c r="D57">
        <f t="shared" ca="1" si="2"/>
        <v>28</v>
      </c>
      <c r="E57">
        <v>6</v>
      </c>
      <c r="F57">
        <v>27</v>
      </c>
      <c r="G57">
        <v>30</v>
      </c>
      <c r="H57">
        <f t="shared" si="3"/>
        <v>66</v>
      </c>
      <c r="I57">
        <f t="shared" si="4"/>
        <v>72</v>
      </c>
      <c r="J57">
        <f t="shared" si="5"/>
        <v>114</v>
      </c>
      <c r="K57">
        <f t="shared" si="6"/>
        <v>162</v>
      </c>
      <c r="L57">
        <f t="shared" si="7"/>
        <v>180</v>
      </c>
      <c r="M57">
        <f t="shared" si="8"/>
        <v>810</v>
      </c>
      <c r="N57">
        <f t="shared" si="9"/>
        <v>27.658633371878661</v>
      </c>
      <c r="O57">
        <f t="shared" si="10"/>
        <v>30.594117081556711</v>
      </c>
      <c r="P57">
        <f t="shared" si="11"/>
        <v>40.36087214122113</v>
      </c>
      <c r="Q57">
        <f t="shared" si="12"/>
        <v>4860</v>
      </c>
      <c r="R57">
        <f t="shared" si="13"/>
        <v>40.80441152620633</v>
      </c>
      <c r="T57" t="s">
        <v>113</v>
      </c>
      <c r="U57">
        <f t="shared" si="31"/>
        <v>-3.2608426272873192E-3</v>
      </c>
      <c r="V57">
        <f t="shared" si="31"/>
        <v>-7.9902252333106105E-3</v>
      </c>
      <c r="W57">
        <f t="shared" si="31"/>
        <v>3.1902099699084863E-3</v>
      </c>
      <c r="X57">
        <f t="shared" si="31"/>
        <v>6.7192986220571127E-3</v>
      </c>
      <c r="Y57">
        <f t="shared" si="31"/>
        <v>-1.6137157076895337E-3</v>
      </c>
      <c r="Z57">
        <f t="shared" si="31"/>
        <v>-3.7962938708300253E-3</v>
      </c>
      <c r="AA57">
        <f t="shared" si="31"/>
        <v>1.0485079596484814E-2</v>
      </c>
      <c r="AB57">
        <f t="shared" si="31"/>
        <v>-6.1425175068540172E-3</v>
      </c>
      <c r="AC57">
        <f t="shared" si="31"/>
        <v>-3.5442422562365072E-3</v>
      </c>
      <c r="AD57">
        <f t="shared" si="31"/>
        <v>-2.3049635706592353E-3</v>
      </c>
      <c r="AE57">
        <f t="shared" si="31"/>
        <v>2.8904538896458165E-3</v>
      </c>
      <c r="AF57">
        <f t="shared" si="31"/>
        <v>1.1176864695983113E-6</v>
      </c>
      <c r="AG57">
        <f t="shared" si="31"/>
        <v>4.8744878583919515E-3</v>
      </c>
      <c r="AH57">
        <f t="shared" si="31"/>
        <v>2.9655898622743537E-3</v>
      </c>
    </row>
    <row r="58" spans="1:34" x14ac:dyDescent="0.25">
      <c r="A58">
        <v>57</v>
      </c>
      <c r="B58">
        <f t="shared" ca="1" si="0"/>
        <v>11</v>
      </c>
      <c r="C58">
        <f t="shared" ca="1" si="1"/>
        <v>33</v>
      </c>
      <c r="D58">
        <f t="shared" ca="1" si="2"/>
        <v>27</v>
      </c>
      <c r="E58">
        <v>12</v>
      </c>
      <c r="F58">
        <v>27</v>
      </c>
      <c r="G58">
        <v>21</v>
      </c>
      <c r="H58">
        <f t="shared" si="3"/>
        <v>78</v>
      </c>
      <c r="I58">
        <f t="shared" si="4"/>
        <v>66</v>
      </c>
      <c r="J58">
        <f t="shared" si="5"/>
        <v>96</v>
      </c>
      <c r="K58">
        <f t="shared" si="6"/>
        <v>324</v>
      </c>
      <c r="L58">
        <f t="shared" si="7"/>
        <v>252</v>
      </c>
      <c r="M58">
        <f t="shared" si="8"/>
        <v>567</v>
      </c>
      <c r="N58">
        <f t="shared" si="9"/>
        <v>29.546573405388315</v>
      </c>
      <c r="O58">
        <f t="shared" si="10"/>
        <v>24.186773244895647</v>
      </c>
      <c r="P58">
        <f t="shared" si="11"/>
        <v>34.205262752974143</v>
      </c>
      <c r="Q58">
        <f t="shared" si="12"/>
        <v>6804</v>
      </c>
      <c r="R58">
        <f t="shared" si="13"/>
        <v>36.249137920783717</v>
      </c>
      <c r="T58" t="s">
        <v>114</v>
      </c>
      <c r="U58">
        <f t="shared" si="31"/>
        <v>-3.6864068452356902E-3</v>
      </c>
      <c r="V58">
        <f t="shared" si="31"/>
        <v>-1.5305668328818522E-2</v>
      </c>
      <c r="W58">
        <f t="shared" si="31"/>
        <v>7.2560915173699447E-3</v>
      </c>
      <c r="X58">
        <f t="shared" si="31"/>
        <v>2.4612698161128543E-2</v>
      </c>
      <c r="Y58">
        <f t="shared" si="31"/>
        <v>-2.7500677899380266E-3</v>
      </c>
      <c r="Z58">
        <f t="shared" si="31"/>
        <v>-6.4196237580639304E-3</v>
      </c>
      <c r="AA58">
        <f t="shared" si="31"/>
        <v>-6.1425175068541282E-3</v>
      </c>
      <c r="AB58">
        <f t="shared" si="31"/>
        <v>7.6159993371018864E-3</v>
      </c>
      <c r="AC58">
        <f t="shared" si="31"/>
        <v>7.8234192732817842E-3</v>
      </c>
      <c r="AD58">
        <f t="shared" si="31"/>
        <v>-2.801085068826481E-5</v>
      </c>
      <c r="AE58">
        <f t="shared" si="31"/>
        <v>-1.5231041020041802E-3</v>
      </c>
      <c r="AF58">
        <f t="shared" si="31"/>
        <v>-1.0478273149168493E-2</v>
      </c>
      <c r="AG58">
        <f t="shared" si="31"/>
        <v>4.2409420587659064E-3</v>
      </c>
      <c r="AH58">
        <f t="shared" si="31"/>
        <v>-3.3735061654130982E-3</v>
      </c>
    </row>
    <row r="59" spans="1:34" x14ac:dyDescent="0.25">
      <c r="A59">
        <v>58</v>
      </c>
      <c r="B59">
        <f t="shared" ca="1" si="0"/>
        <v>12</v>
      </c>
      <c r="C59">
        <f t="shared" ca="1" si="1"/>
        <v>26</v>
      </c>
      <c r="D59">
        <f t="shared" ca="1" si="2"/>
        <v>28</v>
      </c>
      <c r="E59">
        <v>13</v>
      </c>
      <c r="F59">
        <v>37</v>
      </c>
      <c r="G59">
        <v>22</v>
      </c>
      <c r="H59">
        <f t="shared" si="3"/>
        <v>100</v>
      </c>
      <c r="I59">
        <f t="shared" si="4"/>
        <v>70</v>
      </c>
      <c r="J59">
        <f t="shared" si="5"/>
        <v>118</v>
      </c>
      <c r="K59">
        <f t="shared" si="6"/>
        <v>481</v>
      </c>
      <c r="L59">
        <f t="shared" si="7"/>
        <v>286</v>
      </c>
      <c r="M59">
        <f t="shared" si="8"/>
        <v>814</v>
      </c>
      <c r="N59">
        <f t="shared" si="9"/>
        <v>39.217343102255157</v>
      </c>
      <c r="O59">
        <f t="shared" si="10"/>
        <v>25.553864678361276</v>
      </c>
      <c r="P59">
        <f t="shared" si="11"/>
        <v>43.046486500061768</v>
      </c>
      <c r="Q59">
        <f t="shared" si="12"/>
        <v>10582</v>
      </c>
      <c r="R59">
        <f t="shared" si="13"/>
        <v>44.966654311834233</v>
      </c>
      <c r="T59" t="s">
        <v>115</v>
      </c>
      <c r="U59">
        <f t="shared" si="31"/>
        <v>-9.1585088838602724E-3</v>
      </c>
      <c r="V59">
        <f t="shared" si="31"/>
        <v>5.5786149345999902E-3</v>
      </c>
      <c r="W59">
        <f t="shared" si="31"/>
        <v>-3.7228120203648407E-3</v>
      </c>
      <c r="X59">
        <f t="shared" si="31"/>
        <v>-1.2264089499944286E-2</v>
      </c>
      <c r="Y59">
        <f t="shared" si="31"/>
        <v>-4.7084518992954738E-3</v>
      </c>
      <c r="Z59">
        <f t="shared" si="31"/>
        <v>1.7731732866677063E-3</v>
      </c>
      <c r="AA59">
        <f t="shared" si="31"/>
        <v>-3.5442422562365072E-3</v>
      </c>
      <c r="AB59">
        <f t="shared" si="31"/>
        <v>7.8234192732820063E-3</v>
      </c>
      <c r="AC59">
        <f t="shared" si="31"/>
        <v>1.4676493744200547E-2</v>
      </c>
      <c r="AD59">
        <f t="shared" si="31"/>
        <v>-1.5683803848981492E-3</v>
      </c>
      <c r="AE59">
        <f t="shared" si="31"/>
        <v>-6.1717258088024307E-3</v>
      </c>
      <c r="AF59">
        <f t="shared" si="31"/>
        <v>-1.558708643984219E-3</v>
      </c>
      <c r="AG59">
        <f t="shared" si="31"/>
        <v>1.4396837734482193E-2</v>
      </c>
      <c r="AH59">
        <f t="shared" si="31"/>
        <v>-5.5057382656632514E-3</v>
      </c>
    </row>
    <row r="60" spans="1:34" x14ac:dyDescent="0.25">
      <c r="A60">
        <v>59</v>
      </c>
      <c r="B60">
        <f t="shared" ca="1" si="0"/>
        <v>12</v>
      </c>
      <c r="C60">
        <f t="shared" ca="1" si="1"/>
        <v>33</v>
      </c>
      <c r="D60">
        <f t="shared" ca="1" si="2"/>
        <v>32</v>
      </c>
      <c r="E60">
        <v>4</v>
      </c>
      <c r="F60">
        <v>20</v>
      </c>
      <c r="G60">
        <v>19</v>
      </c>
      <c r="H60">
        <f t="shared" si="3"/>
        <v>48</v>
      </c>
      <c r="I60">
        <f t="shared" si="4"/>
        <v>46</v>
      </c>
      <c r="J60">
        <f t="shared" si="5"/>
        <v>78</v>
      </c>
      <c r="K60">
        <f t="shared" si="6"/>
        <v>80</v>
      </c>
      <c r="L60">
        <f t="shared" si="7"/>
        <v>76</v>
      </c>
      <c r="M60">
        <f t="shared" si="8"/>
        <v>380</v>
      </c>
      <c r="N60">
        <f t="shared" si="9"/>
        <v>20.396078054371138</v>
      </c>
      <c r="O60">
        <f t="shared" si="10"/>
        <v>19.416487838947599</v>
      </c>
      <c r="P60">
        <f t="shared" si="11"/>
        <v>27.586228448267445</v>
      </c>
      <c r="Q60">
        <f t="shared" si="12"/>
        <v>1520</v>
      </c>
      <c r="R60">
        <f t="shared" si="13"/>
        <v>27.874719729532707</v>
      </c>
      <c r="T60" t="s">
        <v>116</v>
      </c>
      <c r="U60">
        <f t="shared" si="31"/>
        <v>2.3249928435610245E-3</v>
      </c>
      <c r="V60">
        <f t="shared" si="31"/>
        <v>1.0696354154858589E-2</v>
      </c>
      <c r="W60">
        <f t="shared" si="31"/>
        <v>-4.1227969035827483E-3</v>
      </c>
      <c r="X60">
        <f t="shared" si="31"/>
        <v>-1.3721547885754415E-2</v>
      </c>
      <c r="Y60">
        <f t="shared" si="31"/>
        <v>1.7942620500474016E-3</v>
      </c>
      <c r="Z60">
        <f t="shared" si="31"/>
        <v>4.8088039313403108E-3</v>
      </c>
      <c r="AA60">
        <f t="shared" si="31"/>
        <v>-2.3049635706593463E-3</v>
      </c>
      <c r="AB60">
        <f t="shared" si="31"/>
        <v>-2.801085068826481E-5</v>
      </c>
      <c r="AC60">
        <f t="shared" si="31"/>
        <v>-1.5683803848980382E-3</v>
      </c>
      <c r="AD60">
        <f t="shared" si="31"/>
        <v>1.4504323610928793E-3</v>
      </c>
      <c r="AE60">
        <f t="shared" si="31"/>
        <v>-1.3620008496636471E-3</v>
      </c>
      <c r="AF60">
        <f t="shared" si="31"/>
        <v>4.6251039881495259E-3</v>
      </c>
      <c r="AG60">
        <f t="shared" si="31"/>
        <v>-3.605689708049753E-3</v>
      </c>
      <c r="AH60">
        <f t="shared" si="31"/>
        <v>2.0371818848652357E-4</v>
      </c>
    </row>
    <row r="61" spans="1:34" x14ac:dyDescent="0.25">
      <c r="A61">
        <v>60</v>
      </c>
      <c r="B61">
        <f t="shared" ca="1" si="0"/>
        <v>9</v>
      </c>
      <c r="C61">
        <f t="shared" ca="1" si="1"/>
        <v>32</v>
      </c>
      <c r="D61">
        <f t="shared" ca="1" si="2"/>
        <v>32</v>
      </c>
      <c r="E61">
        <v>7</v>
      </c>
      <c r="F61">
        <v>20</v>
      </c>
      <c r="G61">
        <v>27</v>
      </c>
      <c r="H61">
        <f t="shared" si="3"/>
        <v>54</v>
      </c>
      <c r="I61">
        <f t="shared" si="4"/>
        <v>68</v>
      </c>
      <c r="J61">
        <f t="shared" si="5"/>
        <v>94</v>
      </c>
      <c r="K61">
        <f t="shared" si="6"/>
        <v>140</v>
      </c>
      <c r="L61">
        <f t="shared" si="7"/>
        <v>189</v>
      </c>
      <c r="M61">
        <f t="shared" si="8"/>
        <v>540</v>
      </c>
      <c r="N61">
        <f t="shared" si="9"/>
        <v>21.189620100417091</v>
      </c>
      <c r="O61">
        <f t="shared" si="10"/>
        <v>27.892651361962706</v>
      </c>
      <c r="P61">
        <f t="shared" si="11"/>
        <v>33.600595232822883</v>
      </c>
      <c r="Q61">
        <f t="shared" si="12"/>
        <v>3780</v>
      </c>
      <c r="R61">
        <f t="shared" si="13"/>
        <v>34.322004603461025</v>
      </c>
      <c r="T61" t="s">
        <v>117</v>
      </c>
      <c r="U61">
        <f t="shared" si="31"/>
        <v>6.3113671759295609E-3</v>
      </c>
      <c r="V61">
        <f t="shared" si="31"/>
        <v>-6.1640203109419867E-3</v>
      </c>
      <c r="W61">
        <f t="shared" si="31"/>
        <v>2.3192089352660483E-3</v>
      </c>
      <c r="X61">
        <f t="shared" si="31"/>
        <v>6.0473173851773865E-3</v>
      </c>
      <c r="Y61">
        <f t="shared" si="31"/>
        <v>3.4561260075174349E-3</v>
      </c>
      <c r="Z61">
        <f t="shared" si="31"/>
        <v>-2.760123957849081E-3</v>
      </c>
      <c r="AA61">
        <f t="shared" si="31"/>
        <v>2.8904538896458165E-3</v>
      </c>
      <c r="AB61">
        <f t="shared" si="31"/>
        <v>-1.5231041020041802E-3</v>
      </c>
      <c r="AC61">
        <f t="shared" si="31"/>
        <v>-6.1717258088024307E-3</v>
      </c>
      <c r="AD61">
        <f t="shared" si="31"/>
        <v>-1.3620008496637581E-3</v>
      </c>
      <c r="AE61">
        <f t="shared" si="31"/>
        <v>4.5675192277946364E-3</v>
      </c>
      <c r="AF61">
        <f t="shared" si="31"/>
        <v>-1.4868797339699924E-3</v>
      </c>
      <c r="AG61">
        <f t="shared" si="31"/>
        <v>-4.7342271438783889E-3</v>
      </c>
      <c r="AH61">
        <f t="shared" si="31"/>
        <v>1.1556860188556284E-3</v>
      </c>
    </row>
    <row r="62" spans="1:34" x14ac:dyDescent="0.25">
      <c r="A62">
        <v>61</v>
      </c>
      <c r="B62">
        <f t="shared" ca="1" si="0"/>
        <v>7</v>
      </c>
      <c r="C62">
        <f t="shared" ca="1" si="1"/>
        <v>29</v>
      </c>
      <c r="D62">
        <f t="shared" ca="1" si="2"/>
        <v>19</v>
      </c>
      <c r="E62">
        <v>3</v>
      </c>
      <c r="F62">
        <v>15</v>
      </c>
      <c r="G62">
        <v>25</v>
      </c>
      <c r="H62">
        <f t="shared" si="3"/>
        <v>36</v>
      </c>
      <c r="I62">
        <f t="shared" si="4"/>
        <v>56</v>
      </c>
      <c r="J62">
        <f t="shared" si="5"/>
        <v>80</v>
      </c>
      <c r="K62">
        <f t="shared" si="6"/>
        <v>45</v>
      </c>
      <c r="L62">
        <f t="shared" si="7"/>
        <v>75</v>
      </c>
      <c r="M62">
        <f t="shared" si="8"/>
        <v>375</v>
      </c>
      <c r="N62">
        <f t="shared" si="9"/>
        <v>15.297058540778355</v>
      </c>
      <c r="O62">
        <f t="shared" si="10"/>
        <v>25.179356624028344</v>
      </c>
      <c r="P62">
        <f t="shared" si="11"/>
        <v>29.154759474226502</v>
      </c>
      <c r="Q62">
        <f t="shared" si="12"/>
        <v>1125</v>
      </c>
      <c r="R62">
        <f t="shared" si="13"/>
        <v>29.308701779505689</v>
      </c>
      <c r="T62" t="s">
        <v>118</v>
      </c>
      <c r="U62">
        <f t="shared" si="31"/>
        <v>-7.0513562881141523E-3</v>
      </c>
      <c r="V62">
        <f t="shared" si="31"/>
        <v>1.277661313525813E-2</v>
      </c>
      <c r="W62">
        <f t="shared" si="31"/>
        <v>-3.511523162844199E-3</v>
      </c>
      <c r="X62">
        <f t="shared" si="31"/>
        <v>-8.461554069409849E-3</v>
      </c>
      <c r="Y62">
        <f t="shared" si="31"/>
        <v>-3.2097034679381409E-3</v>
      </c>
      <c r="Z62">
        <f t="shared" si="31"/>
        <v>6.6634779033172276E-3</v>
      </c>
      <c r="AA62">
        <f t="shared" si="31"/>
        <v>1.1176864695983113E-6</v>
      </c>
      <c r="AB62">
        <f t="shared" si="31"/>
        <v>-1.0478273149168271E-2</v>
      </c>
      <c r="AC62">
        <f t="shared" si="31"/>
        <v>-1.558708643984219E-3</v>
      </c>
      <c r="AD62">
        <f t="shared" si="31"/>
        <v>4.6251039881494149E-3</v>
      </c>
      <c r="AE62">
        <f t="shared" si="31"/>
        <v>-1.4868797339698814E-3</v>
      </c>
      <c r="AF62">
        <f t="shared" si="31"/>
        <v>8.9787567675236879E-3</v>
      </c>
      <c r="AG62">
        <f t="shared" si="31"/>
        <v>-5.6561543375448498E-3</v>
      </c>
      <c r="AH62">
        <f t="shared" si="31"/>
        <v>4.9009120154187569E-3</v>
      </c>
    </row>
    <row r="63" spans="1:34" x14ac:dyDescent="0.25">
      <c r="A63">
        <v>62</v>
      </c>
      <c r="B63">
        <f t="shared" ca="1" si="0"/>
        <v>4</v>
      </c>
      <c r="C63">
        <f t="shared" ca="1" si="1"/>
        <v>22</v>
      </c>
      <c r="D63">
        <f t="shared" ca="1" si="2"/>
        <v>26</v>
      </c>
      <c r="E63">
        <v>3</v>
      </c>
      <c r="F63">
        <v>15</v>
      </c>
      <c r="G63">
        <v>26</v>
      </c>
      <c r="H63">
        <f t="shared" si="3"/>
        <v>36</v>
      </c>
      <c r="I63">
        <f t="shared" si="4"/>
        <v>58</v>
      </c>
      <c r="J63">
        <f t="shared" si="5"/>
        <v>82</v>
      </c>
      <c r="K63">
        <f t="shared" si="6"/>
        <v>45</v>
      </c>
      <c r="L63">
        <f t="shared" si="7"/>
        <v>78</v>
      </c>
      <c r="M63">
        <f t="shared" si="8"/>
        <v>390</v>
      </c>
      <c r="N63">
        <f t="shared" si="9"/>
        <v>15.297058540778355</v>
      </c>
      <c r="O63">
        <f t="shared" si="10"/>
        <v>26.172504656604801</v>
      </c>
      <c r="P63">
        <f t="shared" si="11"/>
        <v>30.016662039607269</v>
      </c>
      <c r="Q63">
        <f t="shared" si="12"/>
        <v>1170</v>
      </c>
      <c r="R63">
        <f t="shared" si="13"/>
        <v>30.166206257996713</v>
      </c>
      <c r="T63" t="s">
        <v>119</v>
      </c>
      <c r="U63">
        <f t="shared" si="31"/>
        <v>-1.7166298263515678E-2</v>
      </c>
      <c r="V63">
        <f t="shared" si="31"/>
        <v>-9.2002658833002515E-3</v>
      </c>
      <c r="W63">
        <f t="shared" si="31"/>
        <v>2.4291736874448855E-3</v>
      </c>
      <c r="X63">
        <f t="shared" si="31"/>
        <v>6.149743503653271E-3</v>
      </c>
      <c r="Y63">
        <f t="shared" si="31"/>
        <v>-9.5078790152840487E-3</v>
      </c>
      <c r="Z63">
        <f t="shared" si="31"/>
        <v>-4.9061281846747296E-3</v>
      </c>
      <c r="AA63">
        <f t="shared" si="31"/>
        <v>4.8744878583918405E-3</v>
      </c>
      <c r="AB63">
        <f t="shared" si="31"/>
        <v>4.2409420587659064E-3</v>
      </c>
      <c r="AC63">
        <f t="shared" si="31"/>
        <v>1.4396837734482082E-2</v>
      </c>
      <c r="AD63">
        <f t="shared" si="31"/>
        <v>-3.605689708049864E-3</v>
      </c>
      <c r="AE63">
        <f t="shared" si="31"/>
        <v>-4.7342271438783889E-3</v>
      </c>
      <c r="AF63">
        <f t="shared" si="31"/>
        <v>-5.6561543375448498E-3</v>
      </c>
      <c r="AG63">
        <f t="shared" si="31"/>
        <v>2.3058807359073508E-2</v>
      </c>
      <c r="AH63">
        <f t="shared" si="31"/>
        <v>-3.4859589599657292E-3</v>
      </c>
    </row>
    <row r="64" spans="1:34" x14ac:dyDescent="0.25">
      <c r="A64">
        <v>63</v>
      </c>
      <c r="B64">
        <f t="shared" ca="1" si="0"/>
        <v>10</v>
      </c>
      <c r="C64">
        <f t="shared" ca="1" si="1"/>
        <v>26</v>
      </c>
      <c r="D64">
        <f t="shared" ca="1" si="2"/>
        <v>21</v>
      </c>
      <c r="E64">
        <v>5</v>
      </c>
      <c r="F64">
        <v>16</v>
      </c>
      <c r="G64">
        <v>20</v>
      </c>
      <c r="H64">
        <f t="shared" si="3"/>
        <v>42</v>
      </c>
      <c r="I64">
        <f t="shared" si="4"/>
        <v>50</v>
      </c>
      <c r="J64">
        <f t="shared" si="5"/>
        <v>72</v>
      </c>
      <c r="K64">
        <f t="shared" si="6"/>
        <v>80</v>
      </c>
      <c r="L64">
        <f t="shared" si="7"/>
        <v>100</v>
      </c>
      <c r="M64">
        <f t="shared" si="8"/>
        <v>320</v>
      </c>
      <c r="N64">
        <f t="shared" si="9"/>
        <v>16.763054614240211</v>
      </c>
      <c r="O64">
        <f t="shared" si="10"/>
        <v>20.615528128088304</v>
      </c>
      <c r="P64">
        <f t="shared" si="11"/>
        <v>25.612496949731394</v>
      </c>
      <c r="Q64">
        <f t="shared" si="12"/>
        <v>1600</v>
      </c>
      <c r="R64">
        <f t="shared" si="13"/>
        <v>26.095976701399778</v>
      </c>
      <c r="T64" t="s">
        <v>120</v>
      </c>
      <c r="U64">
        <f t="shared" si="31"/>
        <v>2.7590931734257085E-3</v>
      </c>
      <c r="V64">
        <f t="shared" si="31"/>
        <v>6.123316874464213E-3</v>
      </c>
      <c r="W64">
        <f t="shared" si="31"/>
        <v>-2.7916151687343849E-3</v>
      </c>
      <c r="X64">
        <f t="shared" si="31"/>
        <v>-9.4358682185868847E-3</v>
      </c>
      <c r="Y64">
        <f t="shared" si="31"/>
        <v>1.8415430347593631E-3</v>
      </c>
      <c r="Z64">
        <f t="shared" si="31"/>
        <v>2.5891998923771586E-3</v>
      </c>
      <c r="AA64">
        <f t="shared" si="31"/>
        <v>2.9655898622742427E-3</v>
      </c>
      <c r="AB64">
        <f t="shared" si="31"/>
        <v>-3.3735061654130982E-3</v>
      </c>
      <c r="AC64">
        <f t="shared" si="31"/>
        <v>-5.5057382656631404E-3</v>
      </c>
      <c r="AD64">
        <f t="shared" si="31"/>
        <v>2.0371818848663459E-4</v>
      </c>
      <c r="AE64">
        <f t="shared" si="31"/>
        <v>1.1556860188557394E-3</v>
      </c>
      <c r="AF64">
        <f t="shared" si="31"/>
        <v>4.9009120154188679E-3</v>
      </c>
      <c r="AG64">
        <f t="shared" si="31"/>
        <v>-3.4859589599653962E-3</v>
      </c>
      <c r="AH64">
        <f t="shared" si="31"/>
        <v>2.1762482787077708E-3</v>
      </c>
    </row>
    <row r="65" spans="1:18" x14ac:dyDescent="0.25">
      <c r="A65">
        <v>64</v>
      </c>
      <c r="B65">
        <f t="shared" ca="1" si="0"/>
        <v>9</v>
      </c>
      <c r="C65">
        <f t="shared" ca="1" si="1"/>
        <v>25</v>
      </c>
      <c r="D65">
        <f t="shared" ca="1" si="2"/>
        <v>23</v>
      </c>
      <c r="E65">
        <v>11</v>
      </c>
      <c r="F65">
        <v>35</v>
      </c>
      <c r="G65">
        <v>26</v>
      </c>
      <c r="H65">
        <f t="shared" si="3"/>
        <v>92</v>
      </c>
      <c r="I65">
        <f t="shared" si="4"/>
        <v>74</v>
      </c>
      <c r="J65">
        <f t="shared" si="5"/>
        <v>122</v>
      </c>
      <c r="K65">
        <f t="shared" si="6"/>
        <v>385</v>
      </c>
      <c r="L65">
        <f t="shared" si="7"/>
        <v>286</v>
      </c>
      <c r="M65">
        <f t="shared" si="8"/>
        <v>910</v>
      </c>
      <c r="N65">
        <f t="shared" si="9"/>
        <v>36.687872655688281</v>
      </c>
      <c r="O65">
        <f t="shared" si="10"/>
        <v>28.231188426986208</v>
      </c>
      <c r="P65">
        <f t="shared" si="11"/>
        <v>43.600458713183279</v>
      </c>
      <c r="Q65">
        <f t="shared" si="12"/>
        <v>10010</v>
      </c>
      <c r="R65">
        <f t="shared" si="13"/>
        <v>44.966654311834233</v>
      </c>
    </row>
    <row r="66" spans="1:18" x14ac:dyDescent="0.25">
      <c r="A66">
        <v>65</v>
      </c>
      <c r="B66">
        <f t="shared" ca="1" si="0"/>
        <v>12</v>
      </c>
      <c r="C66">
        <f t="shared" ca="1" si="1"/>
        <v>25</v>
      </c>
      <c r="D66">
        <f t="shared" ca="1" si="2"/>
        <v>17</v>
      </c>
      <c r="E66">
        <v>5</v>
      </c>
      <c r="F66">
        <v>13</v>
      </c>
      <c r="G66">
        <v>12</v>
      </c>
      <c r="H66">
        <f t="shared" si="3"/>
        <v>36</v>
      </c>
      <c r="I66">
        <f t="shared" si="4"/>
        <v>34</v>
      </c>
      <c r="J66">
        <f t="shared" si="5"/>
        <v>50</v>
      </c>
      <c r="K66">
        <f t="shared" si="6"/>
        <v>65</v>
      </c>
      <c r="L66">
        <f t="shared" si="7"/>
        <v>60</v>
      </c>
      <c r="M66">
        <f t="shared" si="8"/>
        <v>156</v>
      </c>
      <c r="N66">
        <f t="shared" si="9"/>
        <v>13.928388277184119</v>
      </c>
      <c r="O66">
        <f t="shared" si="10"/>
        <v>13</v>
      </c>
      <c r="P66">
        <f t="shared" si="11"/>
        <v>17.691806012954132</v>
      </c>
      <c r="Q66">
        <f t="shared" si="12"/>
        <v>780</v>
      </c>
      <c r="R66">
        <f t="shared" si="13"/>
        <v>18.384776310850235</v>
      </c>
    </row>
    <row r="67" spans="1:18" x14ac:dyDescent="0.25">
      <c r="A67">
        <v>66</v>
      </c>
      <c r="B67">
        <f t="shared" ref="B67:B101" ca="1" si="32">3+ROUND(RAND()*10,0)</f>
        <v>10</v>
      </c>
      <c r="C67">
        <f t="shared" ref="C67:C101" ca="1" si="33">5+ROUND(RAND()*12,0)+ROUND(B67*5/3,0)</f>
        <v>30</v>
      </c>
      <c r="D67">
        <f t="shared" ref="D67:D101" ca="1" si="34">7+ROUND(RAND()*15,0)+ROUND(C67/3,0)</f>
        <v>23</v>
      </c>
      <c r="E67">
        <v>4</v>
      </c>
      <c r="F67">
        <v>22</v>
      </c>
      <c r="G67">
        <v>19</v>
      </c>
      <c r="H67">
        <f t="shared" ref="H67:H101" si="35">2*E67+2*F67</f>
        <v>52</v>
      </c>
      <c r="I67">
        <f t="shared" ref="I67:I101" si="36">2*E67+2*G67</f>
        <v>46</v>
      </c>
      <c r="J67">
        <f t="shared" ref="J67:J101" si="37">2*F67+2*G67</f>
        <v>82</v>
      </c>
      <c r="K67">
        <f t="shared" ref="K67:K101" si="38">E67*F67</f>
        <v>88</v>
      </c>
      <c r="L67">
        <f t="shared" ref="L67:L101" si="39">E67*G67</f>
        <v>76</v>
      </c>
      <c r="M67">
        <f t="shared" ref="M67:M101" si="40">F67*G67</f>
        <v>418</v>
      </c>
      <c r="N67">
        <f t="shared" ref="N67:N101" si="41">SQRT(E67*E67+F67*F67)</f>
        <v>22.360679774997898</v>
      </c>
      <c r="O67">
        <f t="shared" ref="O67:O101" si="42">SQRT(E67*E67+G67*G67)</f>
        <v>19.416487838947599</v>
      </c>
      <c r="P67">
        <f t="shared" ref="P67:P101" si="43">SQRT(F67*F67+G67*G67)</f>
        <v>29.068883707497267</v>
      </c>
      <c r="Q67">
        <f t="shared" ref="Q67:Q101" si="44">E67*F67*G67</f>
        <v>1672</v>
      </c>
      <c r="R67">
        <f t="shared" ref="R67:R101" si="45">SQRT(E67*E67+F67*F67+G67*G67)</f>
        <v>29.34280150224242</v>
      </c>
    </row>
    <row r="68" spans="1:18" x14ac:dyDescent="0.25">
      <c r="A68">
        <v>67</v>
      </c>
      <c r="B68">
        <f t="shared" ca="1" si="32"/>
        <v>5</v>
      </c>
      <c r="C68">
        <f t="shared" ca="1" si="33"/>
        <v>25</v>
      </c>
      <c r="D68">
        <f t="shared" ca="1" si="34"/>
        <v>29</v>
      </c>
      <c r="E68">
        <v>5</v>
      </c>
      <c r="F68">
        <v>18</v>
      </c>
      <c r="G68">
        <v>13</v>
      </c>
      <c r="H68">
        <f t="shared" si="35"/>
        <v>46</v>
      </c>
      <c r="I68">
        <f t="shared" si="36"/>
        <v>36</v>
      </c>
      <c r="J68">
        <f t="shared" si="37"/>
        <v>62</v>
      </c>
      <c r="K68">
        <f t="shared" si="38"/>
        <v>90</v>
      </c>
      <c r="L68">
        <f t="shared" si="39"/>
        <v>65</v>
      </c>
      <c r="M68">
        <f t="shared" si="40"/>
        <v>234</v>
      </c>
      <c r="N68">
        <f t="shared" si="41"/>
        <v>18.681541692269406</v>
      </c>
      <c r="O68">
        <f t="shared" si="42"/>
        <v>13.928388277184119</v>
      </c>
      <c r="P68">
        <f t="shared" si="43"/>
        <v>22.203603311174518</v>
      </c>
      <c r="Q68">
        <f t="shared" si="44"/>
        <v>1170</v>
      </c>
      <c r="R68">
        <f t="shared" si="45"/>
        <v>22.759613353482084</v>
      </c>
    </row>
    <row r="69" spans="1:18" x14ac:dyDescent="0.25">
      <c r="A69">
        <v>68</v>
      </c>
      <c r="B69">
        <f t="shared" ca="1" si="32"/>
        <v>4</v>
      </c>
      <c r="C69">
        <f t="shared" ca="1" si="33"/>
        <v>17</v>
      </c>
      <c r="D69">
        <f t="shared" ca="1" si="34"/>
        <v>28</v>
      </c>
      <c r="E69">
        <v>3</v>
      </c>
      <c r="F69">
        <v>13</v>
      </c>
      <c r="G69">
        <v>24</v>
      </c>
      <c r="H69">
        <f t="shared" si="35"/>
        <v>32</v>
      </c>
      <c r="I69">
        <f t="shared" si="36"/>
        <v>54</v>
      </c>
      <c r="J69">
        <f t="shared" si="37"/>
        <v>74</v>
      </c>
      <c r="K69">
        <f t="shared" si="38"/>
        <v>39</v>
      </c>
      <c r="L69">
        <f t="shared" si="39"/>
        <v>72</v>
      </c>
      <c r="M69">
        <f t="shared" si="40"/>
        <v>312</v>
      </c>
      <c r="N69">
        <f t="shared" si="41"/>
        <v>13.341664064126334</v>
      </c>
      <c r="O69">
        <f t="shared" si="42"/>
        <v>24.186773244895647</v>
      </c>
      <c r="P69">
        <f t="shared" si="43"/>
        <v>27.294688127912362</v>
      </c>
      <c r="Q69">
        <f t="shared" si="44"/>
        <v>936</v>
      </c>
      <c r="R69">
        <f t="shared" si="45"/>
        <v>27.459060435491963</v>
      </c>
    </row>
    <row r="70" spans="1:18" x14ac:dyDescent="0.25">
      <c r="A70">
        <v>69</v>
      </c>
      <c r="B70">
        <f t="shared" ca="1" si="32"/>
        <v>12</v>
      </c>
      <c r="C70">
        <f t="shared" ca="1" si="33"/>
        <v>33</v>
      </c>
      <c r="D70">
        <f t="shared" ca="1" si="34"/>
        <v>29</v>
      </c>
      <c r="E70">
        <v>11</v>
      </c>
      <c r="F70">
        <v>27</v>
      </c>
      <c r="G70">
        <v>18</v>
      </c>
      <c r="H70">
        <f t="shared" si="35"/>
        <v>76</v>
      </c>
      <c r="I70">
        <f t="shared" si="36"/>
        <v>58</v>
      </c>
      <c r="J70">
        <f t="shared" si="37"/>
        <v>90</v>
      </c>
      <c r="K70">
        <f t="shared" si="38"/>
        <v>297</v>
      </c>
      <c r="L70">
        <f t="shared" si="39"/>
        <v>198</v>
      </c>
      <c r="M70">
        <f t="shared" si="40"/>
        <v>486</v>
      </c>
      <c r="N70">
        <f t="shared" si="41"/>
        <v>29.154759474226502</v>
      </c>
      <c r="O70">
        <f t="shared" si="42"/>
        <v>21.095023109728988</v>
      </c>
      <c r="P70">
        <f t="shared" si="43"/>
        <v>32.449961479175904</v>
      </c>
      <c r="Q70">
        <f t="shared" si="44"/>
        <v>5346</v>
      </c>
      <c r="R70">
        <f t="shared" si="45"/>
        <v>34.26368339802363</v>
      </c>
    </row>
    <row r="71" spans="1:18" x14ac:dyDescent="0.25">
      <c r="A71">
        <v>70</v>
      </c>
      <c r="B71">
        <f t="shared" ca="1" si="32"/>
        <v>7</v>
      </c>
      <c r="C71">
        <f t="shared" ca="1" si="33"/>
        <v>26</v>
      </c>
      <c r="D71">
        <f t="shared" ca="1" si="34"/>
        <v>20</v>
      </c>
      <c r="E71">
        <v>9</v>
      </c>
      <c r="F71">
        <v>22</v>
      </c>
      <c r="G71">
        <v>25</v>
      </c>
      <c r="H71">
        <f t="shared" si="35"/>
        <v>62</v>
      </c>
      <c r="I71">
        <f t="shared" si="36"/>
        <v>68</v>
      </c>
      <c r="J71">
        <f t="shared" si="37"/>
        <v>94</v>
      </c>
      <c r="K71">
        <f t="shared" si="38"/>
        <v>198</v>
      </c>
      <c r="L71">
        <f t="shared" si="39"/>
        <v>225</v>
      </c>
      <c r="M71">
        <f t="shared" si="40"/>
        <v>550</v>
      </c>
      <c r="N71">
        <f t="shared" si="41"/>
        <v>23.769728648009426</v>
      </c>
      <c r="O71">
        <f t="shared" si="42"/>
        <v>26.570660511172846</v>
      </c>
      <c r="P71">
        <f t="shared" si="43"/>
        <v>33.301651610693426</v>
      </c>
      <c r="Q71">
        <f t="shared" si="44"/>
        <v>4950</v>
      </c>
      <c r="R71">
        <f t="shared" si="45"/>
        <v>34.496376621320678</v>
      </c>
    </row>
    <row r="72" spans="1:18" x14ac:dyDescent="0.25">
      <c r="A72">
        <v>71</v>
      </c>
      <c r="B72">
        <f t="shared" ca="1" si="32"/>
        <v>8</v>
      </c>
      <c r="C72">
        <f t="shared" ca="1" si="33"/>
        <v>21</v>
      </c>
      <c r="D72">
        <f t="shared" ca="1" si="34"/>
        <v>23</v>
      </c>
      <c r="E72">
        <v>3</v>
      </c>
      <c r="F72">
        <v>14</v>
      </c>
      <c r="G72">
        <v>20</v>
      </c>
      <c r="H72">
        <f t="shared" si="35"/>
        <v>34</v>
      </c>
      <c r="I72">
        <f t="shared" si="36"/>
        <v>46</v>
      </c>
      <c r="J72">
        <f t="shared" si="37"/>
        <v>68</v>
      </c>
      <c r="K72">
        <f t="shared" si="38"/>
        <v>42</v>
      </c>
      <c r="L72">
        <f t="shared" si="39"/>
        <v>60</v>
      </c>
      <c r="M72">
        <f t="shared" si="40"/>
        <v>280</v>
      </c>
      <c r="N72">
        <f t="shared" si="41"/>
        <v>14.317821063276353</v>
      </c>
      <c r="O72">
        <f t="shared" si="42"/>
        <v>20.223748416156685</v>
      </c>
      <c r="P72">
        <f t="shared" si="43"/>
        <v>24.413111231467404</v>
      </c>
      <c r="Q72">
        <f t="shared" si="44"/>
        <v>840</v>
      </c>
      <c r="R72">
        <f t="shared" si="45"/>
        <v>24.596747752497688</v>
      </c>
    </row>
    <row r="73" spans="1:18" x14ac:dyDescent="0.25">
      <c r="A73">
        <v>72</v>
      </c>
      <c r="B73">
        <f t="shared" ca="1" si="32"/>
        <v>11</v>
      </c>
      <c r="C73">
        <f t="shared" ca="1" si="33"/>
        <v>31</v>
      </c>
      <c r="D73">
        <f t="shared" ca="1" si="34"/>
        <v>20</v>
      </c>
      <c r="E73">
        <v>11</v>
      </c>
      <c r="F73">
        <v>29</v>
      </c>
      <c r="G73">
        <v>21</v>
      </c>
      <c r="H73">
        <f t="shared" si="35"/>
        <v>80</v>
      </c>
      <c r="I73">
        <f t="shared" si="36"/>
        <v>64</v>
      </c>
      <c r="J73">
        <f t="shared" si="37"/>
        <v>100</v>
      </c>
      <c r="K73">
        <f t="shared" si="38"/>
        <v>319</v>
      </c>
      <c r="L73">
        <f t="shared" si="39"/>
        <v>231</v>
      </c>
      <c r="M73">
        <f t="shared" si="40"/>
        <v>609</v>
      </c>
      <c r="N73">
        <f t="shared" si="41"/>
        <v>31.016124838541646</v>
      </c>
      <c r="O73">
        <f t="shared" si="42"/>
        <v>23.706539182259394</v>
      </c>
      <c r="P73">
        <f t="shared" si="43"/>
        <v>35.805027579936315</v>
      </c>
      <c r="Q73">
        <f t="shared" si="44"/>
        <v>6699</v>
      </c>
      <c r="R73">
        <f t="shared" si="45"/>
        <v>37.456641600656084</v>
      </c>
    </row>
    <row r="74" spans="1:18" x14ac:dyDescent="0.25">
      <c r="A74">
        <v>73</v>
      </c>
      <c r="B74">
        <f t="shared" ca="1" si="32"/>
        <v>5</v>
      </c>
      <c r="C74">
        <f t="shared" ca="1" si="33"/>
        <v>19</v>
      </c>
      <c r="D74">
        <f t="shared" ca="1" si="34"/>
        <v>20</v>
      </c>
      <c r="E74">
        <v>3</v>
      </c>
      <c r="F74">
        <v>20</v>
      </c>
      <c r="G74">
        <v>28</v>
      </c>
      <c r="H74">
        <f t="shared" si="35"/>
        <v>46</v>
      </c>
      <c r="I74">
        <f t="shared" si="36"/>
        <v>62</v>
      </c>
      <c r="J74">
        <f t="shared" si="37"/>
        <v>96</v>
      </c>
      <c r="K74">
        <f t="shared" si="38"/>
        <v>60</v>
      </c>
      <c r="L74">
        <f t="shared" si="39"/>
        <v>84</v>
      </c>
      <c r="M74">
        <f t="shared" si="40"/>
        <v>560</v>
      </c>
      <c r="N74">
        <f t="shared" si="41"/>
        <v>20.223748416156685</v>
      </c>
      <c r="O74">
        <f t="shared" si="42"/>
        <v>28.160255680657446</v>
      </c>
      <c r="P74">
        <f t="shared" si="43"/>
        <v>34.409301068170507</v>
      </c>
      <c r="Q74">
        <f t="shared" si="44"/>
        <v>1680</v>
      </c>
      <c r="R74">
        <f t="shared" si="45"/>
        <v>34.539832078341085</v>
      </c>
    </row>
    <row r="75" spans="1:18" x14ac:dyDescent="0.25">
      <c r="A75">
        <v>74</v>
      </c>
      <c r="B75">
        <f t="shared" ca="1" si="32"/>
        <v>5</v>
      </c>
      <c r="C75">
        <f t="shared" ca="1" si="33"/>
        <v>16</v>
      </c>
      <c r="D75">
        <f t="shared" ca="1" si="34"/>
        <v>22</v>
      </c>
      <c r="E75">
        <v>8</v>
      </c>
      <c r="F75">
        <v>21</v>
      </c>
      <c r="G75">
        <v>15</v>
      </c>
      <c r="H75">
        <f t="shared" si="35"/>
        <v>58</v>
      </c>
      <c r="I75">
        <f t="shared" si="36"/>
        <v>46</v>
      </c>
      <c r="J75">
        <f t="shared" si="37"/>
        <v>72</v>
      </c>
      <c r="K75">
        <f t="shared" si="38"/>
        <v>168</v>
      </c>
      <c r="L75">
        <f t="shared" si="39"/>
        <v>120</v>
      </c>
      <c r="M75">
        <f t="shared" si="40"/>
        <v>315</v>
      </c>
      <c r="N75">
        <f t="shared" si="41"/>
        <v>22.472205054244231</v>
      </c>
      <c r="O75">
        <f t="shared" si="42"/>
        <v>17</v>
      </c>
      <c r="P75">
        <f t="shared" si="43"/>
        <v>25.80697580112788</v>
      </c>
      <c r="Q75">
        <f t="shared" si="44"/>
        <v>2520</v>
      </c>
      <c r="R75">
        <f t="shared" si="45"/>
        <v>27.018512172212592</v>
      </c>
    </row>
    <row r="76" spans="1:18" x14ac:dyDescent="0.25">
      <c r="A76">
        <v>75</v>
      </c>
      <c r="B76">
        <f t="shared" ca="1" si="32"/>
        <v>6</v>
      </c>
      <c r="C76">
        <f t="shared" ca="1" si="33"/>
        <v>19</v>
      </c>
      <c r="D76">
        <f t="shared" ca="1" si="34"/>
        <v>26</v>
      </c>
      <c r="E76">
        <v>5</v>
      </c>
      <c r="F76">
        <v>16</v>
      </c>
      <c r="G76">
        <v>13</v>
      </c>
      <c r="H76">
        <f t="shared" si="35"/>
        <v>42</v>
      </c>
      <c r="I76">
        <f t="shared" si="36"/>
        <v>36</v>
      </c>
      <c r="J76">
        <f t="shared" si="37"/>
        <v>58</v>
      </c>
      <c r="K76">
        <f t="shared" si="38"/>
        <v>80</v>
      </c>
      <c r="L76">
        <f t="shared" si="39"/>
        <v>65</v>
      </c>
      <c r="M76">
        <f t="shared" si="40"/>
        <v>208</v>
      </c>
      <c r="N76">
        <f t="shared" si="41"/>
        <v>16.763054614240211</v>
      </c>
      <c r="O76">
        <f t="shared" si="42"/>
        <v>13.928388277184119</v>
      </c>
      <c r="P76">
        <f t="shared" si="43"/>
        <v>20.615528128088304</v>
      </c>
      <c r="Q76">
        <f t="shared" si="44"/>
        <v>1040</v>
      </c>
      <c r="R76">
        <f t="shared" si="45"/>
        <v>21.213203435596427</v>
      </c>
    </row>
    <row r="77" spans="1:18" x14ac:dyDescent="0.25">
      <c r="A77">
        <v>76</v>
      </c>
      <c r="B77">
        <f t="shared" ca="1" si="32"/>
        <v>5</v>
      </c>
      <c r="C77">
        <f t="shared" ca="1" si="33"/>
        <v>15</v>
      </c>
      <c r="D77">
        <f t="shared" ca="1" si="34"/>
        <v>23</v>
      </c>
      <c r="E77">
        <v>12</v>
      </c>
      <c r="F77">
        <v>34</v>
      </c>
      <c r="G77">
        <v>25</v>
      </c>
      <c r="H77">
        <f t="shared" si="35"/>
        <v>92</v>
      </c>
      <c r="I77">
        <f t="shared" si="36"/>
        <v>74</v>
      </c>
      <c r="J77">
        <f t="shared" si="37"/>
        <v>118</v>
      </c>
      <c r="K77">
        <f t="shared" si="38"/>
        <v>408</v>
      </c>
      <c r="L77">
        <f t="shared" si="39"/>
        <v>300</v>
      </c>
      <c r="M77">
        <f t="shared" si="40"/>
        <v>850</v>
      </c>
      <c r="N77">
        <f t="shared" si="41"/>
        <v>36.055512754639892</v>
      </c>
      <c r="O77">
        <f t="shared" si="42"/>
        <v>27.730849247724095</v>
      </c>
      <c r="P77">
        <f t="shared" si="43"/>
        <v>42.201895692018383</v>
      </c>
      <c r="Q77">
        <f t="shared" si="44"/>
        <v>10200</v>
      </c>
      <c r="R77">
        <f t="shared" si="45"/>
        <v>43.874821936960608</v>
      </c>
    </row>
    <row r="78" spans="1:18" x14ac:dyDescent="0.25">
      <c r="A78">
        <v>77</v>
      </c>
      <c r="B78">
        <f t="shared" ca="1" si="32"/>
        <v>3</v>
      </c>
      <c r="C78">
        <f t="shared" ca="1" si="33"/>
        <v>11</v>
      </c>
      <c r="D78">
        <f t="shared" ca="1" si="34"/>
        <v>18</v>
      </c>
      <c r="E78">
        <v>10</v>
      </c>
      <c r="F78">
        <v>24</v>
      </c>
      <c r="G78">
        <v>15</v>
      </c>
      <c r="H78">
        <f t="shared" si="35"/>
        <v>68</v>
      </c>
      <c r="I78">
        <f t="shared" si="36"/>
        <v>50</v>
      </c>
      <c r="J78">
        <f t="shared" si="37"/>
        <v>78</v>
      </c>
      <c r="K78">
        <f t="shared" si="38"/>
        <v>240</v>
      </c>
      <c r="L78">
        <f t="shared" si="39"/>
        <v>150</v>
      </c>
      <c r="M78">
        <f t="shared" si="40"/>
        <v>360</v>
      </c>
      <c r="N78">
        <f t="shared" si="41"/>
        <v>26</v>
      </c>
      <c r="O78">
        <f t="shared" si="42"/>
        <v>18.027756377319946</v>
      </c>
      <c r="P78">
        <f t="shared" si="43"/>
        <v>28.301943396169811</v>
      </c>
      <c r="Q78">
        <f t="shared" si="44"/>
        <v>3600</v>
      </c>
      <c r="R78">
        <f t="shared" si="45"/>
        <v>30.016662039607269</v>
      </c>
    </row>
    <row r="79" spans="1:18" x14ac:dyDescent="0.25">
      <c r="A79">
        <v>78</v>
      </c>
      <c r="B79">
        <f t="shared" ca="1" si="32"/>
        <v>5</v>
      </c>
      <c r="C79">
        <f t="shared" ca="1" si="33"/>
        <v>13</v>
      </c>
      <c r="D79">
        <f t="shared" ca="1" si="34"/>
        <v>23</v>
      </c>
      <c r="E79">
        <v>5</v>
      </c>
      <c r="F79">
        <v>21</v>
      </c>
      <c r="G79">
        <v>26</v>
      </c>
      <c r="H79">
        <f t="shared" si="35"/>
        <v>52</v>
      </c>
      <c r="I79">
        <f t="shared" si="36"/>
        <v>62</v>
      </c>
      <c r="J79">
        <f t="shared" si="37"/>
        <v>94</v>
      </c>
      <c r="K79">
        <f t="shared" si="38"/>
        <v>105</v>
      </c>
      <c r="L79">
        <f t="shared" si="39"/>
        <v>130</v>
      </c>
      <c r="M79">
        <f t="shared" si="40"/>
        <v>546</v>
      </c>
      <c r="N79">
        <f t="shared" si="41"/>
        <v>21.587033144922902</v>
      </c>
      <c r="O79">
        <f t="shared" si="42"/>
        <v>26.476404589747453</v>
      </c>
      <c r="P79">
        <f t="shared" si="43"/>
        <v>33.421549934136806</v>
      </c>
      <c r="Q79">
        <f t="shared" si="44"/>
        <v>2730</v>
      </c>
      <c r="R79">
        <f t="shared" si="45"/>
        <v>33.793490497431605</v>
      </c>
    </row>
    <row r="80" spans="1:18" x14ac:dyDescent="0.25">
      <c r="A80">
        <v>79</v>
      </c>
      <c r="B80">
        <f t="shared" ca="1" si="32"/>
        <v>8</v>
      </c>
      <c r="C80">
        <f t="shared" ca="1" si="33"/>
        <v>28</v>
      </c>
      <c r="D80">
        <f t="shared" ca="1" si="34"/>
        <v>19</v>
      </c>
      <c r="E80">
        <v>4</v>
      </c>
      <c r="F80">
        <v>16</v>
      </c>
      <c r="G80">
        <v>12</v>
      </c>
      <c r="H80">
        <f t="shared" si="35"/>
        <v>40</v>
      </c>
      <c r="I80">
        <f t="shared" si="36"/>
        <v>32</v>
      </c>
      <c r="J80">
        <f t="shared" si="37"/>
        <v>56</v>
      </c>
      <c r="K80">
        <f t="shared" si="38"/>
        <v>64</v>
      </c>
      <c r="L80">
        <f t="shared" si="39"/>
        <v>48</v>
      </c>
      <c r="M80">
        <f t="shared" si="40"/>
        <v>192</v>
      </c>
      <c r="N80">
        <f t="shared" si="41"/>
        <v>16.492422502470642</v>
      </c>
      <c r="O80">
        <f t="shared" si="42"/>
        <v>12.649110640673518</v>
      </c>
      <c r="P80">
        <f t="shared" si="43"/>
        <v>20</v>
      </c>
      <c r="Q80">
        <f t="shared" si="44"/>
        <v>768</v>
      </c>
      <c r="R80">
        <f t="shared" si="45"/>
        <v>20.396078054371138</v>
      </c>
    </row>
    <row r="81" spans="1:18" x14ac:dyDescent="0.25">
      <c r="A81">
        <v>80</v>
      </c>
      <c r="B81">
        <f t="shared" ca="1" si="32"/>
        <v>6</v>
      </c>
      <c r="C81">
        <f t="shared" ca="1" si="33"/>
        <v>17</v>
      </c>
      <c r="D81">
        <f t="shared" ca="1" si="34"/>
        <v>19</v>
      </c>
      <c r="E81">
        <v>11</v>
      </c>
      <c r="F81">
        <v>30</v>
      </c>
      <c r="G81">
        <v>25</v>
      </c>
      <c r="H81">
        <f t="shared" si="35"/>
        <v>82</v>
      </c>
      <c r="I81">
        <f t="shared" si="36"/>
        <v>72</v>
      </c>
      <c r="J81">
        <f t="shared" si="37"/>
        <v>110</v>
      </c>
      <c r="K81">
        <f t="shared" si="38"/>
        <v>330</v>
      </c>
      <c r="L81">
        <f t="shared" si="39"/>
        <v>275</v>
      </c>
      <c r="M81">
        <f t="shared" si="40"/>
        <v>750</v>
      </c>
      <c r="N81">
        <f t="shared" si="41"/>
        <v>31.953090617340916</v>
      </c>
      <c r="O81">
        <f t="shared" si="42"/>
        <v>27.313000567495326</v>
      </c>
      <c r="P81">
        <f t="shared" si="43"/>
        <v>39.05124837953327</v>
      </c>
      <c r="Q81">
        <f t="shared" si="44"/>
        <v>8250</v>
      </c>
      <c r="R81">
        <f t="shared" si="45"/>
        <v>40.570925550201586</v>
      </c>
    </row>
    <row r="82" spans="1:18" x14ac:dyDescent="0.25">
      <c r="A82">
        <v>81</v>
      </c>
      <c r="B82">
        <f t="shared" ca="1" si="32"/>
        <v>10</v>
      </c>
      <c r="C82">
        <f t="shared" ca="1" si="33"/>
        <v>24</v>
      </c>
      <c r="D82">
        <f t="shared" ca="1" si="34"/>
        <v>25</v>
      </c>
      <c r="E82">
        <v>11</v>
      </c>
      <c r="F82">
        <v>29</v>
      </c>
      <c r="G82">
        <v>30</v>
      </c>
      <c r="H82">
        <f t="shared" si="35"/>
        <v>80</v>
      </c>
      <c r="I82">
        <f t="shared" si="36"/>
        <v>82</v>
      </c>
      <c r="J82">
        <f t="shared" si="37"/>
        <v>118</v>
      </c>
      <c r="K82">
        <f t="shared" si="38"/>
        <v>319</v>
      </c>
      <c r="L82">
        <f t="shared" si="39"/>
        <v>330</v>
      </c>
      <c r="M82">
        <f t="shared" si="40"/>
        <v>870</v>
      </c>
      <c r="N82">
        <f t="shared" si="41"/>
        <v>31.016124838541646</v>
      </c>
      <c r="O82">
        <f t="shared" si="42"/>
        <v>31.953090617340916</v>
      </c>
      <c r="P82">
        <f t="shared" si="43"/>
        <v>41.725292090050132</v>
      </c>
      <c r="Q82">
        <f t="shared" si="44"/>
        <v>9570</v>
      </c>
      <c r="R82">
        <f t="shared" si="45"/>
        <v>43.150898020782833</v>
      </c>
    </row>
    <row r="83" spans="1:18" x14ac:dyDescent="0.25">
      <c r="A83">
        <v>82</v>
      </c>
      <c r="B83">
        <f t="shared" ca="1" si="32"/>
        <v>10</v>
      </c>
      <c r="C83">
        <f t="shared" ca="1" si="33"/>
        <v>22</v>
      </c>
      <c r="D83">
        <f t="shared" ca="1" si="34"/>
        <v>22</v>
      </c>
      <c r="E83">
        <v>10</v>
      </c>
      <c r="F83">
        <v>31</v>
      </c>
      <c r="G83">
        <v>21</v>
      </c>
      <c r="H83">
        <f t="shared" si="35"/>
        <v>82</v>
      </c>
      <c r="I83">
        <f t="shared" si="36"/>
        <v>62</v>
      </c>
      <c r="J83">
        <f t="shared" si="37"/>
        <v>104</v>
      </c>
      <c r="K83">
        <f t="shared" si="38"/>
        <v>310</v>
      </c>
      <c r="L83">
        <f t="shared" si="39"/>
        <v>210</v>
      </c>
      <c r="M83">
        <f t="shared" si="40"/>
        <v>651</v>
      </c>
      <c r="N83">
        <f t="shared" si="41"/>
        <v>32.572994949804659</v>
      </c>
      <c r="O83">
        <f t="shared" si="42"/>
        <v>23.259406699226016</v>
      </c>
      <c r="P83">
        <f t="shared" si="43"/>
        <v>37.443290453698111</v>
      </c>
      <c r="Q83">
        <f t="shared" si="44"/>
        <v>6510</v>
      </c>
      <c r="R83">
        <f t="shared" si="45"/>
        <v>38.7556447501522</v>
      </c>
    </row>
    <row r="84" spans="1:18" x14ac:dyDescent="0.25">
      <c r="A84">
        <v>83</v>
      </c>
      <c r="B84">
        <f t="shared" ca="1" si="32"/>
        <v>11</v>
      </c>
      <c r="C84">
        <f t="shared" ca="1" si="33"/>
        <v>26</v>
      </c>
      <c r="D84">
        <f t="shared" ca="1" si="34"/>
        <v>25</v>
      </c>
      <c r="E84">
        <v>4</v>
      </c>
      <c r="F84">
        <v>16</v>
      </c>
      <c r="G84">
        <v>18</v>
      </c>
      <c r="H84">
        <f t="shared" si="35"/>
        <v>40</v>
      </c>
      <c r="I84">
        <f t="shared" si="36"/>
        <v>44</v>
      </c>
      <c r="J84">
        <f t="shared" si="37"/>
        <v>68</v>
      </c>
      <c r="K84">
        <f t="shared" si="38"/>
        <v>64</v>
      </c>
      <c r="L84">
        <f t="shared" si="39"/>
        <v>72</v>
      </c>
      <c r="M84">
        <f t="shared" si="40"/>
        <v>288</v>
      </c>
      <c r="N84">
        <f t="shared" si="41"/>
        <v>16.492422502470642</v>
      </c>
      <c r="O84">
        <f t="shared" si="42"/>
        <v>18.439088914585774</v>
      </c>
      <c r="P84">
        <f t="shared" si="43"/>
        <v>24.083189157584592</v>
      </c>
      <c r="Q84">
        <f t="shared" si="44"/>
        <v>1152</v>
      </c>
      <c r="R84">
        <f t="shared" si="45"/>
        <v>24.413111231467404</v>
      </c>
    </row>
    <row r="85" spans="1:18" x14ac:dyDescent="0.25">
      <c r="A85">
        <v>84</v>
      </c>
      <c r="B85">
        <f t="shared" ca="1" si="32"/>
        <v>11</v>
      </c>
      <c r="C85">
        <f t="shared" ca="1" si="33"/>
        <v>23</v>
      </c>
      <c r="D85">
        <f t="shared" ca="1" si="34"/>
        <v>16</v>
      </c>
      <c r="E85">
        <v>7</v>
      </c>
      <c r="F85">
        <v>23</v>
      </c>
      <c r="G85">
        <v>16</v>
      </c>
      <c r="H85">
        <f t="shared" si="35"/>
        <v>60</v>
      </c>
      <c r="I85">
        <f t="shared" si="36"/>
        <v>46</v>
      </c>
      <c r="J85">
        <f t="shared" si="37"/>
        <v>78</v>
      </c>
      <c r="K85">
        <f t="shared" si="38"/>
        <v>161</v>
      </c>
      <c r="L85">
        <f t="shared" si="39"/>
        <v>112</v>
      </c>
      <c r="M85">
        <f t="shared" si="40"/>
        <v>368</v>
      </c>
      <c r="N85">
        <f t="shared" si="41"/>
        <v>24.041630560342615</v>
      </c>
      <c r="O85">
        <f t="shared" si="42"/>
        <v>17.464249196572979</v>
      </c>
      <c r="P85">
        <f t="shared" si="43"/>
        <v>28.0178514522438</v>
      </c>
      <c r="Q85">
        <f t="shared" si="44"/>
        <v>2576</v>
      </c>
      <c r="R85">
        <f t="shared" si="45"/>
        <v>28.879058156387302</v>
      </c>
    </row>
    <row r="86" spans="1:18" x14ac:dyDescent="0.25">
      <c r="A86">
        <v>85</v>
      </c>
      <c r="B86">
        <f t="shared" ca="1" si="32"/>
        <v>11</v>
      </c>
      <c r="C86">
        <f t="shared" ca="1" si="33"/>
        <v>24</v>
      </c>
      <c r="D86">
        <f t="shared" ca="1" si="34"/>
        <v>17</v>
      </c>
      <c r="E86">
        <v>7</v>
      </c>
      <c r="F86">
        <v>25</v>
      </c>
      <c r="G86">
        <v>20</v>
      </c>
      <c r="H86">
        <f t="shared" si="35"/>
        <v>64</v>
      </c>
      <c r="I86">
        <f t="shared" si="36"/>
        <v>54</v>
      </c>
      <c r="J86">
        <f t="shared" si="37"/>
        <v>90</v>
      </c>
      <c r="K86">
        <f t="shared" si="38"/>
        <v>175</v>
      </c>
      <c r="L86">
        <f t="shared" si="39"/>
        <v>140</v>
      </c>
      <c r="M86">
        <f t="shared" si="40"/>
        <v>500</v>
      </c>
      <c r="N86">
        <f t="shared" si="41"/>
        <v>25.96150997149434</v>
      </c>
      <c r="O86">
        <f t="shared" si="42"/>
        <v>21.189620100417091</v>
      </c>
      <c r="P86">
        <f t="shared" si="43"/>
        <v>32.015621187164243</v>
      </c>
      <c r="Q86">
        <f t="shared" si="44"/>
        <v>3500</v>
      </c>
      <c r="R86">
        <f t="shared" si="45"/>
        <v>32.771939216347882</v>
      </c>
    </row>
    <row r="87" spans="1:18" x14ac:dyDescent="0.25">
      <c r="A87">
        <v>86</v>
      </c>
      <c r="B87">
        <f t="shared" ca="1" si="32"/>
        <v>9</v>
      </c>
      <c r="C87">
        <f t="shared" ca="1" si="33"/>
        <v>25</v>
      </c>
      <c r="D87">
        <f t="shared" ca="1" si="34"/>
        <v>27</v>
      </c>
      <c r="E87">
        <v>7</v>
      </c>
      <c r="F87">
        <v>21</v>
      </c>
      <c r="G87">
        <v>23</v>
      </c>
      <c r="H87">
        <f t="shared" si="35"/>
        <v>56</v>
      </c>
      <c r="I87">
        <f t="shared" si="36"/>
        <v>60</v>
      </c>
      <c r="J87">
        <f t="shared" si="37"/>
        <v>88</v>
      </c>
      <c r="K87">
        <f t="shared" si="38"/>
        <v>147</v>
      </c>
      <c r="L87">
        <f t="shared" si="39"/>
        <v>161</v>
      </c>
      <c r="M87">
        <f t="shared" si="40"/>
        <v>483</v>
      </c>
      <c r="N87">
        <f t="shared" si="41"/>
        <v>22.135943621178654</v>
      </c>
      <c r="O87">
        <f t="shared" si="42"/>
        <v>24.041630560342615</v>
      </c>
      <c r="P87">
        <f t="shared" si="43"/>
        <v>31.144823004794873</v>
      </c>
      <c r="Q87">
        <f t="shared" si="44"/>
        <v>3381</v>
      </c>
      <c r="R87">
        <f t="shared" si="45"/>
        <v>31.921779399024736</v>
      </c>
    </row>
    <row r="88" spans="1:18" x14ac:dyDescent="0.25">
      <c r="A88">
        <v>87</v>
      </c>
      <c r="B88">
        <f t="shared" ca="1" si="32"/>
        <v>5</v>
      </c>
      <c r="C88">
        <f t="shared" ca="1" si="33"/>
        <v>20</v>
      </c>
      <c r="D88">
        <f t="shared" ca="1" si="34"/>
        <v>18</v>
      </c>
      <c r="E88">
        <v>11</v>
      </c>
      <c r="F88">
        <v>34</v>
      </c>
      <c r="G88">
        <v>32</v>
      </c>
      <c r="H88">
        <f t="shared" si="35"/>
        <v>90</v>
      </c>
      <c r="I88">
        <f t="shared" si="36"/>
        <v>86</v>
      </c>
      <c r="J88">
        <f t="shared" si="37"/>
        <v>132</v>
      </c>
      <c r="K88">
        <f t="shared" si="38"/>
        <v>374</v>
      </c>
      <c r="L88">
        <f t="shared" si="39"/>
        <v>352</v>
      </c>
      <c r="M88">
        <f t="shared" si="40"/>
        <v>1088</v>
      </c>
      <c r="N88">
        <f t="shared" si="41"/>
        <v>35.735136770411273</v>
      </c>
      <c r="O88">
        <f t="shared" si="42"/>
        <v>33.837848631377263</v>
      </c>
      <c r="P88">
        <f t="shared" si="43"/>
        <v>46.690470119715009</v>
      </c>
      <c r="Q88">
        <f t="shared" si="44"/>
        <v>11968</v>
      </c>
      <c r="R88">
        <f t="shared" si="45"/>
        <v>47.968739820845826</v>
      </c>
    </row>
    <row r="89" spans="1:18" x14ac:dyDescent="0.25">
      <c r="A89">
        <v>88</v>
      </c>
      <c r="B89">
        <f t="shared" ca="1" si="32"/>
        <v>6</v>
      </c>
      <c r="C89">
        <f t="shared" ca="1" si="33"/>
        <v>23</v>
      </c>
      <c r="D89">
        <f t="shared" ca="1" si="34"/>
        <v>21</v>
      </c>
      <c r="E89">
        <v>9</v>
      </c>
      <c r="F89">
        <v>27</v>
      </c>
      <c r="G89">
        <v>25</v>
      </c>
      <c r="H89">
        <f t="shared" si="35"/>
        <v>72</v>
      </c>
      <c r="I89">
        <f t="shared" si="36"/>
        <v>68</v>
      </c>
      <c r="J89">
        <f t="shared" si="37"/>
        <v>104</v>
      </c>
      <c r="K89">
        <f t="shared" si="38"/>
        <v>243</v>
      </c>
      <c r="L89">
        <f t="shared" si="39"/>
        <v>225</v>
      </c>
      <c r="M89">
        <f t="shared" si="40"/>
        <v>675</v>
      </c>
      <c r="N89">
        <f t="shared" si="41"/>
        <v>28.460498941515414</v>
      </c>
      <c r="O89">
        <f t="shared" si="42"/>
        <v>26.570660511172846</v>
      </c>
      <c r="P89">
        <f t="shared" si="43"/>
        <v>36.796738985948195</v>
      </c>
      <c r="Q89">
        <f t="shared" si="44"/>
        <v>6075</v>
      </c>
      <c r="R89">
        <f t="shared" si="45"/>
        <v>37.881393849751625</v>
      </c>
    </row>
    <row r="90" spans="1:18" x14ac:dyDescent="0.25">
      <c r="A90">
        <v>89</v>
      </c>
      <c r="B90">
        <f t="shared" ca="1" si="32"/>
        <v>4</v>
      </c>
      <c r="C90">
        <f t="shared" ca="1" si="33"/>
        <v>22</v>
      </c>
      <c r="D90">
        <f t="shared" ca="1" si="34"/>
        <v>20</v>
      </c>
      <c r="E90">
        <v>13</v>
      </c>
      <c r="F90">
        <v>33</v>
      </c>
      <c r="G90">
        <v>28</v>
      </c>
      <c r="H90">
        <f t="shared" si="35"/>
        <v>92</v>
      </c>
      <c r="I90">
        <f t="shared" si="36"/>
        <v>82</v>
      </c>
      <c r="J90">
        <f t="shared" si="37"/>
        <v>122</v>
      </c>
      <c r="K90">
        <f t="shared" si="38"/>
        <v>429</v>
      </c>
      <c r="L90">
        <f t="shared" si="39"/>
        <v>364</v>
      </c>
      <c r="M90">
        <f t="shared" si="40"/>
        <v>924</v>
      </c>
      <c r="N90">
        <f t="shared" si="41"/>
        <v>35.468295701936398</v>
      </c>
      <c r="O90">
        <f t="shared" si="42"/>
        <v>30.870698080866262</v>
      </c>
      <c r="P90">
        <f t="shared" si="43"/>
        <v>43.278170016764804</v>
      </c>
      <c r="Q90">
        <f t="shared" si="44"/>
        <v>12012</v>
      </c>
      <c r="R90">
        <f t="shared" si="45"/>
        <v>45.188494110780013</v>
      </c>
    </row>
    <row r="91" spans="1:18" x14ac:dyDescent="0.25">
      <c r="A91">
        <v>90</v>
      </c>
      <c r="B91">
        <f t="shared" ca="1" si="32"/>
        <v>8</v>
      </c>
      <c r="C91">
        <f t="shared" ca="1" si="33"/>
        <v>25</v>
      </c>
      <c r="D91">
        <f t="shared" ca="1" si="34"/>
        <v>30</v>
      </c>
      <c r="E91">
        <v>12</v>
      </c>
      <c r="F91">
        <v>32</v>
      </c>
      <c r="G91">
        <v>19</v>
      </c>
      <c r="H91">
        <f t="shared" si="35"/>
        <v>88</v>
      </c>
      <c r="I91">
        <f t="shared" si="36"/>
        <v>62</v>
      </c>
      <c r="J91">
        <f t="shared" si="37"/>
        <v>102</v>
      </c>
      <c r="K91">
        <f t="shared" si="38"/>
        <v>384</v>
      </c>
      <c r="L91">
        <f t="shared" si="39"/>
        <v>228</v>
      </c>
      <c r="M91">
        <f t="shared" si="40"/>
        <v>608</v>
      </c>
      <c r="N91">
        <f t="shared" si="41"/>
        <v>34.176014981270121</v>
      </c>
      <c r="O91">
        <f t="shared" si="42"/>
        <v>22.472205054244231</v>
      </c>
      <c r="P91">
        <f t="shared" si="43"/>
        <v>37.215588131856791</v>
      </c>
      <c r="Q91">
        <f t="shared" si="44"/>
        <v>7296</v>
      </c>
      <c r="R91">
        <f t="shared" si="45"/>
        <v>39.102429592034305</v>
      </c>
    </row>
    <row r="92" spans="1:18" x14ac:dyDescent="0.25">
      <c r="A92">
        <v>91</v>
      </c>
      <c r="B92">
        <f t="shared" ca="1" si="32"/>
        <v>11</v>
      </c>
      <c r="C92">
        <f t="shared" ca="1" si="33"/>
        <v>29</v>
      </c>
      <c r="D92">
        <f t="shared" ca="1" si="34"/>
        <v>27</v>
      </c>
      <c r="E92">
        <v>9</v>
      </c>
      <c r="F92">
        <v>23</v>
      </c>
      <c r="G92">
        <v>22</v>
      </c>
      <c r="H92">
        <f t="shared" si="35"/>
        <v>64</v>
      </c>
      <c r="I92">
        <f t="shared" si="36"/>
        <v>62</v>
      </c>
      <c r="J92">
        <f t="shared" si="37"/>
        <v>90</v>
      </c>
      <c r="K92">
        <f t="shared" si="38"/>
        <v>207</v>
      </c>
      <c r="L92">
        <f t="shared" si="39"/>
        <v>198</v>
      </c>
      <c r="M92">
        <f t="shared" si="40"/>
        <v>506</v>
      </c>
      <c r="N92">
        <f t="shared" si="41"/>
        <v>24.698178070456937</v>
      </c>
      <c r="O92">
        <f t="shared" si="42"/>
        <v>23.769728648009426</v>
      </c>
      <c r="P92">
        <f t="shared" si="43"/>
        <v>31.827660925679098</v>
      </c>
      <c r="Q92">
        <f t="shared" si="44"/>
        <v>4554</v>
      </c>
      <c r="R92">
        <f t="shared" si="45"/>
        <v>33.075670817082454</v>
      </c>
    </row>
    <row r="93" spans="1:18" x14ac:dyDescent="0.25">
      <c r="A93">
        <v>92</v>
      </c>
      <c r="B93">
        <f t="shared" ca="1" si="32"/>
        <v>6</v>
      </c>
      <c r="C93">
        <f t="shared" ca="1" si="33"/>
        <v>20</v>
      </c>
      <c r="D93">
        <f t="shared" ca="1" si="34"/>
        <v>15</v>
      </c>
      <c r="E93">
        <v>9</v>
      </c>
      <c r="F93">
        <v>26</v>
      </c>
      <c r="G93">
        <v>21</v>
      </c>
      <c r="H93">
        <f t="shared" si="35"/>
        <v>70</v>
      </c>
      <c r="I93">
        <f t="shared" si="36"/>
        <v>60</v>
      </c>
      <c r="J93">
        <f t="shared" si="37"/>
        <v>94</v>
      </c>
      <c r="K93">
        <f t="shared" si="38"/>
        <v>234</v>
      </c>
      <c r="L93">
        <f t="shared" si="39"/>
        <v>189</v>
      </c>
      <c r="M93">
        <f t="shared" si="40"/>
        <v>546</v>
      </c>
      <c r="N93">
        <f t="shared" si="41"/>
        <v>27.513632984395208</v>
      </c>
      <c r="O93">
        <f t="shared" si="42"/>
        <v>22.847319317591726</v>
      </c>
      <c r="P93">
        <f t="shared" si="43"/>
        <v>33.421549934136806</v>
      </c>
      <c r="Q93">
        <f t="shared" si="44"/>
        <v>4914</v>
      </c>
      <c r="R93">
        <f t="shared" si="45"/>
        <v>34.612136599753562</v>
      </c>
    </row>
    <row r="94" spans="1:18" x14ac:dyDescent="0.25">
      <c r="A94">
        <v>93</v>
      </c>
      <c r="B94">
        <f t="shared" ca="1" si="32"/>
        <v>12</v>
      </c>
      <c r="C94">
        <f t="shared" ca="1" si="33"/>
        <v>36</v>
      </c>
      <c r="D94">
        <f t="shared" ca="1" si="34"/>
        <v>22</v>
      </c>
      <c r="E94">
        <v>6</v>
      </c>
      <c r="F94">
        <v>26</v>
      </c>
      <c r="G94">
        <v>27</v>
      </c>
      <c r="H94">
        <f t="shared" si="35"/>
        <v>64</v>
      </c>
      <c r="I94">
        <f t="shared" si="36"/>
        <v>66</v>
      </c>
      <c r="J94">
        <f t="shared" si="37"/>
        <v>106</v>
      </c>
      <c r="K94">
        <f t="shared" si="38"/>
        <v>156</v>
      </c>
      <c r="L94">
        <f t="shared" si="39"/>
        <v>162</v>
      </c>
      <c r="M94">
        <f t="shared" si="40"/>
        <v>702</v>
      </c>
      <c r="N94">
        <f t="shared" si="41"/>
        <v>26.683328128252668</v>
      </c>
      <c r="O94">
        <f t="shared" si="42"/>
        <v>27.658633371878661</v>
      </c>
      <c r="P94">
        <f t="shared" si="43"/>
        <v>37.483329627982627</v>
      </c>
      <c r="Q94">
        <f t="shared" si="44"/>
        <v>4212</v>
      </c>
      <c r="R94">
        <f t="shared" si="45"/>
        <v>37.960505792204614</v>
      </c>
    </row>
    <row r="95" spans="1:18" x14ac:dyDescent="0.25">
      <c r="A95">
        <v>94</v>
      </c>
      <c r="B95">
        <f t="shared" ca="1" si="32"/>
        <v>7</v>
      </c>
      <c r="C95">
        <f t="shared" ca="1" si="33"/>
        <v>25</v>
      </c>
      <c r="D95">
        <f t="shared" ca="1" si="34"/>
        <v>17</v>
      </c>
      <c r="E95">
        <v>13</v>
      </c>
      <c r="F95">
        <v>38</v>
      </c>
      <c r="G95">
        <v>24</v>
      </c>
      <c r="H95">
        <f t="shared" si="35"/>
        <v>102</v>
      </c>
      <c r="I95">
        <f t="shared" si="36"/>
        <v>74</v>
      </c>
      <c r="J95">
        <f t="shared" si="37"/>
        <v>124</v>
      </c>
      <c r="K95">
        <f t="shared" si="38"/>
        <v>494</v>
      </c>
      <c r="L95">
        <f t="shared" si="39"/>
        <v>312</v>
      </c>
      <c r="M95">
        <f t="shared" si="40"/>
        <v>912</v>
      </c>
      <c r="N95">
        <f t="shared" si="41"/>
        <v>40.162171256046406</v>
      </c>
      <c r="O95">
        <f t="shared" si="42"/>
        <v>27.294688127912362</v>
      </c>
      <c r="P95">
        <f t="shared" si="43"/>
        <v>44.944410108488462</v>
      </c>
      <c r="Q95">
        <f t="shared" si="44"/>
        <v>11856</v>
      </c>
      <c r="R95">
        <f t="shared" si="45"/>
        <v>46.786750261158339</v>
      </c>
    </row>
    <row r="96" spans="1:18" x14ac:dyDescent="0.25">
      <c r="A96">
        <v>95</v>
      </c>
      <c r="B96">
        <f t="shared" ca="1" si="32"/>
        <v>8</v>
      </c>
      <c r="C96">
        <f t="shared" ca="1" si="33"/>
        <v>29</v>
      </c>
      <c r="D96">
        <f t="shared" ca="1" si="34"/>
        <v>24</v>
      </c>
      <c r="E96">
        <v>11</v>
      </c>
      <c r="F96">
        <v>30</v>
      </c>
      <c r="G96">
        <v>26</v>
      </c>
      <c r="H96">
        <f t="shared" si="35"/>
        <v>82</v>
      </c>
      <c r="I96">
        <f t="shared" si="36"/>
        <v>74</v>
      </c>
      <c r="J96">
        <f t="shared" si="37"/>
        <v>112</v>
      </c>
      <c r="K96">
        <f t="shared" si="38"/>
        <v>330</v>
      </c>
      <c r="L96">
        <f t="shared" si="39"/>
        <v>286</v>
      </c>
      <c r="M96">
        <f t="shared" si="40"/>
        <v>780</v>
      </c>
      <c r="N96">
        <f t="shared" si="41"/>
        <v>31.953090617340916</v>
      </c>
      <c r="O96">
        <f t="shared" si="42"/>
        <v>28.231188426986208</v>
      </c>
      <c r="P96">
        <f t="shared" si="43"/>
        <v>39.698866482558415</v>
      </c>
      <c r="Q96">
        <f t="shared" si="44"/>
        <v>8580</v>
      </c>
      <c r="R96">
        <f t="shared" si="45"/>
        <v>41.194659848091959</v>
      </c>
    </row>
    <row r="97" spans="1:18" x14ac:dyDescent="0.25">
      <c r="A97">
        <v>96</v>
      </c>
      <c r="B97">
        <f t="shared" ca="1" si="32"/>
        <v>5</v>
      </c>
      <c r="C97">
        <f t="shared" ca="1" si="33"/>
        <v>22</v>
      </c>
      <c r="D97">
        <f t="shared" ca="1" si="34"/>
        <v>26</v>
      </c>
      <c r="E97">
        <v>10</v>
      </c>
      <c r="F97">
        <v>29</v>
      </c>
      <c r="G97">
        <v>30</v>
      </c>
      <c r="H97">
        <f t="shared" si="35"/>
        <v>78</v>
      </c>
      <c r="I97">
        <f t="shared" si="36"/>
        <v>80</v>
      </c>
      <c r="J97">
        <f t="shared" si="37"/>
        <v>118</v>
      </c>
      <c r="K97">
        <f t="shared" si="38"/>
        <v>290</v>
      </c>
      <c r="L97">
        <f t="shared" si="39"/>
        <v>300</v>
      </c>
      <c r="M97">
        <f t="shared" si="40"/>
        <v>870</v>
      </c>
      <c r="N97">
        <f t="shared" si="41"/>
        <v>30.675723300355934</v>
      </c>
      <c r="O97">
        <f t="shared" si="42"/>
        <v>31.622776601683793</v>
      </c>
      <c r="P97">
        <f t="shared" si="43"/>
        <v>41.725292090050132</v>
      </c>
      <c r="Q97">
        <f t="shared" si="44"/>
        <v>8700</v>
      </c>
      <c r="R97">
        <f t="shared" si="45"/>
        <v>42.906875905849866</v>
      </c>
    </row>
    <row r="98" spans="1:18" x14ac:dyDescent="0.25">
      <c r="A98">
        <v>97</v>
      </c>
      <c r="B98">
        <f t="shared" ca="1" si="32"/>
        <v>4</v>
      </c>
      <c r="C98">
        <f t="shared" ca="1" si="33"/>
        <v>22</v>
      </c>
      <c r="D98">
        <f t="shared" ca="1" si="34"/>
        <v>17</v>
      </c>
      <c r="E98">
        <v>10</v>
      </c>
      <c r="F98">
        <v>32</v>
      </c>
      <c r="G98">
        <v>28</v>
      </c>
      <c r="H98">
        <f t="shared" si="35"/>
        <v>84</v>
      </c>
      <c r="I98">
        <f t="shared" si="36"/>
        <v>76</v>
      </c>
      <c r="J98">
        <f t="shared" si="37"/>
        <v>120</v>
      </c>
      <c r="K98">
        <f t="shared" si="38"/>
        <v>320</v>
      </c>
      <c r="L98">
        <f t="shared" si="39"/>
        <v>280</v>
      </c>
      <c r="M98">
        <f t="shared" si="40"/>
        <v>896</v>
      </c>
      <c r="N98">
        <f t="shared" si="41"/>
        <v>33.526109228480422</v>
      </c>
      <c r="O98">
        <f t="shared" si="42"/>
        <v>29.732137494637012</v>
      </c>
      <c r="P98">
        <f t="shared" si="43"/>
        <v>42.5205832509386</v>
      </c>
      <c r="Q98">
        <f t="shared" si="44"/>
        <v>8960</v>
      </c>
      <c r="R98">
        <f t="shared" si="45"/>
        <v>43.68065933568311</v>
      </c>
    </row>
    <row r="99" spans="1:18" x14ac:dyDescent="0.25">
      <c r="A99">
        <v>98</v>
      </c>
      <c r="B99">
        <f t="shared" ca="1" si="32"/>
        <v>5</v>
      </c>
      <c r="C99">
        <f t="shared" ca="1" si="33"/>
        <v>19</v>
      </c>
      <c r="D99">
        <f t="shared" ca="1" si="34"/>
        <v>22</v>
      </c>
      <c r="E99">
        <v>4</v>
      </c>
      <c r="F99">
        <v>24</v>
      </c>
      <c r="G99">
        <v>18</v>
      </c>
      <c r="H99">
        <f t="shared" si="35"/>
        <v>56</v>
      </c>
      <c r="I99">
        <f t="shared" si="36"/>
        <v>44</v>
      </c>
      <c r="J99">
        <f t="shared" si="37"/>
        <v>84</v>
      </c>
      <c r="K99">
        <f t="shared" si="38"/>
        <v>96</v>
      </c>
      <c r="L99">
        <f t="shared" si="39"/>
        <v>72</v>
      </c>
      <c r="M99">
        <f t="shared" si="40"/>
        <v>432</v>
      </c>
      <c r="N99">
        <f t="shared" si="41"/>
        <v>24.331050121192877</v>
      </c>
      <c r="O99">
        <f t="shared" si="42"/>
        <v>18.439088914585774</v>
      </c>
      <c r="P99">
        <f t="shared" si="43"/>
        <v>30</v>
      </c>
      <c r="Q99">
        <f t="shared" si="44"/>
        <v>1728</v>
      </c>
      <c r="R99">
        <f t="shared" si="45"/>
        <v>30.265491900843113</v>
      </c>
    </row>
    <row r="100" spans="1:18" x14ac:dyDescent="0.25">
      <c r="A100">
        <v>99</v>
      </c>
      <c r="B100">
        <f t="shared" ca="1" si="32"/>
        <v>7</v>
      </c>
      <c r="C100">
        <f t="shared" ca="1" si="33"/>
        <v>21</v>
      </c>
      <c r="D100">
        <f t="shared" ca="1" si="34"/>
        <v>27</v>
      </c>
      <c r="E100">
        <v>6</v>
      </c>
      <c r="F100">
        <v>19</v>
      </c>
      <c r="G100">
        <v>23</v>
      </c>
      <c r="H100">
        <f t="shared" si="35"/>
        <v>50</v>
      </c>
      <c r="I100">
        <f t="shared" si="36"/>
        <v>58</v>
      </c>
      <c r="J100">
        <f t="shared" si="37"/>
        <v>84</v>
      </c>
      <c r="K100">
        <f t="shared" si="38"/>
        <v>114</v>
      </c>
      <c r="L100">
        <f t="shared" si="39"/>
        <v>138</v>
      </c>
      <c r="M100">
        <f t="shared" si="40"/>
        <v>437</v>
      </c>
      <c r="N100">
        <f t="shared" si="41"/>
        <v>19.924858845171276</v>
      </c>
      <c r="O100">
        <f t="shared" si="42"/>
        <v>23.769728648009426</v>
      </c>
      <c r="P100">
        <f t="shared" si="43"/>
        <v>29.832867780352597</v>
      </c>
      <c r="Q100">
        <f t="shared" si="44"/>
        <v>2622</v>
      </c>
      <c r="R100">
        <f t="shared" si="45"/>
        <v>30.430248109405877</v>
      </c>
    </row>
    <row r="101" spans="1:18" x14ac:dyDescent="0.25">
      <c r="A101">
        <v>100</v>
      </c>
      <c r="B101">
        <f t="shared" ca="1" si="32"/>
        <v>12</v>
      </c>
      <c r="C101">
        <f t="shared" ca="1" si="33"/>
        <v>37</v>
      </c>
      <c r="D101">
        <f t="shared" ca="1" si="34"/>
        <v>22</v>
      </c>
      <c r="E101">
        <v>3</v>
      </c>
      <c r="F101">
        <v>16</v>
      </c>
      <c r="G101">
        <v>25</v>
      </c>
      <c r="H101">
        <f t="shared" si="35"/>
        <v>38</v>
      </c>
      <c r="I101">
        <f t="shared" si="36"/>
        <v>56</v>
      </c>
      <c r="J101">
        <f t="shared" si="37"/>
        <v>82</v>
      </c>
      <c r="K101">
        <f t="shared" si="38"/>
        <v>48</v>
      </c>
      <c r="L101">
        <f t="shared" si="39"/>
        <v>75</v>
      </c>
      <c r="M101">
        <f t="shared" si="40"/>
        <v>400</v>
      </c>
      <c r="N101">
        <f t="shared" si="41"/>
        <v>16.278820596099706</v>
      </c>
      <c r="O101">
        <f t="shared" si="42"/>
        <v>25.179356624028344</v>
      </c>
      <c r="P101">
        <f t="shared" si="43"/>
        <v>29.681644159311659</v>
      </c>
      <c r="Q101">
        <f t="shared" si="44"/>
        <v>1200</v>
      </c>
      <c r="R101">
        <f t="shared" si="45"/>
        <v>29.832867780352597</v>
      </c>
    </row>
  </sheetData>
  <conditionalFormatting sqref="U19:W32 Z20:Z21 AA2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9:BC3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6:BA37 BB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Odkazy</vt:lpstr>
      <vt:lpstr>Data</vt:lpstr>
      <vt:lpstr>Data (2)</vt:lpstr>
      <vt:lpstr>Data (3)</vt:lpstr>
      <vt:lpstr>NásobeníMatic</vt:lpstr>
      <vt:lpstr>List3</vt:lpstr>
      <vt:lpstr>Kvadry</vt:lpstr>
      <vt:lpstr>Kvadry kolmé</vt:lpstr>
      <vt:lpstr>Kvadry korelované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2022-02-21T15:14:49Z</dcterms:created>
  <dcterms:modified xsi:type="dcterms:W3CDTF">2022-04-25T15:06:35Z</dcterms:modified>
</cp:coreProperties>
</file>