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8D1F4B47-6182-4D30-A476-628866E0058D}" xr6:coauthVersionLast="47" xr6:coauthVersionMax="47" xr10:uidLastSave="{00000000-0000-0000-0000-000000000000}"/>
  <bookViews>
    <workbookView xWindow="-120" yWindow="-120" windowWidth="29040" windowHeight="15720" activeTab="5" xr2:uid="{2209479B-C9D3-4B3A-BA44-167052BA07C4}"/>
  </bookViews>
  <sheets>
    <sheet name="List1" sheetId="1" r:id="rId1"/>
    <sheet name="Regrese" sheetId="2" r:id="rId2"/>
    <sheet name="Regrese (2)" sheetId="3" r:id="rId3"/>
    <sheet name="Parcial" sheetId="4" r:id="rId4"/>
    <sheet name="Faktor" sheetId="5" r:id="rId5"/>
    <sheet name="Kvadry" sheetId="6" r:id="rId6"/>
  </sheets>
  <definedNames>
    <definedName name="solver_adj" localSheetId="3" hidden="1">Parcial!#REF!</definedName>
    <definedName name="solver_adj" localSheetId="2" hidden="1">'Regrese (2)'!$O$4:$O$6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ng" localSheetId="2" hidden="1">1</definedName>
    <definedName name="solver_est" localSheetId="3" hidden="1">1</definedName>
    <definedName name="solver_est" localSheetId="2" hidden="1">1</definedName>
    <definedName name="solver_itr" localSheetId="3" hidden="1">2147483647</definedName>
    <definedName name="solver_itr" localSheetId="2" hidden="1">2147483647</definedName>
    <definedName name="solver_mip" localSheetId="3" hidden="1">2147483647</definedName>
    <definedName name="solver_mip" localSheetId="2" hidden="1">2147483647</definedName>
    <definedName name="solver_mni" localSheetId="3" hidden="1">30</definedName>
    <definedName name="solver_mni" localSheetId="2" hidden="1">30</definedName>
    <definedName name="solver_mrt" localSheetId="3" hidden="1">0.075</definedName>
    <definedName name="solver_mrt" localSheetId="2" hidden="1">0.075</definedName>
    <definedName name="solver_msl" localSheetId="3" hidden="1">2</definedName>
    <definedName name="solver_msl" localSheetId="2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od" localSheetId="2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3" hidden="1">Parcial!#REF!</definedName>
    <definedName name="solver_opt" localSheetId="2" hidden="1">'Regrese (2)'!$O$8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bv" localSheetId="2" hidden="1">1</definedName>
    <definedName name="solver_rlx" localSheetId="3" hidden="1">2</definedName>
    <definedName name="solver_rlx" localSheetId="2" hidden="1">2</definedName>
    <definedName name="solver_rsd" localSheetId="3" hidden="1">0</definedName>
    <definedName name="solver_rsd" localSheetId="2" hidden="1">0</definedName>
    <definedName name="solver_scl" localSheetId="3" hidden="1">1</definedName>
    <definedName name="solver_scl" localSheetId="2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ssz" localSheetId="2" hidden="1">100</definedName>
    <definedName name="solver_tim" localSheetId="3" hidden="1">2147483647</definedName>
    <definedName name="solver_tim" localSheetId="2" hidden="1">2147483647</definedName>
    <definedName name="solver_tol" localSheetId="3" hidden="1">0.01</definedName>
    <definedName name="solver_tol" localSheetId="2" hidden="1">0.01</definedName>
    <definedName name="solver_typ" localSheetId="3" hidden="1">2</definedName>
    <definedName name="solver_typ" localSheetId="2" hidden="1">2</definedName>
    <definedName name="solver_val" localSheetId="3" hidden="1">0</definedName>
    <definedName name="solver_val" localSheetId="2" hidden="1">0</definedName>
    <definedName name="solver_ver" localSheetId="3" hidden="1">3</definedName>
    <definedName name="solver_ver" localSheetId="2" hidden="1">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E4" i="6" s="1"/>
  <c r="C4" i="6"/>
  <c r="D4" i="6"/>
  <c r="J4" i="6" s="1"/>
  <c r="B5" i="6"/>
  <c r="C5" i="6"/>
  <c r="J5" i="6" s="1"/>
  <c r="D5" i="6"/>
  <c r="L5" i="6" s="1"/>
  <c r="G5" i="6"/>
  <c r="B6" i="6"/>
  <c r="C6" i="6"/>
  <c r="G6" i="6" s="1"/>
  <c r="D6" i="6"/>
  <c r="F6" i="6"/>
  <c r="H6" i="6"/>
  <c r="I6" i="6"/>
  <c r="M6" i="6"/>
  <c r="N6" i="6"/>
  <c r="B7" i="6"/>
  <c r="C7" i="6"/>
  <c r="K7" i="6" s="1"/>
  <c r="D7" i="6"/>
  <c r="L7" i="6" s="1"/>
  <c r="G7" i="6"/>
  <c r="H7" i="6"/>
  <c r="I7" i="6"/>
  <c r="M7" i="6"/>
  <c r="N7" i="6"/>
  <c r="B8" i="6"/>
  <c r="C8" i="6"/>
  <c r="H8" i="6" s="1"/>
  <c r="D8" i="6"/>
  <c r="L8" i="6" s="1"/>
  <c r="I8" i="6"/>
  <c r="J8" i="6"/>
  <c r="K8" i="6"/>
  <c r="B9" i="6"/>
  <c r="H9" i="6" s="1"/>
  <c r="C9" i="6"/>
  <c r="D9" i="6"/>
  <c r="F9" i="6"/>
  <c r="G9" i="6"/>
  <c r="L9" i="6"/>
  <c r="B10" i="6"/>
  <c r="C10" i="6"/>
  <c r="G10" i="6" s="1"/>
  <c r="D10" i="6"/>
  <c r="J10" i="6" s="1"/>
  <c r="F10" i="6"/>
  <c r="B11" i="6"/>
  <c r="E11" i="6" s="1"/>
  <c r="C11" i="6"/>
  <c r="G11" i="6" s="1"/>
  <c r="D11" i="6"/>
  <c r="I11" i="6" s="1"/>
  <c r="B12" i="6"/>
  <c r="C12" i="6"/>
  <c r="D12" i="6"/>
  <c r="N12" i="6" s="1"/>
  <c r="E12" i="6"/>
  <c r="B13" i="6"/>
  <c r="F13" i="6" s="1"/>
  <c r="C13" i="6"/>
  <c r="D13" i="6"/>
  <c r="B14" i="6"/>
  <c r="C14" i="6"/>
  <c r="G14" i="6" s="1"/>
  <c r="D14" i="6"/>
  <c r="B15" i="6"/>
  <c r="C15" i="6"/>
  <c r="M15" i="6" s="1"/>
  <c r="D15" i="6"/>
  <c r="B16" i="6"/>
  <c r="N16" i="6" s="1"/>
  <c r="C16" i="6"/>
  <c r="J16" i="6" s="1"/>
  <c r="D16" i="6"/>
  <c r="B17" i="6"/>
  <c r="E17" i="6" s="1"/>
  <c r="C17" i="6"/>
  <c r="D17" i="6"/>
  <c r="G17" i="6"/>
  <c r="J17" i="6"/>
  <c r="K17" i="6"/>
  <c r="L17" i="6"/>
  <c r="M17" i="6"/>
  <c r="B18" i="6"/>
  <c r="F18" i="6" s="1"/>
  <c r="C18" i="6"/>
  <c r="G18" i="6" s="1"/>
  <c r="D18" i="6"/>
  <c r="I18" i="6" s="1"/>
  <c r="K18" i="6"/>
  <c r="L18" i="6"/>
  <c r="M18" i="6"/>
  <c r="B19" i="6"/>
  <c r="C19" i="6"/>
  <c r="G19" i="6" s="1"/>
  <c r="D19" i="6"/>
  <c r="I19" i="6" s="1"/>
  <c r="E19" i="6"/>
  <c r="H19" i="6"/>
  <c r="K19" i="6"/>
  <c r="L19" i="6"/>
  <c r="M19" i="6"/>
  <c r="B20" i="6"/>
  <c r="E20" i="6" s="1"/>
  <c r="C20" i="6"/>
  <c r="D20" i="6"/>
  <c r="L20" i="6" s="1"/>
  <c r="B21" i="6"/>
  <c r="F21" i="6" s="1"/>
  <c r="C21" i="6"/>
  <c r="D21" i="6"/>
  <c r="B22" i="6"/>
  <c r="C22" i="6"/>
  <c r="D22" i="6"/>
  <c r="F22" i="6"/>
  <c r="G22" i="6"/>
  <c r="N22" i="6"/>
  <c r="B23" i="6"/>
  <c r="C23" i="6"/>
  <c r="G23" i="6" s="1"/>
  <c r="D23" i="6"/>
  <c r="E23" i="6"/>
  <c r="F23" i="6"/>
  <c r="B24" i="6"/>
  <c r="F24" i="6" s="1"/>
  <c r="C24" i="6"/>
  <c r="G24" i="6" s="1"/>
  <c r="D24" i="6"/>
  <c r="E24" i="6"/>
  <c r="B25" i="6"/>
  <c r="F25" i="6" s="1"/>
  <c r="C25" i="6"/>
  <c r="E25" i="6" s="1"/>
  <c r="D25" i="6"/>
  <c r="B26" i="6"/>
  <c r="E26" i="6" s="1"/>
  <c r="C26" i="6"/>
  <c r="D26" i="6"/>
  <c r="B27" i="6"/>
  <c r="E27" i="6" s="1"/>
  <c r="C27" i="6"/>
  <c r="D27" i="6"/>
  <c r="M27" i="6"/>
  <c r="B28" i="6"/>
  <c r="C28" i="6"/>
  <c r="D28" i="6"/>
  <c r="L28" i="6" s="1"/>
  <c r="J28" i="6"/>
  <c r="B29" i="6"/>
  <c r="E29" i="6" s="1"/>
  <c r="C29" i="6"/>
  <c r="G29" i="6" s="1"/>
  <c r="D29" i="6"/>
  <c r="K29" i="6"/>
  <c r="L29" i="6"/>
  <c r="M29" i="6"/>
  <c r="B30" i="6"/>
  <c r="E30" i="6" s="1"/>
  <c r="C30" i="6"/>
  <c r="D30" i="6"/>
  <c r="F30" i="6" s="1"/>
  <c r="L30" i="6"/>
  <c r="M30" i="6"/>
  <c r="N30" i="6"/>
  <c r="B31" i="6"/>
  <c r="F31" i="6" s="1"/>
  <c r="C31" i="6"/>
  <c r="D31" i="6"/>
  <c r="E31" i="6"/>
  <c r="G31" i="6"/>
  <c r="J31" i="6"/>
  <c r="L31" i="6"/>
  <c r="M31" i="6"/>
  <c r="N31" i="6"/>
  <c r="B32" i="6"/>
  <c r="E32" i="6" s="1"/>
  <c r="C32" i="6"/>
  <c r="D32" i="6"/>
  <c r="H32" i="6"/>
  <c r="I32" i="6"/>
  <c r="B33" i="6"/>
  <c r="I33" i="6" s="1"/>
  <c r="C33" i="6"/>
  <c r="J33" i="6" s="1"/>
  <c r="D33" i="6"/>
  <c r="G33" i="6"/>
  <c r="H33" i="6"/>
  <c r="N33" i="6"/>
  <c r="B34" i="6"/>
  <c r="H34" i="6" s="1"/>
  <c r="C34" i="6"/>
  <c r="M34" i="6" s="1"/>
  <c r="D34" i="6"/>
  <c r="F34" i="6"/>
  <c r="G34" i="6"/>
  <c r="B35" i="6"/>
  <c r="L35" i="6" s="1"/>
  <c r="C35" i="6"/>
  <c r="D35" i="6"/>
  <c r="I35" i="6" s="1"/>
  <c r="E35" i="6"/>
  <c r="F35" i="6"/>
  <c r="B36" i="6"/>
  <c r="E36" i="6" s="1"/>
  <c r="C36" i="6"/>
  <c r="J36" i="6" s="1"/>
  <c r="D36" i="6"/>
  <c r="B37" i="6"/>
  <c r="H37" i="6" s="1"/>
  <c r="C37" i="6"/>
  <c r="D37" i="6"/>
  <c r="F37" i="6" s="1"/>
  <c r="B38" i="6"/>
  <c r="C38" i="6"/>
  <c r="G38" i="6" s="1"/>
  <c r="D38" i="6"/>
  <c r="B39" i="6"/>
  <c r="E39" i="6" s="1"/>
  <c r="C39" i="6"/>
  <c r="D39" i="6"/>
  <c r="M39" i="6" s="1"/>
  <c r="B40" i="6"/>
  <c r="C40" i="6"/>
  <c r="G40" i="6" s="1"/>
  <c r="D40" i="6"/>
  <c r="N40" i="6" s="1"/>
  <c r="J40" i="6"/>
  <c r="L40" i="6"/>
  <c r="M40" i="6"/>
  <c r="B41" i="6"/>
  <c r="E41" i="6" s="1"/>
  <c r="C41" i="6"/>
  <c r="G41" i="6" s="1"/>
  <c r="D41" i="6"/>
  <c r="F41" i="6" s="1"/>
  <c r="L41" i="6"/>
  <c r="M41" i="6"/>
  <c r="N41" i="6"/>
  <c r="B42" i="6"/>
  <c r="H42" i="6" s="1"/>
  <c r="C42" i="6"/>
  <c r="G42" i="6" s="1"/>
  <c r="D42" i="6"/>
  <c r="E42" i="6"/>
  <c r="F42" i="6"/>
  <c r="J42" i="6"/>
  <c r="L42" i="6"/>
  <c r="M42" i="6"/>
  <c r="N42" i="6"/>
  <c r="B43" i="6"/>
  <c r="F43" i="6" s="1"/>
  <c r="C43" i="6"/>
  <c r="J43" i="6" s="1"/>
  <c r="D43" i="6"/>
  <c r="E43" i="6"/>
  <c r="H43" i="6"/>
  <c r="K43" i="6"/>
  <c r="B44" i="6"/>
  <c r="C44" i="6"/>
  <c r="D44" i="6"/>
  <c r="L44" i="6" s="1"/>
  <c r="H44" i="6"/>
  <c r="B45" i="6"/>
  <c r="H45" i="6" s="1"/>
  <c r="C45" i="6"/>
  <c r="D45" i="6"/>
  <c r="G45" i="6" s="1"/>
  <c r="B46" i="6"/>
  <c r="H46" i="6" s="1"/>
  <c r="C46" i="6"/>
  <c r="D46" i="6"/>
  <c r="J46" i="6" s="1"/>
  <c r="F46" i="6"/>
  <c r="G46" i="6"/>
  <c r="B47" i="6"/>
  <c r="E47" i="6" s="1"/>
  <c r="C47" i="6"/>
  <c r="G47" i="6" s="1"/>
  <c r="D47" i="6"/>
  <c r="L47" i="6" s="1"/>
  <c r="B48" i="6"/>
  <c r="E48" i="6" s="1"/>
  <c r="C48" i="6"/>
  <c r="D48" i="6"/>
  <c r="G48" i="6" s="1"/>
  <c r="B49" i="6"/>
  <c r="C49" i="6"/>
  <c r="E49" i="6" s="1"/>
  <c r="D49" i="6"/>
  <c r="B50" i="6"/>
  <c r="E50" i="6" s="1"/>
  <c r="C50" i="6"/>
  <c r="D50" i="6"/>
  <c r="B51" i="6"/>
  <c r="C51" i="6"/>
  <c r="D51" i="6"/>
  <c r="M51" i="6"/>
  <c r="B52" i="6"/>
  <c r="E52" i="6" s="1"/>
  <c r="C52" i="6"/>
  <c r="M52" i="6" s="1"/>
  <c r="D52" i="6"/>
  <c r="G52" i="6"/>
  <c r="J52" i="6"/>
  <c r="N52" i="6"/>
  <c r="B53" i="6"/>
  <c r="C53" i="6"/>
  <c r="J53" i="6" s="1"/>
  <c r="D53" i="6"/>
  <c r="I53" i="6" s="1"/>
  <c r="F53" i="6"/>
  <c r="B54" i="6"/>
  <c r="I54" i="6" s="1"/>
  <c r="C54" i="6"/>
  <c r="D54" i="6"/>
  <c r="J54" i="6" s="1"/>
  <c r="E54" i="6"/>
  <c r="F54" i="6"/>
  <c r="K54" i="6"/>
  <c r="B55" i="6"/>
  <c r="I55" i="6" s="1"/>
  <c r="C55" i="6"/>
  <c r="J55" i="6" s="1"/>
  <c r="D55" i="6"/>
  <c r="L55" i="6" s="1"/>
  <c r="E55" i="6"/>
  <c r="H55" i="6"/>
  <c r="B56" i="6"/>
  <c r="E56" i="6" s="1"/>
  <c r="C56" i="6"/>
  <c r="J56" i="6" s="1"/>
  <c r="D56" i="6"/>
  <c r="B57" i="6"/>
  <c r="C57" i="6"/>
  <c r="H57" i="6" s="1"/>
  <c r="D57" i="6"/>
  <c r="G57" i="6"/>
  <c r="B58" i="6"/>
  <c r="F58" i="6" s="1"/>
  <c r="C58" i="6"/>
  <c r="G58" i="6" s="1"/>
  <c r="D58" i="6"/>
  <c r="B59" i="6"/>
  <c r="F59" i="6" s="1"/>
  <c r="C59" i="6"/>
  <c r="M59" i="6" s="1"/>
  <c r="D59" i="6"/>
  <c r="I59" i="6" s="1"/>
  <c r="B60" i="6"/>
  <c r="F60" i="6" s="1"/>
  <c r="C60" i="6"/>
  <c r="G60" i="6" s="1"/>
  <c r="D60" i="6"/>
  <c r="B61" i="6"/>
  <c r="C61" i="6"/>
  <c r="E61" i="6" s="1"/>
  <c r="D61" i="6"/>
  <c r="B62" i="6"/>
  <c r="E62" i="6" s="1"/>
  <c r="C62" i="6"/>
  <c r="D62" i="6"/>
  <c r="B63" i="6"/>
  <c r="N63" i="6" s="1"/>
  <c r="C63" i="6"/>
  <c r="G63" i="6" s="1"/>
  <c r="D63" i="6"/>
  <c r="B64" i="6"/>
  <c r="E64" i="6" s="1"/>
  <c r="C64" i="6"/>
  <c r="D64" i="6"/>
  <c r="M64" i="6" s="1"/>
  <c r="G64" i="6"/>
  <c r="H64" i="6"/>
  <c r="B65" i="6"/>
  <c r="E65" i="6" s="1"/>
  <c r="C65" i="6"/>
  <c r="M65" i="6" s="1"/>
  <c r="D65" i="6"/>
  <c r="I65" i="6"/>
  <c r="J65" i="6"/>
  <c r="K65" i="6"/>
  <c r="B66" i="6"/>
  <c r="N66" i="6" s="1"/>
  <c r="C66" i="6"/>
  <c r="G66" i="6" s="1"/>
  <c r="D66" i="6"/>
  <c r="I66" i="6"/>
  <c r="J66" i="6"/>
  <c r="K66" i="6"/>
  <c r="B67" i="6"/>
  <c r="F67" i="6" s="1"/>
  <c r="C67" i="6"/>
  <c r="D67" i="6"/>
  <c r="J67" i="6"/>
  <c r="K67" i="6"/>
  <c r="B68" i="6"/>
  <c r="E68" i="6" s="1"/>
  <c r="C68" i="6"/>
  <c r="J68" i="6" s="1"/>
  <c r="D68" i="6"/>
  <c r="B69" i="6"/>
  <c r="I69" i="6" s="1"/>
  <c r="C69" i="6"/>
  <c r="J69" i="6" s="1"/>
  <c r="D69" i="6"/>
  <c r="G69" i="6"/>
  <c r="N69" i="6"/>
  <c r="B70" i="6"/>
  <c r="C70" i="6"/>
  <c r="G70" i="6" s="1"/>
  <c r="D70" i="6"/>
  <c r="B71" i="6"/>
  <c r="E71" i="6" s="1"/>
  <c r="C71" i="6"/>
  <c r="D71" i="6"/>
  <c r="I71" i="6" s="1"/>
  <c r="F71" i="6"/>
  <c r="L71" i="6"/>
  <c r="M71" i="6"/>
  <c r="B72" i="6"/>
  <c r="F72" i="6" s="1"/>
  <c r="C72" i="6"/>
  <c r="G72" i="6" s="1"/>
  <c r="D72" i="6"/>
  <c r="E72" i="6"/>
  <c r="K72" i="6"/>
  <c r="B73" i="6"/>
  <c r="C73" i="6"/>
  <c r="E73" i="6" s="1"/>
  <c r="D73" i="6"/>
  <c r="B74" i="6"/>
  <c r="C74" i="6"/>
  <c r="D74" i="6"/>
  <c r="B75" i="6"/>
  <c r="H75" i="6" s="1"/>
  <c r="C75" i="6"/>
  <c r="G75" i="6" s="1"/>
  <c r="D75" i="6"/>
  <c r="B76" i="6"/>
  <c r="E76" i="6" s="1"/>
  <c r="C76" i="6"/>
  <c r="G76" i="6" s="1"/>
  <c r="D76" i="6"/>
  <c r="L76" i="6"/>
  <c r="M76" i="6"/>
  <c r="N76" i="6"/>
  <c r="B77" i="6"/>
  <c r="E77" i="6" s="1"/>
  <c r="C77" i="6"/>
  <c r="D77" i="6"/>
  <c r="F77" i="6"/>
  <c r="G77" i="6"/>
  <c r="J77" i="6"/>
  <c r="M77" i="6"/>
  <c r="N77" i="6"/>
  <c r="B78" i="6"/>
  <c r="I78" i="6" s="1"/>
  <c r="C78" i="6"/>
  <c r="G78" i="6" s="1"/>
  <c r="D78" i="6"/>
  <c r="B79" i="6"/>
  <c r="F79" i="6" s="1"/>
  <c r="C79" i="6"/>
  <c r="J79" i="6" s="1"/>
  <c r="D79" i="6"/>
  <c r="B80" i="6"/>
  <c r="E80" i="6" s="1"/>
  <c r="C80" i="6"/>
  <c r="D80" i="6"/>
  <c r="L80" i="6" s="1"/>
  <c r="I80" i="6"/>
  <c r="B81" i="6"/>
  <c r="I81" i="6" s="1"/>
  <c r="C81" i="6"/>
  <c r="J81" i="6" s="1"/>
  <c r="D81" i="6"/>
  <c r="B82" i="6"/>
  <c r="H82" i="6" s="1"/>
  <c r="C82" i="6"/>
  <c r="G82" i="6" s="1"/>
  <c r="D82" i="6"/>
  <c r="N82" i="6"/>
  <c r="B83" i="6"/>
  <c r="E83" i="6" s="1"/>
  <c r="C83" i="6"/>
  <c r="G83" i="6" s="1"/>
  <c r="D83" i="6"/>
  <c r="B84" i="6"/>
  <c r="E84" i="6" s="1"/>
  <c r="C84" i="6"/>
  <c r="D84" i="6"/>
  <c r="L84" i="6" s="1"/>
  <c r="K84" i="6"/>
  <c r="B85" i="6"/>
  <c r="F85" i="6" s="1"/>
  <c r="C85" i="6"/>
  <c r="E85" i="6" s="1"/>
  <c r="D85" i="6"/>
  <c r="B86" i="6"/>
  <c r="C86" i="6"/>
  <c r="D86" i="6"/>
  <c r="B87" i="6"/>
  <c r="N87" i="6" s="1"/>
  <c r="C87" i="6"/>
  <c r="G87" i="6" s="1"/>
  <c r="D87" i="6"/>
  <c r="M87" i="6"/>
  <c r="B88" i="6"/>
  <c r="C88" i="6"/>
  <c r="J88" i="6" s="1"/>
  <c r="D88" i="6"/>
  <c r="L88" i="6" s="1"/>
  <c r="G88" i="6"/>
  <c r="B89" i="6"/>
  <c r="E89" i="6" s="1"/>
  <c r="C89" i="6"/>
  <c r="M89" i="6" s="1"/>
  <c r="D89" i="6"/>
  <c r="N89" i="6" s="1"/>
  <c r="G89" i="6"/>
  <c r="I89" i="6"/>
  <c r="K89" i="6"/>
  <c r="L89" i="6"/>
  <c r="B90" i="6"/>
  <c r="C90" i="6"/>
  <c r="M90" i="6" s="1"/>
  <c r="D90" i="6"/>
  <c r="F90" i="6" s="1"/>
  <c r="K90" i="6"/>
  <c r="L90" i="6"/>
  <c r="B91" i="6"/>
  <c r="L91" i="6" s="1"/>
  <c r="C91" i="6"/>
  <c r="D91" i="6"/>
  <c r="J91" i="6"/>
  <c r="B92" i="6"/>
  <c r="C92" i="6"/>
  <c r="J92" i="6" s="1"/>
  <c r="D92" i="6"/>
  <c r="F92" i="6" s="1"/>
  <c r="H92" i="6"/>
  <c r="I92" i="6"/>
  <c r="B93" i="6"/>
  <c r="I93" i="6" s="1"/>
  <c r="C93" i="6"/>
  <c r="J93" i="6" s="1"/>
  <c r="D93" i="6"/>
  <c r="B94" i="6"/>
  <c r="H94" i="6" s="1"/>
  <c r="C94" i="6"/>
  <c r="G94" i="6" s="1"/>
  <c r="D94" i="6"/>
  <c r="M94" i="6"/>
  <c r="N94" i="6"/>
  <c r="B95" i="6"/>
  <c r="H95" i="6" s="1"/>
  <c r="C95" i="6"/>
  <c r="J95" i="6" s="1"/>
  <c r="D95" i="6"/>
  <c r="G95" i="6"/>
  <c r="B96" i="6"/>
  <c r="H96" i="6" s="1"/>
  <c r="C96" i="6"/>
  <c r="D96" i="6"/>
  <c r="F96" i="6" s="1"/>
  <c r="E96" i="6"/>
  <c r="K96" i="6"/>
  <c r="B97" i="6"/>
  <c r="F97" i="6" s="1"/>
  <c r="C97" i="6"/>
  <c r="D97" i="6"/>
  <c r="B98" i="6"/>
  <c r="E98" i="6" s="1"/>
  <c r="C98" i="6"/>
  <c r="G98" i="6" s="1"/>
  <c r="D98" i="6"/>
  <c r="B99" i="6"/>
  <c r="C99" i="6"/>
  <c r="G99" i="6" s="1"/>
  <c r="D99" i="6"/>
  <c r="M99" i="6"/>
  <c r="B100" i="6"/>
  <c r="N100" i="6" s="1"/>
  <c r="C100" i="6"/>
  <c r="G100" i="6" s="1"/>
  <c r="D100" i="6"/>
  <c r="B101" i="6"/>
  <c r="C101" i="6"/>
  <c r="J101" i="6" s="1"/>
  <c r="D101" i="6"/>
  <c r="F101" i="6"/>
  <c r="G101" i="6"/>
  <c r="I101" i="6"/>
  <c r="K101" i="6"/>
  <c r="N101" i="6"/>
  <c r="B102" i="6"/>
  <c r="I102" i="6" s="1"/>
  <c r="C102" i="6"/>
  <c r="D102" i="6"/>
  <c r="H102" i="6"/>
  <c r="J102" i="6"/>
  <c r="K102" i="6"/>
  <c r="D3" i="6"/>
  <c r="C3" i="6"/>
  <c r="B3" i="6"/>
  <c r="N3" i="6" s="1"/>
  <c r="M82" i="5" a="1"/>
  <c r="N82" i="5" s="1"/>
  <c r="S75" i="5" a="1"/>
  <c r="S75" i="5" s="1"/>
  <c r="F53" i="5" a="1"/>
  <c r="G53" i="5" s="1"/>
  <c r="F50" i="5" a="1"/>
  <c r="G50" i="5" s="1"/>
  <c r="L32" i="5" a="1"/>
  <c r="L32" i="5" s="1"/>
  <c r="B19" i="5" a="1"/>
  <c r="B19" i="5" s="1"/>
  <c r="O5" i="5" a="1"/>
  <c r="S5" i="5" s="1"/>
  <c r="R12" i="4"/>
  <c r="R5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" i="4"/>
  <c r="D28" i="4"/>
  <c r="D27" i="4"/>
  <c r="C28" i="4"/>
  <c r="C27" i="4"/>
  <c r="D23" i="4"/>
  <c r="B28" i="4"/>
  <c r="B27" i="4"/>
  <c r="C23" i="4"/>
  <c r="G8" i="4" s="1"/>
  <c r="B23" i="4"/>
  <c r="E13" i="4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" i="3"/>
  <c r="K2" i="3" s="1"/>
  <c r="B28" i="3"/>
  <c r="J27" i="3"/>
  <c r="M27" i="3" s="1"/>
  <c r="O27" i="3" s="1"/>
  <c r="B27" i="3"/>
  <c r="J26" i="3"/>
  <c r="M26" i="3" s="1"/>
  <c r="O26" i="3" s="1"/>
  <c r="J25" i="3"/>
  <c r="K25" i="3" s="1"/>
  <c r="C23" i="3"/>
  <c r="G11" i="3" s="1"/>
  <c r="B23" i="3"/>
  <c r="E13" i="3" s="1"/>
  <c r="K29" i="2"/>
  <c r="I2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" i="2"/>
  <c r="O4" i="2"/>
  <c r="O5" i="2" s="1"/>
  <c r="B28" i="2"/>
  <c r="B27" i="2"/>
  <c r="J27" i="2"/>
  <c r="M27" i="2" s="1"/>
  <c r="O27" i="2" s="1"/>
  <c r="J26" i="2"/>
  <c r="K26" i="2" s="1"/>
  <c r="J25" i="2"/>
  <c r="K25" i="2" s="1"/>
  <c r="C23" i="2"/>
  <c r="G12" i="2" s="1"/>
  <c r="B23" i="2"/>
  <c r="E17" i="2" s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R38" i="1"/>
  <c r="S38" i="1"/>
  <c r="T38" i="1"/>
  <c r="U38" i="1"/>
  <c r="R39" i="1"/>
  <c r="S39" i="1"/>
  <c r="T39" i="1"/>
  <c r="U39" i="1"/>
  <c r="R40" i="1"/>
  <c r="S40" i="1"/>
  <c r="T40" i="1"/>
  <c r="U40" i="1"/>
  <c r="R41" i="1"/>
  <c r="S41" i="1"/>
  <c r="T41" i="1"/>
  <c r="U41" i="1"/>
  <c r="Q32" i="1"/>
  <c r="Q33" i="1"/>
  <c r="Q34" i="1"/>
  <c r="Q35" i="1"/>
  <c r="Q36" i="1"/>
  <c r="Q37" i="1"/>
  <c r="Q38" i="1"/>
  <c r="Q39" i="1"/>
  <c r="Q40" i="1"/>
  <c r="Q41" i="1"/>
  <c r="Q31" i="1"/>
  <c r="M23" i="1"/>
  <c r="O25" i="1"/>
  <c r="O24" i="1"/>
  <c r="M25" i="1"/>
  <c r="M24" i="1"/>
  <c r="L23" i="1"/>
  <c r="K25" i="1"/>
  <c r="K24" i="1"/>
  <c r="J25" i="1"/>
  <c r="J24" i="1"/>
  <c r="J48" i="6" l="1"/>
  <c r="L102" i="6"/>
  <c r="H88" i="6"/>
  <c r="I83" i="6"/>
  <c r="L79" i="6"/>
  <c r="J70" i="6"/>
  <c r="L66" i="6"/>
  <c r="L65" i="6"/>
  <c r="J64" i="6"/>
  <c r="E59" i="6"/>
  <c r="H54" i="6"/>
  <c r="G53" i="6"/>
  <c r="M46" i="6"/>
  <c r="I44" i="6"/>
  <c r="N29" i="6"/>
  <c r="E21" i="6"/>
  <c r="N19" i="6"/>
  <c r="N18" i="6"/>
  <c r="E13" i="6"/>
  <c r="J7" i="6"/>
  <c r="J6" i="6"/>
  <c r="I5" i="6"/>
  <c r="G16" i="6"/>
  <c r="F102" i="6"/>
  <c r="G96" i="6"/>
  <c r="J90" i="6"/>
  <c r="F89" i="6"/>
  <c r="E88" i="6"/>
  <c r="M82" i="6"/>
  <c r="H80" i="6"/>
  <c r="M78" i="6"/>
  <c r="L77" i="6"/>
  <c r="J76" i="6"/>
  <c r="E74" i="6"/>
  <c r="H69" i="6"/>
  <c r="I67" i="6"/>
  <c r="H66" i="6"/>
  <c r="G65" i="6"/>
  <c r="K60" i="6"/>
  <c r="N58" i="6"/>
  <c r="I57" i="6"/>
  <c r="G54" i="6"/>
  <c r="E53" i="6"/>
  <c r="N51" i="6"/>
  <c r="M47" i="6"/>
  <c r="E44" i="6"/>
  <c r="K42" i="6"/>
  <c r="K41" i="6"/>
  <c r="E37" i="6"/>
  <c r="G35" i="6"/>
  <c r="K31" i="6"/>
  <c r="K30" i="6"/>
  <c r="J29" i="6"/>
  <c r="E28" i="6"/>
  <c r="L24" i="6"/>
  <c r="J22" i="6"/>
  <c r="K20" i="6"/>
  <c r="J19" i="6"/>
  <c r="J18" i="6"/>
  <c r="I17" i="6"/>
  <c r="G12" i="6"/>
  <c r="H10" i="6"/>
  <c r="E7" i="6"/>
  <c r="E5" i="6"/>
  <c r="E102" i="6"/>
  <c r="F94" i="6"/>
  <c r="H90" i="6"/>
  <c r="L78" i="6"/>
  <c r="K77" i="6"/>
  <c r="H76" i="6"/>
  <c r="H67" i="6"/>
  <c r="F66" i="6"/>
  <c r="F65" i="6"/>
  <c r="E60" i="6"/>
  <c r="M58" i="6"/>
  <c r="I56" i="6"/>
  <c r="F55" i="6"/>
  <c r="J41" i="6"/>
  <c r="J30" i="6"/>
  <c r="I29" i="6"/>
  <c r="J20" i="6"/>
  <c r="F12" i="6"/>
  <c r="N4" i="6"/>
  <c r="E101" i="6"/>
  <c r="E99" i="6"/>
  <c r="M95" i="6"/>
  <c r="J94" i="6"/>
  <c r="K92" i="6"/>
  <c r="G84" i="6"/>
  <c r="F82" i="6"/>
  <c r="J80" i="6"/>
  <c r="K78" i="6"/>
  <c r="G71" i="6"/>
  <c r="E67" i="6"/>
  <c r="E66" i="6"/>
  <c r="M63" i="6"/>
  <c r="L60" i="6"/>
  <c r="H56" i="6"/>
  <c r="N54" i="6"/>
  <c r="N53" i="6"/>
  <c r="G50" i="6"/>
  <c r="F47" i="6"/>
  <c r="N45" i="6"/>
  <c r="I42" i="6"/>
  <c r="I41" i="6"/>
  <c r="K36" i="6"/>
  <c r="N34" i="6"/>
  <c r="I31" i="6"/>
  <c r="I30" i="6"/>
  <c r="H22" i="6"/>
  <c r="I20" i="6"/>
  <c r="H18" i="6"/>
  <c r="G15" i="6"/>
  <c r="F11" i="6"/>
  <c r="I9" i="6"/>
  <c r="N8" i="6"/>
  <c r="E6" i="6"/>
  <c r="M4" i="6"/>
  <c r="E38" i="6"/>
  <c r="J21" i="6"/>
  <c r="N78" i="6"/>
  <c r="F61" i="6"/>
  <c r="M102" i="6"/>
  <c r="L95" i="6"/>
  <c r="K91" i="6"/>
  <c r="E90" i="6"/>
  <c r="F84" i="6"/>
  <c r="J82" i="6"/>
  <c r="J78" i="6"/>
  <c r="I77" i="6"/>
  <c r="F73" i="6"/>
  <c r="L67" i="6"/>
  <c r="L56" i="6"/>
  <c r="M54" i="6"/>
  <c r="M53" i="6"/>
  <c r="L52" i="6"/>
  <c r="I43" i="6"/>
  <c r="E40" i="6"/>
  <c r="K32" i="6"/>
  <c r="H31" i="6"/>
  <c r="H30" i="6"/>
  <c r="G27" i="6"/>
  <c r="M23" i="6"/>
  <c r="L21" i="6"/>
  <c r="H20" i="6"/>
  <c r="E15" i="6"/>
  <c r="E8" i="6"/>
  <c r="F7" i="6"/>
  <c r="N5" i="6"/>
  <c r="L4" i="6"/>
  <c r="H70" i="6"/>
  <c r="G28" i="6"/>
  <c r="M100" i="6"/>
  <c r="N88" i="6"/>
  <c r="M83" i="6"/>
  <c r="K79" i="6"/>
  <c r="H78" i="6"/>
  <c r="N70" i="6"/>
  <c r="J58" i="6"/>
  <c r="L54" i="6"/>
  <c r="L53" i="6"/>
  <c r="G36" i="6"/>
  <c r="I21" i="6"/>
  <c r="F20" i="6"/>
  <c r="M5" i="6"/>
  <c r="E100" i="6"/>
  <c r="G74" i="6"/>
  <c r="F48" i="6"/>
  <c r="J44" i="6"/>
  <c r="L100" i="6"/>
  <c r="F95" i="6"/>
  <c r="H93" i="6"/>
  <c r="I91" i="6"/>
  <c r="M88" i="6"/>
  <c r="L83" i="6"/>
  <c r="F78" i="6"/>
  <c r="M70" i="6"/>
  <c r="I68" i="6"/>
  <c r="N64" i="6"/>
  <c r="K53" i="6"/>
  <c r="H21" i="6"/>
  <c r="G59" i="6"/>
  <c r="J57" i="6"/>
  <c r="E16" i="6"/>
  <c r="M101" i="6"/>
  <c r="J100" i="6"/>
  <c r="E95" i="6"/>
  <c r="G93" i="6"/>
  <c r="E91" i="6"/>
  <c r="I90" i="6"/>
  <c r="G86" i="6"/>
  <c r="F83" i="6"/>
  <c r="H81" i="6"/>
  <c r="I79" i="6"/>
  <c r="E78" i="6"/>
  <c r="M75" i="6"/>
  <c r="L72" i="6"/>
  <c r="H68" i="6"/>
  <c r="N65" i="6"/>
  <c r="L59" i="6"/>
  <c r="H58" i="6"/>
  <c r="K55" i="6"/>
  <c r="F49" i="6"/>
  <c r="I47" i="6"/>
  <c r="J45" i="6"/>
  <c r="L43" i="6"/>
  <c r="G39" i="6"/>
  <c r="F36" i="6"/>
  <c r="J34" i="6"/>
  <c r="J32" i="6"/>
  <c r="G30" i="6"/>
  <c r="N28" i="6"/>
  <c r="N26" i="6"/>
  <c r="I23" i="6"/>
  <c r="G21" i="6"/>
  <c r="E18" i="6"/>
  <c r="M16" i="6"/>
  <c r="E14" i="6"/>
  <c r="L6" i="6"/>
  <c r="K5" i="6"/>
  <c r="G4" i="6"/>
  <c r="G51" i="6"/>
  <c r="N102" i="6"/>
  <c r="L101" i="6"/>
  <c r="E97" i="6"/>
  <c r="M91" i="6"/>
  <c r="E86" i="6"/>
  <c r="G81" i="6"/>
  <c r="E79" i="6"/>
  <c r="F70" i="6"/>
  <c r="L68" i="6"/>
  <c r="M66" i="6"/>
  <c r="L64" i="6"/>
  <c r="G62" i="6"/>
  <c r="N57" i="6"/>
  <c r="K48" i="6"/>
  <c r="N46" i="6"/>
  <c r="I45" i="6"/>
  <c r="M35" i="6"/>
  <c r="M28" i="6"/>
  <c r="F19" i="6"/>
  <c r="N17" i="6"/>
  <c r="L16" i="6"/>
  <c r="N10" i="6"/>
  <c r="J9" i="6"/>
  <c r="K6" i="6"/>
  <c r="N74" i="6"/>
  <c r="K100" i="6"/>
  <c r="L99" i="6"/>
  <c r="M98" i="6"/>
  <c r="N97" i="6"/>
  <c r="E94" i="6"/>
  <c r="F93" i="6"/>
  <c r="G92" i="6"/>
  <c r="H91" i="6"/>
  <c r="J89" i="6"/>
  <c r="K88" i="6"/>
  <c r="L87" i="6"/>
  <c r="M86" i="6"/>
  <c r="N85" i="6"/>
  <c r="E82" i="6"/>
  <c r="F81" i="6"/>
  <c r="G80" i="6"/>
  <c r="H79" i="6"/>
  <c r="K76" i="6"/>
  <c r="L75" i="6"/>
  <c r="M74" i="6"/>
  <c r="N73" i="6"/>
  <c r="E70" i="6"/>
  <c r="F69" i="6"/>
  <c r="G68" i="6"/>
  <c r="K64" i="6"/>
  <c r="L63" i="6"/>
  <c r="M62" i="6"/>
  <c r="N61" i="6"/>
  <c r="E58" i="6"/>
  <c r="F57" i="6"/>
  <c r="G56" i="6"/>
  <c r="K52" i="6"/>
  <c r="L51" i="6"/>
  <c r="M50" i="6"/>
  <c r="N49" i="6"/>
  <c r="E46" i="6"/>
  <c r="F45" i="6"/>
  <c r="G44" i="6"/>
  <c r="K40" i="6"/>
  <c r="L39" i="6"/>
  <c r="M38" i="6"/>
  <c r="N37" i="6"/>
  <c r="E34" i="6"/>
  <c r="F33" i="6"/>
  <c r="G32" i="6"/>
  <c r="K28" i="6"/>
  <c r="L27" i="6"/>
  <c r="M26" i="6"/>
  <c r="N25" i="6"/>
  <c r="E22" i="6"/>
  <c r="G20" i="6"/>
  <c r="K16" i="6"/>
  <c r="L15" i="6"/>
  <c r="M14" i="6"/>
  <c r="N13" i="6"/>
  <c r="E10" i="6"/>
  <c r="G8" i="6"/>
  <c r="K4" i="6"/>
  <c r="N75" i="6"/>
  <c r="N86" i="6"/>
  <c r="N38" i="6"/>
  <c r="K99" i="6"/>
  <c r="L98" i="6"/>
  <c r="M97" i="6"/>
  <c r="N96" i="6"/>
  <c r="E93" i="6"/>
  <c r="G91" i="6"/>
  <c r="K87" i="6"/>
  <c r="L86" i="6"/>
  <c r="M85" i="6"/>
  <c r="N84" i="6"/>
  <c r="E81" i="6"/>
  <c r="F80" i="6"/>
  <c r="G79" i="6"/>
  <c r="K75" i="6"/>
  <c r="L74" i="6"/>
  <c r="M73" i="6"/>
  <c r="N72" i="6"/>
  <c r="E69" i="6"/>
  <c r="F68" i="6"/>
  <c r="G67" i="6"/>
  <c r="K63" i="6"/>
  <c r="L62" i="6"/>
  <c r="M61" i="6"/>
  <c r="N60" i="6"/>
  <c r="E57" i="6"/>
  <c r="F56" i="6"/>
  <c r="G55" i="6"/>
  <c r="K51" i="6"/>
  <c r="L50" i="6"/>
  <c r="M49" i="6"/>
  <c r="N48" i="6"/>
  <c r="E45" i="6"/>
  <c r="F44" i="6"/>
  <c r="G43" i="6"/>
  <c r="K39" i="6"/>
  <c r="L38" i="6"/>
  <c r="M37" i="6"/>
  <c r="N36" i="6"/>
  <c r="E33" i="6"/>
  <c r="F32" i="6"/>
  <c r="K27" i="6"/>
  <c r="L26" i="6"/>
  <c r="M25" i="6"/>
  <c r="N24" i="6"/>
  <c r="K15" i="6"/>
  <c r="L14" i="6"/>
  <c r="M13" i="6"/>
  <c r="E9" i="6"/>
  <c r="F8" i="6"/>
  <c r="N99" i="6"/>
  <c r="N14" i="6"/>
  <c r="G102" i="6"/>
  <c r="H101" i="6"/>
  <c r="I100" i="6"/>
  <c r="J99" i="6"/>
  <c r="K98" i="6"/>
  <c r="L97" i="6"/>
  <c r="M96" i="6"/>
  <c r="N95" i="6"/>
  <c r="E92" i="6"/>
  <c r="F91" i="6"/>
  <c r="G90" i="6"/>
  <c r="H89" i="6"/>
  <c r="I88" i="6"/>
  <c r="J87" i="6"/>
  <c r="K86" i="6"/>
  <c r="L85" i="6"/>
  <c r="M84" i="6"/>
  <c r="N83" i="6"/>
  <c r="H77" i="6"/>
  <c r="I76" i="6"/>
  <c r="J75" i="6"/>
  <c r="K74" i="6"/>
  <c r="L73" i="6"/>
  <c r="M72" i="6"/>
  <c r="N71" i="6"/>
  <c r="H65" i="6"/>
  <c r="I64" i="6"/>
  <c r="J63" i="6"/>
  <c r="K62" i="6"/>
  <c r="L61" i="6"/>
  <c r="M60" i="6"/>
  <c r="N59" i="6"/>
  <c r="H53" i="6"/>
  <c r="I52" i="6"/>
  <c r="J51" i="6"/>
  <c r="K50" i="6"/>
  <c r="L49" i="6"/>
  <c r="M48" i="6"/>
  <c r="N47" i="6"/>
  <c r="H41" i="6"/>
  <c r="I40" i="6"/>
  <c r="J39" i="6"/>
  <c r="K38" i="6"/>
  <c r="L37" i="6"/>
  <c r="M36" i="6"/>
  <c r="N35" i="6"/>
  <c r="H29" i="6"/>
  <c r="I28" i="6"/>
  <c r="J27" i="6"/>
  <c r="K26" i="6"/>
  <c r="L25" i="6"/>
  <c r="M24" i="6"/>
  <c r="N23" i="6"/>
  <c r="H17" i="6"/>
  <c r="I16" i="6"/>
  <c r="J15" i="6"/>
  <c r="K14" i="6"/>
  <c r="L13" i="6"/>
  <c r="M12" i="6"/>
  <c r="N11" i="6"/>
  <c r="H5" i="6"/>
  <c r="I4" i="6"/>
  <c r="N98" i="6"/>
  <c r="H100" i="6"/>
  <c r="I99" i="6"/>
  <c r="J98" i="6"/>
  <c r="K97" i="6"/>
  <c r="L96" i="6"/>
  <c r="I87" i="6"/>
  <c r="J86" i="6"/>
  <c r="K85" i="6"/>
  <c r="I75" i="6"/>
  <c r="J74" i="6"/>
  <c r="K73" i="6"/>
  <c r="I63" i="6"/>
  <c r="J62" i="6"/>
  <c r="K61" i="6"/>
  <c r="H52" i="6"/>
  <c r="I51" i="6"/>
  <c r="J50" i="6"/>
  <c r="K49" i="6"/>
  <c r="L48" i="6"/>
  <c r="H40" i="6"/>
  <c r="I39" i="6"/>
  <c r="J38" i="6"/>
  <c r="K37" i="6"/>
  <c r="L36" i="6"/>
  <c r="H28" i="6"/>
  <c r="I27" i="6"/>
  <c r="J26" i="6"/>
  <c r="K25" i="6"/>
  <c r="H16" i="6"/>
  <c r="I15" i="6"/>
  <c r="J14" i="6"/>
  <c r="K13" i="6"/>
  <c r="L12" i="6"/>
  <c r="M11" i="6"/>
  <c r="H4" i="6"/>
  <c r="J97" i="6"/>
  <c r="H87" i="6"/>
  <c r="I74" i="6"/>
  <c r="I62" i="6"/>
  <c r="J61" i="6"/>
  <c r="H51" i="6"/>
  <c r="I50" i="6"/>
  <c r="J49" i="6"/>
  <c r="H39" i="6"/>
  <c r="I38" i="6"/>
  <c r="J37" i="6"/>
  <c r="F29" i="6"/>
  <c r="H27" i="6"/>
  <c r="I26" i="6"/>
  <c r="J25" i="6"/>
  <c r="K24" i="6"/>
  <c r="L23" i="6"/>
  <c r="M22" i="6"/>
  <c r="N21" i="6"/>
  <c r="F17" i="6"/>
  <c r="H15" i="6"/>
  <c r="I14" i="6"/>
  <c r="J13" i="6"/>
  <c r="K12" i="6"/>
  <c r="L11" i="6"/>
  <c r="M10" i="6"/>
  <c r="N9" i="6"/>
  <c r="F5" i="6"/>
  <c r="N50" i="6"/>
  <c r="I98" i="6"/>
  <c r="F100" i="6"/>
  <c r="H98" i="6"/>
  <c r="I97" i="6"/>
  <c r="J96" i="6"/>
  <c r="K95" i="6"/>
  <c r="L94" i="6"/>
  <c r="M93" i="6"/>
  <c r="N92" i="6"/>
  <c r="F88" i="6"/>
  <c r="H86" i="6"/>
  <c r="I85" i="6"/>
  <c r="J84" i="6"/>
  <c r="K83" i="6"/>
  <c r="L82" i="6"/>
  <c r="M81" i="6"/>
  <c r="N80" i="6"/>
  <c r="F76" i="6"/>
  <c r="H74" i="6"/>
  <c r="I73" i="6"/>
  <c r="J72" i="6"/>
  <c r="K71" i="6"/>
  <c r="L70" i="6"/>
  <c r="M69" i="6"/>
  <c r="N68" i="6"/>
  <c r="F64" i="6"/>
  <c r="H62" i="6"/>
  <c r="I61" i="6"/>
  <c r="J60" i="6"/>
  <c r="K59" i="6"/>
  <c r="L58" i="6"/>
  <c r="M57" i="6"/>
  <c r="N56" i="6"/>
  <c r="F52" i="6"/>
  <c r="H50" i="6"/>
  <c r="I49" i="6"/>
  <c r="K47" i="6"/>
  <c r="L46" i="6"/>
  <c r="M45" i="6"/>
  <c r="N44" i="6"/>
  <c r="F40" i="6"/>
  <c r="H38" i="6"/>
  <c r="I37" i="6"/>
  <c r="K35" i="6"/>
  <c r="L34" i="6"/>
  <c r="M33" i="6"/>
  <c r="N32" i="6"/>
  <c r="F28" i="6"/>
  <c r="H26" i="6"/>
  <c r="I25" i="6"/>
  <c r="J24" i="6"/>
  <c r="K23" i="6"/>
  <c r="L22" i="6"/>
  <c r="M21" i="6"/>
  <c r="N20" i="6"/>
  <c r="F16" i="6"/>
  <c r="H14" i="6"/>
  <c r="I13" i="6"/>
  <c r="J12" i="6"/>
  <c r="K11" i="6"/>
  <c r="L10" i="6"/>
  <c r="M9" i="6"/>
  <c r="F4" i="6"/>
  <c r="N15" i="6"/>
  <c r="N62" i="6"/>
  <c r="J85" i="6"/>
  <c r="J73" i="6"/>
  <c r="H63" i="6"/>
  <c r="L3" i="6"/>
  <c r="F99" i="6"/>
  <c r="H97" i="6"/>
  <c r="I96" i="6"/>
  <c r="K94" i="6"/>
  <c r="L93" i="6"/>
  <c r="M92" i="6"/>
  <c r="N91" i="6"/>
  <c r="F87" i="6"/>
  <c r="H85" i="6"/>
  <c r="I84" i="6"/>
  <c r="J83" i="6"/>
  <c r="K82" i="6"/>
  <c r="L81" i="6"/>
  <c r="M80" i="6"/>
  <c r="N79" i="6"/>
  <c r="F75" i="6"/>
  <c r="H73" i="6"/>
  <c r="I72" i="6"/>
  <c r="J71" i="6"/>
  <c r="K70" i="6"/>
  <c r="L69" i="6"/>
  <c r="M68" i="6"/>
  <c r="N67" i="6"/>
  <c r="F63" i="6"/>
  <c r="H61" i="6"/>
  <c r="I60" i="6"/>
  <c r="J59" i="6"/>
  <c r="K58" i="6"/>
  <c r="L57" i="6"/>
  <c r="M56" i="6"/>
  <c r="N55" i="6"/>
  <c r="F51" i="6"/>
  <c r="H49" i="6"/>
  <c r="I48" i="6"/>
  <c r="J47" i="6"/>
  <c r="K46" i="6"/>
  <c r="L45" i="6"/>
  <c r="M44" i="6"/>
  <c r="N43" i="6"/>
  <c r="F39" i="6"/>
  <c r="I36" i="6"/>
  <c r="J35" i="6"/>
  <c r="K34" i="6"/>
  <c r="L33" i="6"/>
  <c r="M32" i="6"/>
  <c r="F27" i="6"/>
  <c r="G26" i="6"/>
  <c r="H25" i="6"/>
  <c r="I24" i="6"/>
  <c r="J23" i="6"/>
  <c r="K22" i="6"/>
  <c r="M20" i="6"/>
  <c r="F15" i="6"/>
  <c r="H13" i="6"/>
  <c r="I12" i="6"/>
  <c r="J11" i="6"/>
  <c r="K10" i="6"/>
  <c r="M8" i="6"/>
  <c r="N39" i="6"/>
  <c r="N27" i="6"/>
  <c r="H99" i="6"/>
  <c r="I86" i="6"/>
  <c r="N81" i="6"/>
  <c r="F98" i="6"/>
  <c r="G97" i="6"/>
  <c r="I95" i="6"/>
  <c r="K93" i="6"/>
  <c r="L92" i="6"/>
  <c r="N90" i="6"/>
  <c r="E87" i="6"/>
  <c r="F86" i="6"/>
  <c r="G85" i="6"/>
  <c r="H84" i="6"/>
  <c r="K81" i="6"/>
  <c r="M79" i="6"/>
  <c r="E75" i="6"/>
  <c r="F74" i="6"/>
  <c r="G73" i="6"/>
  <c r="H72" i="6"/>
  <c r="K69" i="6"/>
  <c r="M67" i="6"/>
  <c r="E63" i="6"/>
  <c r="F62" i="6"/>
  <c r="G61" i="6"/>
  <c r="H60" i="6"/>
  <c r="K57" i="6"/>
  <c r="M55" i="6"/>
  <c r="E51" i="6"/>
  <c r="F50" i="6"/>
  <c r="G49" i="6"/>
  <c r="H48" i="6"/>
  <c r="K45" i="6"/>
  <c r="M43" i="6"/>
  <c r="F38" i="6"/>
  <c r="G37" i="6"/>
  <c r="H36" i="6"/>
  <c r="K33" i="6"/>
  <c r="L32" i="6"/>
  <c r="F26" i="6"/>
  <c r="G25" i="6"/>
  <c r="H24" i="6"/>
  <c r="K21" i="6"/>
  <c r="F14" i="6"/>
  <c r="G13" i="6"/>
  <c r="H12" i="6"/>
  <c r="K9" i="6"/>
  <c r="N93" i="6"/>
  <c r="I94" i="6"/>
  <c r="H83" i="6"/>
  <c r="I82" i="6"/>
  <c r="K80" i="6"/>
  <c r="H71" i="6"/>
  <c r="I70" i="6"/>
  <c r="K68" i="6"/>
  <c r="H59" i="6"/>
  <c r="I58" i="6"/>
  <c r="K56" i="6"/>
  <c r="H47" i="6"/>
  <c r="I46" i="6"/>
  <c r="K44" i="6"/>
  <c r="H35" i="6"/>
  <c r="I34" i="6"/>
  <c r="H23" i="6"/>
  <c r="I22" i="6"/>
  <c r="H11" i="6"/>
  <c r="I10" i="6"/>
  <c r="M3" i="6"/>
  <c r="I3" i="6"/>
  <c r="J3" i="6"/>
  <c r="K3" i="6"/>
  <c r="H3" i="6"/>
  <c r="F3" i="6"/>
  <c r="G3" i="6"/>
  <c r="E3" i="6"/>
  <c r="N85" i="5"/>
  <c r="M83" i="5"/>
  <c r="M86" i="5"/>
  <c r="M82" i="5"/>
  <c r="O85" i="5"/>
  <c r="M85" i="5"/>
  <c r="O84" i="5"/>
  <c r="N84" i="5"/>
  <c r="M84" i="5"/>
  <c r="O83" i="5"/>
  <c r="N83" i="5"/>
  <c r="O86" i="5"/>
  <c r="O82" i="5"/>
  <c r="N86" i="5"/>
  <c r="S77" i="5"/>
  <c r="U77" i="5"/>
  <c r="T77" i="5"/>
  <c r="W76" i="5"/>
  <c r="V76" i="5"/>
  <c r="U76" i="5"/>
  <c r="V77" i="5"/>
  <c r="T76" i="5"/>
  <c r="S76" i="5"/>
  <c r="W75" i="5"/>
  <c r="V75" i="5"/>
  <c r="W77" i="5"/>
  <c r="U75" i="5"/>
  <c r="T75" i="5"/>
  <c r="J57" i="5"/>
  <c r="H55" i="5"/>
  <c r="F53" i="5"/>
  <c r="I57" i="5"/>
  <c r="G55" i="5"/>
  <c r="H57" i="5"/>
  <c r="F55" i="5"/>
  <c r="G57" i="5"/>
  <c r="H54" i="5"/>
  <c r="I56" i="5"/>
  <c r="G54" i="5"/>
  <c r="J54" i="5"/>
  <c r="I54" i="5"/>
  <c r="J56" i="5"/>
  <c r="H56" i="5"/>
  <c r="G56" i="5"/>
  <c r="J53" i="5"/>
  <c r="F57" i="5"/>
  <c r="F54" i="5"/>
  <c r="F56" i="5"/>
  <c r="I53" i="5"/>
  <c r="J55" i="5"/>
  <c r="H53" i="5"/>
  <c r="I55" i="5"/>
  <c r="I50" i="5"/>
  <c r="F50" i="5"/>
  <c r="J51" i="5"/>
  <c r="I51" i="5"/>
  <c r="H51" i="5"/>
  <c r="G51" i="5"/>
  <c r="F51" i="5"/>
  <c r="J50" i="5"/>
  <c r="H50" i="5"/>
  <c r="M32" i="5"/>
  <c r="P33" i="5"/>
  <c r="M33" i="5"/>
  <c r="L33" i="5"/>
  <c r="P32" i="5"/>
  <c r="O33" i="5"/>
  <c r="N33" i="5"/>
  <c r="O32" i="5"/>
  <c r="N32" i="5"/>
  <c r="C21" i="5"/>
  <c r="E22" i="5"/>
  <c r="D22" i="5"/>
  <c r="B20" i="5"/>
  <c r="D23" i="5"/>
  <c r="C23" i="5"/>
  <c r="B23" i="5"/>
  <c r="C22" i="5"/>
  <c r="F19" i="5"/>
  <c r="E23" i="5"/>
  <c r="D20" i="5"/>
  <c r="C20" i="5"/>
  <c r="B22" i="5"/>
  <c r="E19" i="5"/>
  <c r="B21" i="5"/>
  <c r="F20" i="5"/>
  <c r="E20" i="5"/>
  <c r="F22" i="5"/>
  <c r="F21" i="5"/>
  <c r="D19" i="5"/>
  <c r="E21" i="5"/>
  <c r="C19" i="5"/>
  <c r="F23" i="5"/>
  <c r="D21" i="5"/>
  <c r="R5" i="5"/>
  <c r="Q5" i="5"/>
  <c r="P5" i="5"/>
  <c r="O5" i="5"/>
  <c r="G19" i="4"/>
  <c r="E21" i="4"/>
  <c r="G3" i="4"/>
  <c r="E5" i="4"/>
  <c r="E10" i="4"/>
  <c r="G18" i="4"/>
  <c r="E20" i="4"/>
  <c r="G13" i="4"/>
  <c r="E15" i="4"/>
  <c r="G5" i="4"/>
  <c r="E7" i="4"/>
  <c r="G10" i="4"/>
  <c r="G20" i="4"/>
  <c r="E2" i="4"/>
  <c r="G15" i="4"/>
  <c r="E17" i="4"/>
  <c r="G7" i="4"/>
  <c r="G12" i="4"/>
  <c r="E14" i="4"/>
  <c r="E12" i="4"/>
  <c r="G2" i="4"/>
  <c r="E4" i="4"/>
  <c r="E9" i="4"/>
  <c r="G17" i="4"/>
  <c r="E19" i="4"/>
  <c r="G4" i="4"/>
  <c r="E6" i="4"/>
  <c r="G9" i="4"/>
  <c r="E11" i="4"/>
  <c r="G14" i="4"/>
  <c r="E16" i="4"/>
  <c r="G6" i="4"/>
  <c r="E8" i="4"/>
  <c r="G21" i="4"/>
  <c r="E3" i="4"/>
  <c r="G11" i="4"/>
  <c r="G16" i="4"/>
  <c r="E18" i="4"/>
  <c r="K26" i="3"/>
  <c r="G3" i="3"/>
  <c r="G13" i="3"/>
  <c r="E15" i="3"/>
  <c r="O8" i="3"/>
  <c r="O10" i="3"/>
  <c r="O11" i="3" s="1"/>
  <c r="G8" i="3"/>
  <c r="G4" i="3"/>
  <c r="G6" i="3"/>
  <c r="E8" i="3"/>
  <c r="G18" i="3"/>
  <c r="E20" i="3"/>
  <c r="E17" i="3"/>
  <c r="E2" i="3"/>
  <c r="G5" i="3"/>
  <c r="G10" i="3"/>
  <c r="E12" i="3"/>
  <c r="E10" i="3"/>
  <c r="G20" i="3"/>
  <c r="G15" i="3"/>
  <c r="E7" i="3"/>
  <c r="G17" i="3"/>
  <c r="E19" i="3"/>
  <c r="G2" i="3"/>
  <c r="E4" i="3"/>
  <c r="G12" i="3"/>
  <c r="E14" i="3"/>
  <c r="K27" i="3"/>
  <c r="G7" i="3"/>
  <c r="E9" i="3"/>
  <c r="G19" i="3"/>
  <c r="E21" i="3"/>
  <c r="E5" i="3"/>
  <c r="E6" i="3"/>
  <c r="G16" i="3"/>
  <c r="E18" i="3"/>
  <c r="G14" i="3"/>
  <c r="E16" i="3"/>
  <c r="G9" i="3"/>
  <c r="E11" i="3"/>
  <c r="G21" i="3"/>
  <c r="E3" i="3"/>
  <c r="J8" i="2"/>
  <c r="J15" i="2"/>
  <c r="J3" i="2"/>
  <c r="J16" i="2"/>
  <c r="J17" i="2"/>
  <c r="J4" i="2"/>
  <c r="J5" i="2"/>
  <c r="J18" i="2"/>
  <c r="J14" i="2"/>
  <c r="J6" i="2"/>
  <c r="J19" i="2"/>
  <c r="J2" i="2"/>
  <c r="J12" i="2"/>
  <c r="J7" i="2"/>
  <c r="J20" i="2"/>
  <c r="J9" i="2"/>
  <c r="J21" i="2"/>
  <c r="J10" i="2"/>
  <c r="J13" i="2"/>
  <c r="J11" i="2"/>
  <c r="K27" i="2"/>
  <c r="E8" i="2"/>
  <c r="G10" i="2"/>
  <c r="E20" i="2"/>
  <c r="G3" i="2"/>
  <c r="E13" i="2"/>
  <c r="G15" i="2"/>
  <c r="E6" i="2"/>
  <c r="G8" i="2"/>
  <c r="E18" i="2"/>
  <c r="G20" i="2"/>
  <c r="E11" i="2"/>
  <c r="G13" i="2"/>
  <c r="E10" i="2"/>
  <c r="M26" i="2"/>
  <c r="O26" i="2" s="1"/>
  <c r="E3" i="2"/>
  <c r="G5" i="2"/>
  <c r="E15" i="2"/>
  <c r="G17" i="2"/>
  <c r="E4" i="2"/>
  <c r="G6" i="2"/>
  <c r="E16" i="2"/>
  <c r="G18" i="2"/>
  <c r="E9" i="2"/>
  <c r="G11" i="2"/>
  <c r="E21" i="2"/>
  <c r="E2" i="2"/>
  <c r="G4" i="2"/>
  <c r="E14" i="2"/>
  <c r="G16" i="2"/>
  <c r="E7" i="2"/>
  <c r="G9" i="2"/>
  <c r="E19" i="2"/>
  <c r="G21" i="2"/>
  <c r="G2" i="2"/>
  <c r="E12" i="2"/>
  <c r="G14" i="2"/>
  <c r="E5" i="2"/>
  <c r="G7" i="2"/>
  <c r="G19" i="2"/>
  <c r="J23" i="1"/>
  <c r="K23" i="1" s="1"/>
  <c r="C23" i="1"/>
  <c r="G8" i="1" s="1"/>
  <c r="B27" i="1"/>
  <c r="B28" i="1"/>
  <c r="E3" i="1"/>
  <c r="E7" i="1"/>
  <c r="B23" i="1"/>
  <c r="E9" i="1" s="1"/>
  <c r="Q82" i="5" l="1" a="1"/>
  <c r="B24" i="4"/>
  <c r="F2" i="4" s="1"/>
  <c r="C24" i="4"/>
  <c r="H8" i="4" s="1"/>
  <c r="B24" i="3"/>
  <c r="F4" i="3"/>
  <c r="F17" i="3"/>
  <c r="F20" i="3"/>
  <c r="F19" i="3"/>
  <c r="F16" i="3"/>
  <c r="C24" i="3"/>
  <c r="F8" i="3"/>
  <c r="F5" i="3"/>
  <c r="F7" i="3"/>
  <c r="F21" i="3"/>
  <c r="F18" i="3"/>
  <c r="F3" i="3"/>
  <c r="F9" i="3"/>
  <c r="F10" i="3"/>
  <c r="F11" i="3"/>
  <c r="F12" i="3"/>
  <c r="F14" i="3"/>
  <c r="H3" i="2"/>
  <c r="H21" i="2"/>
  <c r="H15" i="2"/>
  <c r="H10" i="2"/>
  <c r="H9" i="2"/>
  <c r="H14" i="2"/>
  <c r="H11" i="2"/>
  <c r="H13" i="2"/>
  <c r="H16" i="2"/>
  <c r="H4" i="2"/>
  <c r="B24" i="2"/>
  <c r="F9" i="2" s="1"/>
  <c r="I9" i="2" s="1"/>
  <c r="C24" i="2"/>
  <c r="H12" i="2" s="1"/>
  <c r="G7" i="1"/>
  <c r="G5" i="1"/>
  <c r="G3" i="1"/>
  <c r="G2" i="1"/>
  <c r="G21" i="1"/>
  <c r="G19" i="1"/>
  <c r="G17" i="1"/>
  <c r="G15" i="1"/>
  <c r="G14" i="1"/>
  <c r="G10" i="1"/>
  <c r="G9" i="1"/>
  <c r="E2" i="1"/>
  <c r="E20" i="1"/>
  <c r="E15" i="1"/>
  <c r="E14" i="1"/>
  <c r="E13" i="1"/>
  <c r="E10" i="1"/>
  <c r="E19" i="1"/>
  <c r="E8" i="1"/>
  <c r="E18" i="1"/>
  <c r="E6" i="1"/>
  <c r="E17" i="1"/>
  <c r="E5" i="1"/>
  <c r="E16" i="1"/>
  <c r="E4" i="1"/>
  <c r="E12" i="1"/>
  <c r="E11" i="1"/>
  <c r="E21" i="1"/>
  <c r="G18" i="1"/>
  <c r="G6" i="1"/>
  <c r="G16" i="1"/>
  <c r="G4" i="1"/>
  <c r="G13" i="1"/>
  <c r="G12" i="1"/>
  <c r="G11" i="1"/>
  <c r="G20" i="1"/>
  <c r="R82" i="5" l="1"/>
  <c r="S86" i="5"/>
  <c r="Q86" i="5"/>
  <c r="U84" i="5"/>
  <c r="Q84" i="5"/>
  <c r="T83" i="5"/>
  <c r="S83" i="5"/>
  <c r="U85" i="5"/>
  <c r="Q85" i="5"/>
  <c r="T85" i="5"/>
  <c r="T82" i="5"/>
  <c r="R83" i="5"/>
  <c r="U86" i="5"/>
  <c r="S85" i="5"/>
  <c r="S84" i="5"/>
  <c r="Q83" i="5"/>
  <c r="Q82" i="5"/>
  <c r="R85" i="5"/>
  <c r="T86" i="5"/>
  <c r="U82" i="5"/>
  <c r="R84" i="5"/>
  <c r="R86" i="5"/>
  <c r="S82" i="5"/>
  <c r="U83" i="5"/>
  <c r="T84" i="5"/>
  <c r="H6" i="4"/>
  <c r="H20" i="4"/>
  <c r="F12" i="4"/>
  <c r="F5" i="4"/>
  <c r="F17" i="4"/>
  <c r="F16" i="4"/>
  <c r="H15" i="4"/>
  <c r="F21" i="4"/>
  <c r="F19" i="4"/>
  <c r="F20" i="4"/>
  <c r="F8" i="4"/>
  <c r="F3" i="4"/>
  <c r="F6" i="4"/>
  <c r="F4" i="4"/>
  <c r="F10" i="4"/>
  <c r="F9" i="4"/>
  <c r="H4" i="4"/>
  <c r="H21" i="4"/>
  <c r="F18" i="4"/>
  <c r="H2" i="4"/>
  <c r="H9" i="4"/>
  <c r="F13" i="4"/>
  <c r="H18" i="4"/>
  <c r="F14" i="4"/>
  <c r="F7" i="4"/>
  <c r="H17" i="4"/>
  <c r="H13" i="4"/>
  <c r="H3" i="4"/>
  <c r="H14" i="4"/>
  <c r="H19" i="4"/>
  <c r="H11" i="4"/>
  <c r="H12" i="4"/>
  <c r="F15" i="4"/>
  <c r="H7" i="4"/>
  <c r="H5" i="4"/>
  <c r="H10" i="4"/>
  <c r="H16" i="4"/>
  <c r="F11" i="4"/>
  <c r="H13" i="3"/>
  <c r="H11" i="3"/>
  <c r="I11" i="3" s="1"/>
  <c r="H3" i="3"/>
  <c r="I3" i="3" s="1"/>
  <c r="H10" i="3"/>
  <c r="I10" i="3" s="1"/>
  <c r="H2" i="3"/>
  <c r="H19" i="3"/>
  <c r="I19" i="3" s="1"/>
  <c r="H17" i="3"/>
  <c r="I17" i="3" s="1"/>
  <c r="H18" i="3"/>
  <c r="I18" i="3" s="1"/>
  <c r="H16" i="3"/>
  <c r="I16" i="3"/>
  <c r="H4" i="3"/>
  <c r="I4" i="3" s="1"/>
  <c r="H15" i="3"/>
  <c r="H6" i="3"/>
  <c r="H9" i="3"/>
  <c r="I9" i="3" s="1"/>
  <c r="H21" i="3"/>
  <c r="I21" i="3" s="1"/>
  <c r="H12" i="3"/>
  <c r="I12" i="3" s="1"/>
  <c r="H14" i="3"/>
  <c r="I14" i="3" s="1"/>
  <c r="H8" i="3"/>
  <c r="I8" i="3"/>
  <c r="F15" i="3"/>
  <c r="F13" i="3"/>
  <c r="I13" i="3" s="1"/>
  <c r="H7" i="3"/>
  <c r="I7" i="3"/>
  <c r="H5" i="3"/>
  <c r="I5" i="3" s="1"/>
  <c r="H20" i="3"/>
  <c r="I20" i="3" s="1"/>
  <c r="F6" i="3"/>
  <c r="F2" i="3"/>
  <c r="I2" i="3" s="1"/>
  <c r="F10" i="2"/>
  <c r="I10" i="2" s="1"/>
  <c r="F19" i="2"/>
  <c r="F13" i="2"/>
  <c r="I13" i="2" s="1"/>
  <c r="F2" i="2"/>
  <c r="I2" i="2" s="1"/>
  <c r="F3" i="2"/>
  <c r="I3" i="2" s="1"/>
  <c r="H17" i="2"/>
  <c r="F17" i="2"/>
  <c r="I17" i="2" s="1"/>
  <c r="F8" i="2"/>
  <c r="I8" i="2" s="1"/>
  <c r="H20" i="2"/>
  <c r="F11" i="2"/>
  <c r="I11" i="2" s="1"/>
  <c r="F21" i="2"/>
  <c r="I21" i="2" s="1"/>
  <c r="H18" i="2"/>
  <c r="F12" i="2"/>
  <c r="I12" i="2" s="1"/>
  <c r="H19" i="2"/>
  <c r="F15" i="2"/>
  <c r="I15" i="2" s="1"/>
  <c r="F20" i="2"/>
  <c r="F5" i="2"/>
  <c r="H5" i="2"/>
  <c r="H8" i="2"/>
  <c r="F14" i="2"/>
  <c r="I14" i="2" s="1"/>
  <c r="F4" i="2"/>
  <c r="I4" i="2" s="1"/>
  <c r="F6" i="2"/>
  <c r="I6" i="2" s="1"/>
  <c r="F18" i="2"/>
  <c r="I18" i="2" s="1"/>
  <c r="H6" i="2"/>
  <c r="H2" i="2"/>
  <c r="H7" i="2"/>
  <c r="F7" i="2"/>
  <c r="I7" i="2" s="1"/>
  <c r="F16" i="2"/>
  <c r="I16" i="2" s="1"/>
  <c r="C24" i="1"/>
  <c r="H10" i="1" s="1"/>
  <c r="H13" i="1"/>
  <c r="B24" i="1"/>
  <c r="F21" i="1" s="1"/>
  <c r="H4" i="1"/>
  <c r="H19" i="1"/>
  <c r="H20" i="1"/>
  <c r="H9" i="1"/>
  <c r="H5" i="1"/>
  <c r="Q5" i="4" l="1"/>
  <c r="Q7" i="4" s="1"/>
  <c r="Q12" i="4"/>
  <c r="Q14" i="4" s="1"/>
  <c r="H23" i="4"/>
  <c r="I15" i="3"/>
  <c r="I6" i="3"/>
  <c r="I5" i="2"/>
  <c r="I20" i="2"/>
  <c r="I19" i="2"/>
  <c r="I25" i="2"/>
  <c r="H8" i="1"/>
  <c r="H18" i="1"/>
  <c r="H17" i="1"/>
  <c r="H12" i="1"/>
  <c r="H16" i="1"/>
  <c r="H11" i="1"/>
  <c r="I11" i="1" s="1"/>
  <c r="H2" i="1"/>
  <c r="H15" i="1"/>
  <c r="I15" i="1" s="1"/>
  <c r="H14" i="1"/>
  <c r="H21" i="1"/>
  <c r="I21" i="1" s="1"/>
  <c r="H7" i="1"/>
  <c r="H6" i="1"/>
  <c r="H3" i="1"/>
  <c r="F11" i="1"/>
  <c r="F17" i="1"/>
  <c r="F4" i="1"/>
  <c r="F12" i="1"/>
  <c r="I12" i="1" s="1"/>
  <c r="F13" i="1"/>
  <c r="I13" i="1" s="1"/>
  <c r="F7" i="1"/>
  <c r="F19" i="1"/>
  <c r="I19" i="1" s="1"/>
  <c r="F14" i="1"/>
  <c r="F2" i="1"/>
  <c r="I2" i="1" s="1"/>
  <c r="F9" i="1"/>
  <c r="I9" i="1" s="1"/>
  <c r="F3" i="1"/>
  <c r="I3" i="1" s="1"/>
  <c r="F15" i="1"/>
  <c r="F20" i="1"/>
  <c r="F8" i="1"/>
  <c r="F10" i="1"/>
  <c r="I10" i="1" s="1"/>
  <c r="I8" i="1"/>
  <c r="F5" i="1"/>
  <c r="I5" i="1" s="1"/>
  <c r="I17" i="1"/>
  <c r="I20" i="1"/>
  <c r="I4" i="1"/>
  <c r="F6" i="1"/>
  <c r="F18" i="1"/>
  <c r="F16" i="1"/>
  <c r="J7" i="4" l="1"/>
  <c r="L7" i="4" s="1"/>
  <c r="J19" i="4"/>
  <c r="L19" i="4" s="1"/>
  <c r="J8" i="4"/>
  <c r="L8" i="4" s="1"/>
  <c r="J20" i="4"/>
  <c r="L20" i="4" s="1"/>
  <c r="J15" i="4"/>
  <c r="L15" i="4" s="1"/>
  <c r="J16" i="4"/>
  <c r="L16" i="4" s="1"/>
  <c r="J5" i="4"/>
  <c r="L5" i="4" s="1"/>
  <c r="J9" i="4"/>
  <c r="L9" i="4" s="1"/>
  <c r="J21" i="4"/>
  <c r="L21" i="4" s="1"/>
  <c r="J10" i="4"/>
  <c r="L10" i="4" s="1"/>
  <c r="J2" i="4"/>
  <c r="L2" i="4" s="1"/>
  <c r="J13" i="4"/>
  <c r="L13" i="4" s="1"/>
  <c r="J3" i="4"/>
  <c r="L3" i="4" s="1"/>
  <c r="J4" i="4"/>
  <c r="L4" i="4" s="1"/>
  <c r="J17" i="4"/>
  <c r="L17" i="4" s="1"/>
  <c r="J11" i="4"/>
  <c r="L11" i="4" s="1"/>
  <c r="J12" i="4"/>
  <c r="L12" i="4" s="1"/>
  <c r="J14" i="4"/>
  <c r="L14" i="4" s="1"/>
  <c r="J6" i="4"/>
  <c r="L6" i="4" s="1"/>
  <c r="J18" i="4"/>
  <c r="L18" i="4" s="1"/>
  <c r="K13" i="4"/>
  <c r="M13" i="4" s="1"/>
  <c r="K16" i="4"/>
  <c r="M16" i="4" s="1"/>
  <c r="K5" i="4"/>
  <c r="M5" i="4" s="1"/>
  <c r="K17" i="4"/>
  <c r="M17" i="4" s="1"/>
  <c r="K6" i="4"/>
  <c r="M6" i="4" s="1"/>
  <c r="K18" i="4"/>
  <c r="M18" i="4" s="1"/>
  <c r="K10" i="4"/>
  <c r="M10" i="4" s="1"/>
  <c r="K2" i="4"/>
  <c r="M2" i="4" s="1"/>
  <c r="K11" i="4"/>
  <c r="M11" i="4" s="1"/>
  <c r="K12" i="4"/>
  <c r="M12" i="4" s="1"/>
  <c r="K14" i="4"/>
  <c r="M14" i="4" s="1"/>
  <c r="K3" i="4"/>
  <c r="M3" i="4" s="1"/>
  <c r="K15" i="4"/>
  <c r="M15" i="4" s="1"/>
  <c r="K4" i="4"/>
  <c r="M4" i="4" s="1"/>
  <c r="K7" i="4"/>
  <c r="M7" i="4" s="1"/>
  <c r="K19" i="4"/>
  <c r="M19" i="4" s="1"/>
  <c r="K8" i="4"/>
  <c r="M8" i="4" s="1"/>
  <c r="K20" i="4"/>
  <c r="M20" i="4" s="1"/>
  <c r="K9" i="4"/>
  <c r="M9" i="4" s="1"/>
  <c r="K21" i="4"/>
  <c r="M21" i="4" s="1"/>
  <c r="Q20" i="4"/>
  <c r="I25" i="3"/>
  <c r="L25" i="3" s="1"/>
  <c r="M25" i="3"/>
  <c r="O25" i="3" s="1"/>
  <c r="M25" i="2"/>
  <c r="O25" i="2" s="1"/>
  <c r="L25" i="2"/>
  <c r="I7" i="1"/>
  <c r="I16" i="1"/>
  <c r="I6" i="1"/>
  <c r="I14" i="1"/>
  <c r="I18" i="1"/>
  <c r="I23" i="1"/>
  <c r="O23" i="1" s="1"/>
  <c r="Q16" i="4" l="1"/>
  <c r="I29" i="3"/>
  <c r="K29" i="3" s="1"/>
</calcChain>
</file>

<file path=xl/sharedStrings.xml><?xml version="1.0" encoding="utf-8"?>
<sst xmlns="http://schemas.openxmlformats.org/spreadsheetml/2006/main" count="355" uniqueCount="179">
  <si>
    <t>i</t>
  </si>
  <si>
    <t>V(ýška)</t>
  </si>
  <si>
    <t>H(motnost)</t>
  </si>
  <si>
    <t>P(ohlaví)</t>
  </si>
  <si>
    <t>m</t>
  </si>
  <si>
    <t>s</t>
  </si>
  <si>
    <t>Vi-mV</t>
  </si>
  <si>
    <t>kontrola</t>
  </si>
  <si>
    <t>zVi</t>
  </si>
  <si>
    <t>Hi-mH</t>
  </si>
  <si>
    <t>zHi</t>
  </si>
  <si>
    <t>zVi x zHi</t>
  </si>
  <si>
    <t>rVH</t>
  </si>
  <si>
    <t>r2</t>
  </si>
  <si>
    <t>kovariance</t>
  </si>
  <si>
    <t>t</t>
  </si>
  <si>
    <t>df</t>
  </si>
  <si>
    <t>p</t>
  </si>
  <si>
    <t>rVP</t>
  </si>
  <si>
    <t>rHP</t>
  </si>
  <si>
    <t>různé</t>
  </si>
  <si>
    <t>hodnoty</t>
  </si>
  <si>
    <t>r</t>
  </si>
  <si>
    <t>N</t>
  </si>
  <si>
    <t>Poznámka</t>
  </si>
  <si>
    <t>cVH = sV * rVH * sH</t>
  </si>
  <si>
    <t>rVH = cVH/(sV*sH)</t>
  </si>
  <si>
    <t>b</t>
  </si>
  <si>
    <t>a</t>
  </si>
  <si>
    <t>Hi.stř</t>
  </si>
  <si>
    <t>ei</t>
  </si>
  <si>
    <t>R</t>
  </si>
  <si>
    <t>pro vztah H = a+bV+e</t>
  </si>
  <si>
    <t>b1</t>
  </si>
  <si>
    <t>b2</t>
  </si>
  <si>
    <t>SS</t>
  </si>
  <si>
    <t>R2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</si>
  <si>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</si>
  <si>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</si>
  <si>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</si>
  <si>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</si>
  <si>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</si>
  <si>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</si>
  <si>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</si>
  <si>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</si>
  <si>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</si>
  <si>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</si>
  <si>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</si>
  <si>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</si>
  <si>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</si>
  <si>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</si>
  <si>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</si>
  <si>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</si>
  <si>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</si>
  <si>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</si>
  <si>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</si>
  <si>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</si>
  <si>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</si>
  <si>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</si>
  <si>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</si>
  <si>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</si>
  <si>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</si>
  <si>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</si>
  <si>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</si>
  <si>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Očekávané H(motnost)</t>
  </si>
  <si>
    <t>zPi</t>
  </si>
  <si>
    <t>1. model</t>
  </si>
  <si>
    <t>V = bV * P</t>
  </si>
  <si>
    <t>bV</t>
  </si>
  <si>
    <t>zVi.stř. (z P)</t>
  </si>
  <si>
    <t>2. model</t>
  </si>
  <si>
    <t>H = bH * P</t>
  </si>
  <si>
    <t>bH</t>
  </si>
  <si>
    <t>zHi.stř. (z P)</t>
  </si>
  <si>
    <t>rVH.P</t>
  </si>
  <si>
    <t>eVi</t>
  </si>
  <si>
    <t>eHi</t>
  </si>
  <si>
    <t>Kontrola</t>
  </si>
  <si>
    <t>vzorec</t>
  </si>
  <si>
    <t>Maticové násobení</t>
  </si>
  <si>
    <t>b3</t>
  </si>
  <si>
    <t>b4</t>
  </si>
  <si>
    <t>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</si>
  <si>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</si>
  <si>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</si>
  <si>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</si>
  <si>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b1 b1</t>
  </si>
  <si>
    <t>b1 b2</t>
  </si>
  <si>
    <t>b1 b3</t>
  </si>
  <si>
    <t>b1 b4</t>
  </si>
  <si>
    <t>b1 b5</t>
  </si>
  <si>
    <t>b2 b1</t>
  </si>
  <si>
    <t>b2 b2</t>
  </si>
  <si>
    <t>b2 b3</t>
  </si>
  <si>
    <t>b2 b4</t>
  </si>
  <si>
    <t>b2 b5</t>
  </si>
  <si>
    <t>b3 b1</t>
  </si>
  <si>
    <t>b3 b2</t>
  </si>
  <si>
    <t>b3 b3</t>
  </si>
  <si>
    <t>b3 b4</t>
  </si>
  <si>
    <t>b3 b5</t>
  </si>
  <si>
    <t>b4 b1</t>
  </si>
  <si>
    <t>b4 b2</t>
  </si>
  <si>
    <t>b4 b3</t>
  </si>
  <si>
    <t>b4 b4</t>
  </si>
  <si>
    <t>b4 b5</t>
  </si>
  <si>
    <t>b5 b1</t>
  </si>
  <si>
    <t>b5 b2</t>
  </si>
  <si>
    <t>b5 b3</t>
  </si>
  <si>
    <t>b5 b4</t>
  </si>
  <si>
    <t>b5 b5</t>
  </si>
  <si>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x B</t>
    </r>
  </si>
  <si>
    <t>b1 b1 + b2 b2 + b3 b3 + b4 b4 + b5 b5</t>
  </si>
  <si>
    <t>B</t>
  </si>
  <si>
    <t>Implikované korelace</t>
  </si>
  <si>
    <t>2faktorové řešení s nekorelovanými faktory (nákres chybí)</t>
  </si>
  <si>
    <t>r12^</t>
  </si>
  <si>
    <t xml:space="preserve">r12^ = </t>
  </si>
  <si>
    <t>b11*b12 + b21*b22</t>
  </si>
  <si>
    <t xml:space="preserve">r13^ = </t>
  </si>
  <si>
    <t>b11*b13 + b21*b23</t>
  </si>
  <si>
    <t xml:space="preserve">r2k^ = </t>
  </si>
  <si>
    <t>b12*b1k + b22*b2k</t>
  </si>
  <si>
    <t>B - matice faktorových nábojů</t>
  </si>
  <si>
    <t>tzn. regresních koeficientů mezi faktory a proměnnými</t>
  </si>
  <si>
    <t>řádek pro každou proměnnou</t>
  </si>
  <si>
    <t>sloupec pro každý faktor</t>
  </si>
  <si>
    <t>b11</t>
  </si>
  <si>
    <t>b12</t>
  </si>
  <si>
    <t>b13</t>
  </si>
  <si>
    <t>b14</t>
  </si>
  <si>
    <t>b15</t>
  </si>
  <si>
    <t>b21</t>
  </si>
  <si>
    <t>b22</t>
  </si>
  <si>
    <t>b23</t>
  </si>
  <si>
    <t>b24</t>
  </si>
  <si>
    <t>b25</t>
  </si>
  <si>
    <t>b11*b11+b21*b21</t>
  </si>
  <si>
    <t>b11*b12+b21*b22</t>
  </si>
  <si>
    <t>b11*b13+b21*b23</t>
  </si>
  <si>
    <t>b13*b14+b23*b24</t>
  </si>
  <si>
    <t>r11^</t>
  </si>
  <si>
    <t>r13^</t>
  </si>
  <si>
    <t>r34^</t>
  </si>
  <si>
    <r>
      <t xml:space="preserve">2faktorové řešení s </t>
    </r>
    <r>
      <rPr>
        <b/>
        <sz val="11"/>
        <color theme="1"/>
        <rFont val="Calibri"/>
        <family val="2"/>
        <charset val="238"/>
        <scheme val="minor"/>
      </rPr>
      <t>korelovanými</t>
    </r>
    <r>
      <rPr>
        <sz val="11"/>
        <color theme="1"/>
        <rFont val="Calibri"/>
        <family val="2"/>
        <charset val="238"/>
        <scheme val="minor"/>
      </rPr>
      <t xml:space="preserve"> faktory (nákres chybí)</t>
    </r>
  </si>
  <si>
    <t>b11*b12 + b21*b22 + b11*rF12*b22 + b12*rF12*b21</t>
  </si>
  <si>
    <t>b11*b13 + b21*b23 + b11*rF12*b23 + b13*rF12*b21</t>
  </si>
  <si>
    <t>b12*b1k + b22*b2k + b12*rF12*b2k + b1k*rF12*b22</t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</si>
  <si>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=B</t>
    </r>
    <r>
      <rPr>
        <sz val="11"/>
        <color theme="1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=</t>
    </r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</si>
  <si>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B </t>
    </r>
    <r>
      <rPr>
        <sz val="11"/>
        <color theme="1"/>
        <rFont val="Calibri"/>
        <family val="2"/>
        <charset val="238"/>
        <scheme val="minor"/>
      </rPr>
      <t xml:space="preserve">x </t>
    </r>
    <r>
      <rPr>
        <b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x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=</t>
    </r>
  </si>
  <si>
    <t>F1</t>
  </si>
  <si>
    <t>F2</t>
  </si>
  <si>
    <t>F3</t>
  </si>
  <si>
    <t>X</t>
  </si>
  <si>
    <t>X1</t>
  </si>
  <si>
    <t>X2</t>
  </si>
  <si>
    <t>X3</t>
  </si>
  <si>
    <t>X4</t>
  </si>
  <si>
    <t>X5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</si>
  <si>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</si>
  <si>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Příklad násobení</t>
  </si>
  <si>
    <t>Mezivýpočet</t>
  </si>
  <si>
    <t>B x F</t>
  </si>
  <si>
    <t>Finální výpočet</t>
  </si>
  <si>
    <r>
      <t>B x F x B</t>
    </r>
    <r>
      <rPr>
        <vertAlign val="superscript"/>
        <sz val="11"/>
        <color theme="1"/>
        <rFont val="Calibri"/>
        <family val="2"/>
        <charset val="238"/>
        <scheme val="minor"/>
      </rPr>
      <t>T</t>
    </r>
  </si>
  <si>
    <t>Y</t>
  </si>
  <si>
    <t>Z</t>
  </si>
  <si>
    <t>oXY</t>
  </si>
  <si>
    <t>oXZ</t>
  </si>
  <si>
    <t>xYZ</t>
  </si>
  <si>
    <t>sXY</t>
  </si>
  <si>
    <t>sXZ</t>
  </si>
  <si>
    <t>sYZ</t>
  </si>
  <si>
    <t>uXY</t>
  </si>
  <si>
    <t>uXZ</t>
  </si>
  <si>
    <t>uYZ</t>
  </si>
  <si>
    <t>V</t>
  </si>
  <si>
    <t>Generování dat (mění se při každém přepočtu listu)</t>
  </si>
  <si>
    <t>Jedna z variant vygenerovaných (simulovaných)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</si>
</sst>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2" fillId="2" borderId="0" xfId="0" applyFont="1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" xfId="0" applyFill="1" applyBorder="1"/>
    <xf numFmtId="0" fontId="0" fillId="2" borderId="15" xfId="0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0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Regrese!$C$1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Regrese!$B$2:$B$21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Regrese!$C$2:$C$21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5-4336-960A-9451F7A34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30784"/>
        <c:axId val="608831200"/>
      </c:scatterChart>
      <c:valAx>
        <c:axId val="608830784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1200"/>
        <c:crosses val="autoZero"/>
        <c:crossBetween val="midCat"/>
      </c:valAx>
      <c:valAx>
        <c:axId val="60883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3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DBD-9C2A-88F85E55A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671"/>
        <c:axId val="1991951839"/>
      </c:scatterChart>
      <c:valAx>
        <c:axId val="1991952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1839"/>
        <c:crosses val="autoZero"/>
        <c:crossBetween val="midCat"/>
      </c:valAx>
      <c:valAx>
        <c:axId val="1991951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6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(2)'!$U$27:$U$46</c:f>
              <c:numCache>
                <c:formatCode>General</c:formatCode>
                <c:ptCount val="20"/>
                <c:pt idx="0">
                  <c:v>11.566860273972608</c:v>
                </c:pt>
                <c:pt idx="1">
                  <c:v>-15.756350684931505</c:v>
                </c:pt>
                <c:pt idx="2">
                  <c:v>25.51444383561644</c:v>
                </c:pt>
                <c:pt idx="3">
                  <c:v>2.8486136986301318</c:v>
                </c:pt>
                <c:pt idx="4">
                  <c:v>3.732558904109581</c:v>
                </c:pt>
                <c:pt idx="5">
                  <c:v>-12.31985753424658</c:v>
                </c:pt>
                <c:pt idx="6">
                  <c:v>-7.2287561643835687</c:v>
                </c:pt>
                <c:pt idx="7">
                  <c:v>10.334750684931507</c:v>
                </c:pt>
                <c:pt idx="8">
                  <c:v>-8.8833643835616485</c:v>
                </c:pt>
                <c:pt idx="9">
                  <c:v>-7.0353315068493174</c:v>
                </c:pt>
                <c:pt idx="10">
                  <c:v>-4.8614465753424554</c:v>
                </c:pt>
                <c:pt idx="11">
                  <c:v>-9.8805917808219093</c:v>
                </c:pt>
                <c:pt idx="12">
                  <c:v>5.2077369863013558</c:v>
                </c:pt>
                <c:pt idx="13">
                  <c:v>25.050224657534244</c:v>
                </c:pt>
                <c:pt idx="14">
                  <c:v>-1.3944547945205414</c:v>
                </c:pt>
                <c:pt idx="15">
                  <c:v>-11.795035616438355</c:v>
                </c:pt>
                <c:pt idx="16">
                  <c:v>-13.668021917808204</c:v>
                </c:pt>
                <c:pt idx="17">
                  <c:v>-3.8833643835616485</c:v>
                </c:pt>
                <c:pt idx="18">
                  <c:v>-8.1513863013698682</c:v>
                </c:pt>
                <c:pt idx="19">
                  <c:v>20.602772602739719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1-403F-84DC-27C865A6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65151"/>
        <c:axId val="1991949759"/>
      </c:scatterChart>
      <c:valAx>
        <c:axId val="1991965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9759"/>
        <c:crosses val="autoZero"/>
        <c:crossBetween val="midCat"/>
      </c:valAx>
      <c:valAx>
        <c:axId val="19919497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V(ýška)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29-498F-B960-10E93843F982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(2)'!$B$41:$B$60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29-498F-B960-10E93843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9327"/>
        <c:axId val="1991965983"/>
      </c:scatterChart>
      <c:valAx>
        <c:axId val="199195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V(ýška)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983"/>
        <c:crosses val="autoZero"/>
        <c:crossBetween val="midCat"/>
      </c:valAx>
      <c:valAx>
        <c:axId val="19919659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932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P(ohlaví)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(2)'!$D$41:$D$60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5A-4561-BB82-F999554A711E}"/>
            </c:ext>
          </c:extLst>
        </c:ser>
        <c:ser>
          <c:idx val="1"/>
          <c:order val="1"/>
          <c:tx>
            <c:v>Očekávané H(motnost)</c:v>
          </c:tx>
          <c:spPr>
            <a:ln w="19050">
              <a:noFill/>
            </a:ln>
          </c:spPr>
          <c:xVal>
            <c:numRef>
              <c:f>'Regrese (2)'!$C$41:$C$60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'Regrese (2)'!$T$27:$T$46</c:f>
              <c:numCache>
                <c:formatCode>General</c:formatCode>
                <c:ptCount val="20"/>
                <c:pt idx="0">
                  <c:v>73.433139726027392</c:v>
                </c:pt>
                <c:pt idx="1">
                  <c:v>74.756350684931505</c:v>
                </c:pt>
                <c:pt idx="2">
                  <c:v>60.48555616438356</c:v>
                </c:pt>
                <c:pt idx="3">
                  <c:v>76.151386301369868</c:v>
                </c:pt>
                <c:pt idx="4">
                  <c:v>82.267441095890419</c:v>
                </c:pt>
                <c:pt idx="5">
                  <c:v>69.31985753424658</c:v>
                </c:pt>
                <c:pt idx="6">
                  <c:v>80.228756164383569</c:v>
                </c:pt>
                <c:pt idx="7">
                  <c:v>85.665249315068493</c:v>
                </c:pt>
                <c:pt idx="8">
                  <c:v>63.883364383561648</c:v>
                </c:pt>
                <c:pt idx="9">
                  <c:v>70.035331506849317</c:v>
                </c:pt>
                <c:pt idx="10">
                  <c:v>97.861446575342455</c:v>
                </c:pt>
                <c:pt idx="11">
                  <c:v>61.880591780821909</c:v>
                </c:pt>
                <c:pt idx="12">
                  <c:v>74.792263013698644</c:v>
                </c:pt>
                <c:pt idx="13">
                  <c:v>84.949775342465756</c:v>
                </c:pt>
                <c:pt idx="14">
                  <c:v>71.394454794520541</c:v>
                </c:pt>
                <c:pt idx="15">
                  <c:v>76.795035616438355</c:v>
                </c:pt>
                <c:pt idx="16">
                  <c:v>87.668021917808204</c:v>
                </c:pt>
                <c:pt idx="17">
                  <c:v>63.883364383561648</c:v>
                </c:pt>
                <c:pt idx="18">
                  <c:v>76.151386301369868</c:v>
                </c:pt>
                <c:pt idx="19">
                  <c:v>73.397227397260281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5A-4561-BB82-F999554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2255"/>
        <c:axId val="1991947679"/>
      </c:scatterChart>
      <c:valAx>
        <c:axId val="199195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P(ohlaví)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47679"/>
        <c:crosses val="autoZero"/>
        <c:crossBetween val="midCat"/>
      </c:valAx>
      <c:valAx>
        <c:axId val="19919476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225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'Regrese (2)'!$X$27:$X$46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'Regrese (2)'!$Y$27:$Y$46</c:f>
              <c:numCache>
                <c:formatCode>General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57</c:v>
                </c:pt>
                <c:pt idx="3">
                  <c:v>59</c:v>
                </c:pt>
                <c:pt idx="4">
                  <c:v>60</c:v>
                </c:pt>
                <c:pt idx="5">
                  <c:v>63</c:v>
                </c:pt>
                <c:pt idx="6">
                  <c:v>65</c:v>
                </c:pt>
                <c:pt idx="7">
                  <c:v>68</c:v>
                </c:pt>
                <c:pt idx="8">
                  <c:v>70</c:v>
                </c:pt>
                <c:pt idx="9">
                  <c:v>73</c:v>
                </c:pt>
                <c:pt idx="10">
                  <c:v>74</c:v>
                </c:pt>
                <c:pt idx="11">
                  <c:v>79</c:v>
                </c:pt>
                <c:pt idx="12">
                  <c:v>80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93</c:v>
                </c:pt>
                <c:pt idx="17">
                  <c:v>94</c:v>
                </c:pt>
                <c:pt idx="18">
                  <c:v>96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FE-4B6E-BC8A-834A456A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953919"/>
        <c:axId val="1991965151"/>
      </c:scatterChart>
      <c:valAx>
        <c:axId val="1991953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65151"/>
        <c:crosses val="autoZero"/>
        <c:crossBetween val="midCat"/>
      </c:valAx>
      <c:valAx>
        <c:axId val="19919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H(motnost)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1953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16</xdr:row>
      <xdr:rowOff>0</xdr:rowOff>
    </xdr:from>
    <xdr:to>
      <xdr:col>35</xdr:col>
      <xdr:colOff>70689</xdr:colOff>
      <xdr:row>26</xdr:row>
      <xdr:rowOff>95529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6150B-6562-4D7D-9139-F268BCF3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276" y="3061138"/>
          <a:ext cx="12288965" cy="2000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275896</xdr:colOff>
      <xdr:row>5</xdr:row>
      <xdr:rowOff>85400</xdr:rowOff>
    </xdr:from>
    <xdr:to>
      <xdr:col>18</xdr:col>
      <xdr:colOff>571500</xdr:colOff>
      <xdr:row>19</xdr:row>
      <xdr:rowOff>161600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9708C18-EA52-43CE-9485-35E424F6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277867</xdr:colOff>
      <xdr:row>1</xdr:row>
      <xdr:rowOff>76200</xdr:rowOff>
    </xdr:from>
    <xdr:to>
      <xdr:col>39</xdr:col>
      <xdr:colOff>277867</xdr:colOff>
      <xdr:row>11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07CFFC-2D97-410C-A410-91AF278B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277867</xdr:colOff>
      <xdr:row>3</xdr:row>
      <xdr:rowOff>76200</xdr:rowOff>
    </xdr:from>
    <xdr:to>
      <xdr:col>40</xdr:col>
      <xdr:colOff>277867</xdr:colOff>
      <xdr:row>13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2D2131-E8FC-49EC-9A64-69AC7DDFA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277867</xdr:colOff>
      <xdr:row>5</xdr:row>
      <xdr:rowOff>76200</xdr:rowOff>
    </xdr:from>
    <xdr:to>
      <xdr:col>41</xdr:col>
      <xdr:colOff>277868</xdr:colOff>
      <xdr:row>15</xdr:row>
      <xdr:rowOff>73244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36EE356-A66F-41A6-AAFF-A3541E7B0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277867</xdr:colOff>
      <xdr:row>7</xdr:row>
      <xdr:rowOff>76200</xdr:rowOff>
    </xdr:from>
    <xdr:to>
      <xdr:col>42</xdr:col>
      <xdr:colOff>277868</xdr:colOff>
      <xdr:row>17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C5AF01E-FF14-4F7A-B233-D938D4BD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335018</xdr:colOff>
      <xdr:row>8</xdr:row>
      <xdr:rowOff>158969</xdr:rowOff>
    </xdr:from>
    <xdr:to>
      <xdr:col>43</xdr:col>
      <xdr:colOff>335017</xdr:colOff>
      <xdr:row>18</xdr:row>
      <xdr:rowOff>149444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84D2C1F3-96EF-4A4B-9825-34A697E56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U41"/>
  <sheetViews>
    <sheetView zoomScale="145" zoomScaleNormal="14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J37" sqref="J37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</row>
    <row r="3" spans="1:1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</row>
    <row r="4" spans="1:1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L4" s="3"/>
      <c r="M4" s="3" t="s">
        <v>1</v>
      </c>
      <c r="N4" s="3" t="s">
        <v>2</v>
      </c>
    </row>
    <row r="5" spans="1:1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L5" s="1" t="s">
        <v>1</v>
      </c>
      <c r="M5" s="1">
        <v>1</v>
      </c>
      <c r="N5" s="1"/>
    </row>
    <row r="6" spans="1:14" ht="15.75" thickBot="1" x14ac:dyDescent="0.3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L6" s="2" t="s">
        <v>2</v>
      </c>
      <c r="M6" s="2">
        <v>0.5869926290706583</v>
      </c>
      <c r="N6" s="2">
        <v>1</v>
      </c>
    </row>
    <row r="7" spans="1:1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</row>
    <row r="8" spans="1:1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</row>
    <row r="9" spans="1:14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</row>
    <row r="10" spans="1:1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</row>
    <row r="11" spans="1:14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</row>
    <row r="12" spans="1:1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</row>
    <row r="13" spans="1:1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</row>
    <row r="14" spans="1:1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</row>
    <row r="15" spans="1:14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</row>
    <row r="16" spans="1:14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</row>
    <row r="17" spans="1:21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</row>
    <row r="18" spans="1:21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</row>
    <row r="19" spans="1:21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</row>
    <row r="20" spans="1:21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</row>
    <row r="21" spans="1:21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</row>
    <row r="22" spans="1:21" x14ac:dyDescent="0.25">
      <c r="J22" t="s">
        <v>7</v>
      </c>
      <c r="K22" t="s">
        <v>13</v>
      </c>
      <c r="L22" t="s">
        <v>14</v>
      </c>
      <c r="M22" t="s">
        <v>15</v>
      </c>
      <c r="N22" t="s">
        <v>16</v>
      </c>
      <c r="O22" t="s">
        <v>17</v>
      </c>
    </row>
    <row r="23" spans="1:21" x14ac:dyDescent="0.25">
      <c r="A23" t="s">
        <v>4</v>
      </c>
      <c r="B23">
        <f>SUM(B2:B21)/COUNT(B2:B21)</f>
        <v>172.7</v>
      </c>
      <c r="C23">
        <f>SUM(C2:C21)/COUNT(C2:C21)</f>
        <v>75.25</v>
      </c>
      <c r="H23" t="s">
        <v>12</v>
      </c>
      <c r="I23">
        <f>SUM(I2:I21)/19</f>
        <v>0.58699262907065886</v>
      </c>
      <c r="J23">
        <f>PEARSON(B2:B21,C2:C21)</f>
        <v>0.5869926290706583</v>
      </c>
      <c r="K23">
        <f>J23*J23</f>
        <v>0.34456034658328344</v>
      </c>
      <c r="L23">
        <f>B24*C24*I23</f>
        <v>130.44736842105266</v>
      </c>
      <c r="M23">
        <f>I23*SQRT(18)/SQRT(1-I23*I23)</f>
        <v>3.0761148356415169</v>
      </c>
      <c r="N23">
        <v>18</v>
      </c>
      <c r="O23">
        <f>_xlfn.T.DIST(M23,N23,FALSE)</f>
        <v>7.1111862817779242E-3</v>
      </c>
    </row>
    <row r="24" spans="1:21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H24" t="s">
        <v>18</v>
      </c>
      <c r="J24">
        <f>PEARSON(B2:B21,D2:D21)</f>
        <v>0.13927358230884518</v>
      </c>
      <c r="K24">
        <f>J24*J24</f>
        <v>1.9397130729138672E-2</v>
      </c>
      <c r="M24">
        <f>J24*SQRT(18)/SQRT(1-J24*J24)</f>
        <v>0.59670327175284343</v>
      </c>
      <c r="N24">
        <v>18</v>
      </c>
      <c r="O24">
        <f>_xlfn.T.DIST(M24,N24,FALSE)</f>
        <v>0.32663769807263493</v>
      </c>
    </row>
    <row r="25" spans="1:21" x14ac:dyDescent="0.25">
      <c r="H25" t="s">
        <v>19</v>
      </c>
      <c r="J25">
        <f>PEARSON(C2:C21,D2:D21)</f>
        <v>-3.2309376645135762E-3</v>
      </c>
      <c r="K25">
        <f>J25*J25</f>
        <v>1.0438958191972443E-5</v>
      </c>
      <c r="M25">
        <f>J25*SQRT(18)/SQRT(1-J25*J25)</f>
        <v>-1.3707779140664855E-2</v>
      </c>
      <c r="N25">
        <v>18</v>
      </c>
      <c r="O25">
        <f>_xlfn.T.DIST(M25,N25,FALSE)</f>
        <v>0.39340350071929653</v>
      </c>
    </row>
    <row r="26" spans="1:21" x14ac:dyDescent="0.25">
      <c r="B26" t="s">
        <v>7</v>
      </c>
    </row>
    <row r="27" spans="1:21" x14ac:dyDescent="0.25">
      <c r="A27" t="s">
        <v>4</v>
      </c>
      <c r="B27">
        <f>AVERAGE(B2:B21)</f>
        <v>172.7</v>
      </c>
    </row>
    <row r="28" spans="1:21" x14ac:dyDescent="0.25">
      <c r="A28" t="s">
        <v>5</v>
      </c>
      <c r="B28">
        <f>STDEV(B2:B21)</f>
        <v>13.996616132404816</v>
      </c>
    </row>
    <row r="29" spans="1:21" x14ac:dyDescent="0.25">
      <c r="Q29" t="s">
        <v>23</v>
      </c>
    </row>
    <row r="30" spans="1:21" x14ac:dyDescent="0.25">
      <c r="P30" t="s">
        <v>15</v>
      </c>
      <c r="Q30">
        <v>20</v>
      </c>
      <c r="R30">
        <v>50</v>
      </c>
      <c r="S30">
        <v>100</v>
      </c>
      <c r="T30">
        <v>200</v>
      </c>
      <c r="U30">
        <v>1000</v>
      </c>
    </row>
    <row r="31" spans="1:21" x14ac:dyDescent="0.25">
      <c r="H31" t="s">
        <v>24</v>
      </c>
      <c r="J31" t="s">
        <v>14</v>
      </c>
      <c r="O31" t="s">
        <v>20</v>
      </c>
      <c r="P31">
        <v>0</v>
      </c>
      <c r="Q31">
        <f>$P31*SQRT(Q$30-2)/SQRT(1-$P31*$P31)</f>
        <v>0</v>
      </c>
      <c r="R31">
        <f t="shared" ref="R31:U31" si="5">$P31*SQRT(R$30-2)/SQRT(1-$P31*$P31)</f>
        <v>0</v>
      </c>
      <c r="S31">
        <f t="shared" si="5"/>
        <v>0</v>
      </c>
      <c r="T31">
        <f t="shared" si="5"/>
        <v>0</v>
      </c>
      <c r="U31">
        <f t="shared" si="5"/>
        <v>0</v>
      </c>
    </row>
    <row r="32" spans="1:21" x14ac:dyDescent="0.25">
      <c r="O32" t="s">
        <v>21</v>
      </c>
      <c r="P32">
        <v>0.1</v>
      </c>
      <c r="Q32">
        <f t="shared" ref="Q32:U41" si="6">$P32*SQRT(Q$30-2)/SQRT(1-$P32*$P32)</f>
        <v>0.42640143271122088</v>
      </c>
      <c r="R32">
        <f t="shared" si="6"/>
        <v>0.6963106238227913</v>
      </c>
      <c r="S32">
        <f t="shared" si="6"/>
        <v>0.9949366763261821</v>
      </c>
      <c r="T32">
        <f t="shared" si="6"/>
        <v>1.4142135623730951</v>
      </c>
      <c r="U32">
        <f t="shared" si="6"/>
        <v>3.1750288314924138</v>
      </c>
    </row>
    <row r="33" spans="10:21" x14ac:dyDescent="0.25">
      <c r="J33" t="s">
        <v>25</v>
      </c>
      <c r="O33" t="s">
        <v>22</v>
      </c>
      <c r="P33">
        <v>0.2</v>
      </c>
      <c r="Q33">
        <f t="shared" si="6"/>
        <v>0.86602540378443871</v>
      </c>
      <c r="R33">
        <f t="shared" si="6"/>
        <v>1.4142135623730951</v>
      </c>
      <c r="S33">
        <f t="shared" si="6"/>
        <v>2.0207259421636903</v>
      </c>
      <c r="T33">
        <f t="shared" si="6"/>
        <v>2.8722813232690148</v>
      </c>
      <c r="U33">
        <f t="shared" si="6"/>
        <v>6.4485140407177015</v>
      </c>
    </row>
    <row r="34" spans="10:21" x14ac:dyDescent="0.25">
      <c r="P34">
        <v>0.3</v>
      </c>
      <c r="Q34">
        <f t="shared" si="6"/>
        <v>1.3342487699899821</v>
      </c>
      <c r="R34">
        <f t="shared" si="6"/>
        <v>2.1788191176076883</v>
      </c>
      <c r="S34">
        <f t="shared" si="6"/>
        <v>3.1132471299766249</v>
      </c>
      <c r="T34">
        <f t="shared" si="6"/>
        <v>4.4252025470499738</v>
      </c>
      <c r="U34">
        <f t="shared" si="6"/>
        <v>9.9349532813847041</v>
      </c>
    </row>
    <row r="35" spans="10:21" x14ac:dyDescent="0.25">
      <c r="J35" t="s">
        <v>26</v>
      </c>
      <c r="P35">
        <v>0.4</v>
      </c>
      <c r="Q35">
        <f t="shared" si="6"/>
        <v>1.8516401995451028</v>
      </c>
      <c r="R35">
        <f t="shared" si="6"/>
        <v>3.023715784073818</v>
      </c>
      <c r="S35">
        <f t="shared" si="6"/>
        <v>4.3204937989385739</v>
      </c>
      <c r="T35">
        <f t="shared" si="6"/>
        <v>6.1411957886299078</v>
      </c>
      <c r="U35">
        <f t="shared" si="6"/>
        <v>13.787502968095351</v>
      </c>
    </row>
    <row r="36" spans="10:21" x14ac:dyDescent="0.25">
      <c r="P36">
        <v>0.5</v>
      </c>
      <c r="Q36">
        <f t="shared" si="6"/>
        <v>2.4494897427831779</v>
      </c>
      <c r="R36">
        <f t="shared" si="6"/>
        <v>4</v>
      </c>
      <c r="S36">
        <f t="shared" si="6"/>
        <v>5.7154760664940829</v>
      </c>
      <c r="T36">
        <f t="shared" si="6"/>
        <v>8.1240384046359608</v>
      </c>
      <c r="U36">
        <f t="shared" si="6"/>
        <v>18.239152027072603</v>
      </c>
    </row>
    <row r="37" spans="10:21" x14ac:dyDescent="0.25">
      <c r="P37">
        <v>0.6</v>
      </c>
      <c r="Q37">
        <f t="shared" si="6"/>
        <v>3.1819805153394634</v>
      </c>
      <c r="R37">
        <f t="shared" si="6"/>
        <v>5.1961524227066311</v>
      </c>
      <c r="S37">
        <f t="shared" si="6"/>
        <v>7.4246212024587486</v>
      </c>
      <c r="T37">
        <f t="shared" si="6"/>
        <v>10.553435459602715</v>
      </c>
      <c r="U37">
        <f t="shared" si="6"/>
        <v>23.69335349839697</v>
      </c>
    </row>
    <row r="38" spans="10:21" x14ac:dyDescent="0.25">
      <c r="P38">
        <v>0.7</v>
      </c>
      <c r="Q38">
        <f t="shared" si="6"/>
        <v>4.1586196805020315</v>
      </c>
      <c r="R38">
        <f t="shared" si="6"/>
        <v>6.7909975010173227</v>
      </c>
      <c r="S38">
        <f t="shared" si="6"/>
        <v>9.7034459211714079</v>
      </c>
      <c r="T38">
        <f t="shared" si="6"/>
        <v>13.792581126012891</v>
      </c>
      <c r="U38">
        <f t="shared" si="6"/>
        <v>30.965508959131274</v>
      </c>
    </row>
    <row r="39" spans="10:21" x14ac:dyDescent="0.25">
      <c r="P39">
        <v>0.8</v>
      </c>
      <c r="Q39">
        <f t="shared" si="6"/>
        <v>5.6568542494923815</v>
      </c>
      <c r="R39">
        <f t="shared" si="6"/>
        <v>9.2376043070340135</v>
      </c>
      <c r="S39">
        <f t="shared" si="6"/>
        <v>13.19932658214889</v>
      </c>
      <c r="T39">
        <f t="shared" si="6"/>
        <v>18.761663039293722</v>
      </c>
      <c r="U39">
        <f t="shared" si="6"/>
        <v>42.121517330483513</v>
      </c>
    </row>
    <row r="40" spans="10:21" x14ac:dyDescent="0.25">
      <c r="P40">
        <v>0.9</v>
      </c>
      <c r="Q40">
        <f t="shared" si="6"/>
        <v>8.7599567410611776</v>
      </c>
      <c r="R40">
        <f t="shared" si="6"/>
        <v>14.304949456302475</v>
      </c>
      <c r="S40">
        <f t="shared" si="6"/>
        <v>20.439899062476083</v>
      </c>
      <c r="T40">
        <f t="shared" si="6"/>
        <v>29.053489689844405</v>
      </c>
      <c r="U40">
        <f t="shared" si="6"/>
        <v>65.227536968272616</v>
      </c>
    </row>
    <row r="41" spans="10:21" x14ac:dyDescent="0.25">
      <c r="P41">
        <v>0.99</v>
      </c>
      <c r="Q41">
        <f t="shared" si="6"/>
        <v>29.77452960275486</v>
      </c>
      <c r="R41">
        <f t="shared" si="6"/>
        <v>48.621603238761409</v>
      </c>
      <c r="S41">
        <f t="shared" si="6"/>
        <v>69.473902406427996</v>
      </c>
      <c r="T41">
        <f t="shared" si="6"/>
        <v>98.75094300166748</v>
      </c>
      <c r="U41">
        <f t="shared" si="6"/>
        <v>221.70420331794378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7A60-E7DC-4301-8197-989F73CC8145}">
  <dimension ref="A1:O3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5" sqref="I25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</row>
    <row r="2" spans="1:15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$O$5+$O$4*B2</f>
        <v>74.783891247111939</v>
      </c>
      <c r="K2">
        <f>C2-J2</f>
        <v>10.216108752888061</v>
      </c>
    </row>
    <row r="3" spans="1:15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$O$5+$O$4*B3</f>
        <v>73.452151953146</v>
      </c>
      <c r="K3">
        <f t="shared" ref="K3:K21" si="6">C3-J3</f>
        <v>-14.452151953146</v>
      </c>
    </row>
    <row r="4" spans="1:15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59.468889366503689</v>
      </c>
      <c r="K4">
        <f t="shared" si="6"/>
        <v>26.531110633496311</v>
      </c>
      <c r="N4" t="s">
        <v>27</v>
      </c>
      <c r="O4">
        <f>I25*C24/B24</f>
        <v>0.66586964698296724</v>
      </c>
    </row>
    <row r="5" spans="1:15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77.447369835043801</v>
      </c>
      <c r="K5">
        <f t="shared" si="6"/>
        <v>1.5526301649561987</v>
      </c>
      <c r="N5" t="s">
        <v>28</v>
      </c>
      <c r="O5">
        <f>C23-O4*B23</f>
        <v>-39.74568803395843</v>
      </c>
    </row>
    <row r="6" spans="1:15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83.44019665789051</v>
      </c>
      <c r="K6">
        <f t="shared" si="6"/>
        <v>2.5598033421094897</v>
      </c>
    </row>
    <row r="7" spans="1:15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68.12519477728226</v>
      </c>
      <c r="K7">
        <f t="shared" si="6"/>
        <v>-11.12519477728226</v>
      </c>
    </row>
    <row r="8" spans="1:15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>$O$5+$O$4*B8</f>
        <v>81.442587716941603</v>
      </c>
      <c r="K8">
        <f t="shared" si="6"/>
        <v>-8.4425877169416026</v>
      </c>
    </row>
    <row r="9" spans="1:15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86.769544892805342</v>
      </c>
      <c r="K9">
        <f t="shared" si="6"/>
        <v>9.2304551071946577</v>
      </c>
    </row>
    <row r="10" spans="1:15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62.798237601418521</v>
      </c>
      <c r="K10">
        <f t="shared" si="6"/>
        <v>-7.7982376014185206</v>
      </c>
    </row>
    <row r="11" spans="1:15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71.454543012197107</v>
      </c>
      <c r="K11">
        <f t="shared" si="6"/>
        <v>-8.4545430121971066</v>
      </c>
    </row>
    <row r="12" spans="1:15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96.091719950566898</v>
      </c>
      <c r="K12">
        <f t="shared" si="6"/>
        <v>-3.0917199505668975</v>
      </c>
    </row>
    <row r="13" spans="1:15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63.46410724840149</v>
      </c>
      <c r="K13">
        <f t="shared" si="6"/>
        <v>-11.46410724840149</v>
      </c>
    </row>
    <row r="14" spans="1:15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76.115630541077877</v>
      </c>
      <c r="K14">
        <f t="shared" si="6"/>
        <v>3.8843694589221229</v>
      </c>
    </row>
    <row r="15" spans="1:15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83.44019665789051</v>
      </c>
      <c r="K15">
        <f t="shared" si="6"/>
        <v>26.55980334210949</v>
      </c>
    </row>
    <row r="16" spans="1:15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72.786282306163031</v>
      </c>
      <c r="K16">
        <f t="shared" si="6"/>
        <v>-2.7862823061630309</v>
      </c>
    </row>
    <row r="17" spans="1:15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75.449760894094908</v>
      </c>
      <c r="K17">
        <f t="shared" si="6"/>
        <v>-10.449760894094908</v>
      </c>
    </row>
    <row r="18" spans="1:15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86.103675245822373</v>
      </c>
      <c r="K18">
        <f t="shared" si="6"/>
        <v>-12.103675245822373</v>
      </c>
    </row>
    <row r="19" spans="1:15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62.798237601418521</v>
      </c>
      <c r="K19">
        <f t="shared" si="6"/>
        <v>-2.7982376014185206</v>
      </c>
    </row>
    <row r="20" spans="1:15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77.447369835043801</v>
      </c>
      <c r="K20">
        <f t="shared" si="6"/>
        <v>-9.4473698350438013</v>
      </c>
    </row>
    <row r="21" spans="1:15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72.120412659180062</v>
      </c>
      <c r="K21">
        <f t="shared" si="6"/>
        <v>21.879587340819938</v>
      </c>
    </row>
    <row r="23" spans="1:15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15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15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</row>
    <row r="27" spans="1:15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</row>
    <row r="28" spans="1:15" x14ac:dyDescent="0.25">
      <c r="A28" t="s">
        <v>5</v>
      </c>
      <c r="B28">
        <f>STDEV(B2:B21)</f>
        <v>13.996616132404816</v>
      </c>
    </row>
    <row r="29" spans="1:15" x14ac:dyDescent="0.25">
      <c r="H29" t="s">
        <v>31</v>
      </c>
      <c r="I29">
        <f>PEARSON(C2:C21,J2:J21)</f>
        <v>0.58699262907065874</v>
      </c>
      <c r="K29">
        <f>I29*I29</f>
        <v>0.34456034658328394</v>
      </c>
    </row>
    <row r="30" spans="1:15" x14ac:dyDescent="0.25">
      <c r="H30" t="s">
        <v>32</v>
      </c>
    </row>
    <row r="34" spans="8:10" x14ac:dyDescent="0.25">
      <c r="H34" t="s">
        <v>24</v>
      </c>
      <c r="J34" t="s">
        <v>14</v>
      </c>
    </row>
    <row r="36" spans="8:10" x14ac:dyDescent="0.25">
      <c r="J36" t="s">
        <v>25</v>
      </c>
    </row>
    <row r="38" spans="8:10" x14ac:dyDescent="0.25">
      <c r="J3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801B-66A0-435E-B37C-F907F8506540}">
  <dimension ref="A1:AA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11</v>
      </c>
      <c r="J1" t="s">
        <v>29</v>
      </c>
      <c r="K1" t="s">
        <v>30</v>
      </c>
      <c r="Q1" t="s">
        <v>30</v>
      </c>
    </row>
    <row r="2" spans="1:24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F2*H2</f>
        <v>-3.0711425932917664E-2</v>
      </c>
      <c r="J2">
        <f>$O$4+$O$5*B2+$O$6*D2</f>
        <v>73.432786269825925</v>
      </c>
      <c r="K2">
        <f>C2-J2</f>
        <v>11.567213730174075</v>
      </c>
      <c r="Q2">
        <v>10.216108752888061</v>
      </c>
      <c r="S2" t="s">
        <v>37</v>
      </c>
    </row>
    <row r="3" spans="1:24" ht="15.75" thickBot="1" x14ac:dyDescent="0.3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F3*H3</f>
        <v>0.19743059528304449</v>
      </c>
      <c r="J3">
        <f t="shared" ref="J3:J21" si="5">$O$4+$O$5*B3+$O$6*D3</f>
        <v>74.756844341233773</v>
      </c>
      <c r="K3">
        <f t="shared" ref="K3:K21" si="6">C3-J3</f>
        <v>-15.756844341233773</v>
      </c>
      <c r="Q3">
        <v>-14.452151953146</v>
      </c>
    </row>
    <row r="4" spans="1:24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-1.1464474054299225</v>
      </c>
      <c r="J4">
        <f t="shared" si="5"/>
        <v>60.487022429019937</v>
      </c>
      <c r="K4">
        <f t="shared" si="6"/>
        <v>25.512977570980063</v>
      </c>
      <c r="N4" t="s">
        <v>28</v>
      </c>
      <c r="O4">
        <v>-40.760761614783014</v>
      </c>
      <c r="Q4">
        <v>26.531110633496311</v>
      </c>
      <c r="S4" s="4" t="s">
        <v>38</v>
      </c>
      <c r="T4" s="4"/>
    </row>
    <row r="5" spans="1:24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5.5685552515730929E-2</v>
      </c>
      <c r="J5">
        <f t="shared" si="5"/>
        <v>76.15084758643809</v>
      </c>
      <c r="K5">
        <f t="shared" si="6"/>
        <v>2.8491524135619102</v>
      </c>
      <c r="N5" t="s">
        <v>33</v>
      </c>
      <c r="O5">
        <v>0.67951532915303992</v>
      </c>
      <c r="Q5">
        <v>1.5526301649561987</v>
      </c>
      <c r="S5" s="1" t="s">
        <v>39</v>
      </c>
      <c r="T5" s="1">
        <v>0.59323300944128088</v>
      </c>
    </row>
    <row r="6" spans="1:24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0.59499169142565689</v>
      </c>
      <c r="J6">
        <f t="shared" si="5"/>
        <v>82.266485548815467</v>
      </c>
      <c r="K6">
        <f t="shared" si="6"/>
        <v>3.7335144511845328</v>
      </c>
      <c r="N6" t="s">
        <v>34</v>
      </c>
      <c r="O6">
        <v>-2.6830887297139197</v>
      </c>
      <c r="Q6">
        <v>2.5598033421094897</v>
      </c>
      <c r="S6" s="1" t="s">
        <v>40</v>
      </c>
      <c r="T6" s="1">
        <v>0.3519254034907589</v>
      </c>
    </row>
    <row r="7" spans="1:24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0.87870676909166134</v>
      </c>
      <c r="J7">
        <f t="shared" si="5"/>
        <v>69.320721708009444</v>
      </c>
      <c r="K7">
        <f t="shared" si="6"/>
        <v>-12.320721708009444</v>
      </c>
      <c r="Q7">
        <v>-11.12519477728226</v>
      </c>
      <c r="S7" s="1" t="s">
        <v>41</v>
      </c>
      <c r="T7" s="1">
        <v>0.2756813333132011</v>
      </c>
    </row>
    <row r="8" spans="1:24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-9.4159206981144813E-2</v>
      </c>
      <c r="J8">
        <f t="shared" si="5"/>
        <v>80.227939561356322</v>
      </c>
      <c r="K8">
        <f t="shared" si="6"/>
        <v>-7.2279395613563224</v>
      </c>
      <c r="N8" t="s">
        <v>35</v>
      </c>
      <c r="O8">
        <f>SUMSQ(K2:K21)</f>
        <v>3104.1153107900145</v>
      </c>
      <c r="Q8">
        <v>-8.4425877169416026</v>
      </c>
      <c r="S8" s="1" t="s">
        <v>42</v>
      </c>
      <c r="T8" s="1">
        <v>13.5127723863935</v>
      </c>
    </row>
    <row r="9" spans="1:24" ht="15.75" thickBot="1" x14ac:dyDescent="0.3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1.615331007218946</v>
      </c>
      <c r="J9">
        <f t="shared" si="5"/>
        <v>85.664062194580652</v>
      </c>
      <c r="K9">
        <f t="shared" si="6"/>
        <v>10.335937805419348</v>
      </c>
      <c r="Q9">
        <v>9.2304551071946577</v>
      </c>
      <c r="S9" s="2" t="s">
        <v>43</v>
      </c>
      <c r="T9" s="2">
        <v>20</v>
      </c>
    </row>
    <row r="10" spans="1:24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1.7039779069813594</v>
      </c>
      <c r="J10">
        <f t="shared" si="5"/>
        <v>63.884599074785136</v>
      </c>
      <c r="K10">
        <f t="shared" si="6"/>
        <v>-8.884599074785136</v>
      </c>
      <c r="N10" t="s">
        <v>31</v>
      </c>
      <c r="O10">
        <f>PEARSON(C2:C21,J2:J21)</f>
        <v>0.59323300866824502</v>
      </c>
      <c r="Q10">
        <v>-7.7982376014185206</v>
      </c>
    </row>
    <row r="11" spans="1:24" ht="15.75" thickBot="1" x14ac:dyDescent="0.3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0.31420151146754671</v>
      </c>
      <c r="J11">
        <f t="shared" si="5"/>
        <v>70.035209624060741</v>
      </c>
      <c r="K11">
        <f t="shared" si="6"/>
        <v>-7.0352096240607409</v>
      </c>
      <c r="N11" t="s">
        <v>36</v>
      </c>
      <c r="O11">
        <f>O10*O10</f>
        <v>0.35192540257357807</v>
      </c>
      <c r="Q11">
        <v>-8.4545430121971066</v>
      </c>
      <c r="S11" t="s">
        <v>44</v>
      </c>
    </row>
    <row r="12" spans="1:24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2.5000000677920902</v>
      </c>
      <c r="J12">
        <f t="shared" si="5"/>
        <v>97.860365532437129</v>
      </c>
      <c r="K12">
        <f t="shared" si="6"/>
        <v>-4.8603655324371289</v>
      </c>
      <c r="Q12">
        <v>-3.0917199505668975</v>
      </c>
      <c r="S12" s="3"/>
      <c r="T12" s="3" t="s">
        <v>49</v>
      </c>
      <c r="U12" s="3" t="s">
        <v>35</v>
      </c>
      <c r="V12" s="3" t="s">
        <v>50</v>
      </c>
      <c r="W12" s="3" t="s">
        <v>51</v>
      </c>
      <c r="X12" s="3" t="s">
        <v>52</v>
      </c>
    </row>
    <row r="13" spans="1:24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1.8517977372958445</v>
      </c>
      <c r="J13">
        <f t="shared" si="5"/>
        <v>61.88102567422424</v>
      </c>
      <c r="K13">
        <f t="shared" si="6"/>
        <v>-9.8810256742242402</v>
      </c>
      <c r="Q13">
        <v>-11.46410724840149</v>
      </c>
      <c r="S13" s="1" t="s">
        <v>45</v>
      </c>
      <c r="T13" s="1">
        <v>2</v>
      </c>
      <c r="U13" s="1">
        <v>1685.6347013698623</v>
      </c>
      <c r="V13" s="1">
        <v>842.81735068493117</v>
      </c>
      <c r="W13" s="1">
        <v>4.6157740880201219</v>
      </c>
      <c r="X13" s="1">
        <v>2.5050274208156267E-2</v>
      </c>
    </row>
    <row r="14" spans="1:24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2.7786528225021437E-2</v>
      </c>
      <c r="J14">
        <f t="shared" si="5"/>
        <v>74.791816928132022</v>
      </c>
      <c r="K14">
        <f t="shared" si="6"/>
        <v>5.2081830718679782</v>
      </c>
      <c r="Q14">
        <v>3.8843694589221229</v>
      </c>
      <c r="S14" s="1" t="s">
        <v>46</v>
      </c>
      <c r="T14" s="1">
        <v>17</v>
      </c>
      <c r="U14" s="1">
        <v>3104.1152986301377</v>
      </c>
      <c r="V14" s="1">
        <v>182.59501756647867</v>
      </c>
      <c r="W14" s="1"/>
      <c r="X14" s="1"/>
    </row>
    <row r="15" spans="1:24" ht="15.75" thickBot="1" x14ac:dyDescent="0.3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1.9233452350736351</v>
      </c>
      <c r="J15">
        <f t="shared" si="5"/>
        <v>84.949574278529383</v>
      </c>
      <c r="K15">
        <f t="shared" si="6"/>
        <v>25.050425721470617</v>
      </c>
      <c r="Q15">
        <v>26.55980334210949</v>
      </c>
      <c r="S15" s="2" t="s">
        <v>47</v>
      </c>
      <c r="T15" s="2">
        <v>19</v>
      </c>
      <c r="U15" s="2">
        <v>4789.75</v>
      </c>
      <c r="V15" s="2"/>
      <c r="W15" s="2"/>
      <c r="X15" s="2"/>
    </row>
    <row r="16" spans="1:24" ht="15.75" thickBot="1" x14ac:dyDescent="0.3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8.7409443039843729E-2</v>
      </c>
      <c r="J16">
        <f t="shared" si="5"/>
        <v>71.394240282366809</v>
      </c>
      <c r="K16">
        <f t="shared" si="6"/>
        <v>-1.394240282366809</v>
      </c>
      <c r="Q16">
        <v>-2.7862823061630309</v>
      </c>
    </row>
    <row r="17" spans="1:2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-1.3837016079666951E-2</v>
      </c>
      <c r="J17">
        <f t="shared" si="5"/>
        <v>76.795390328692889</v>
      </c>
      <c r="K17">
        <f t="shared" si="6"/>
        <v>-11.795390328692889</v>
      </c>
      <c r="Q17">
        <v>-10.449760894094908</v>
      </c>
      <c r="S17" s="3"/>
      <c r="T17" s="3" t="s">
        <v>53</v>
      </c>
      <c r="U17" s="3" t="s">
        <v>42</v>
      </c>
      <c r="V17" s="3" t="s">
        <v>54</v>
      </c>
      <c r="W17" s="3" t="s">
        <v>55</v>
      </c>
      <c r="X17" s="3" t="s">
        <v>56</v>
      </c>
      <c r="Y17" s="3" t="s">
        <v>57</v>
      </c>
      <c r="Z17" s="3" t="s">
        <v>58</v>
      </c>
      <c r="AA17" s="3" t="s">
        <v>59</v>
      </c>
    </row>
    <row r="18" spans="1:2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-9.168429353600116E-2</v>
      </c>
      <c r="J18">
        <f t="shared" si="5"/>
        <v>87.667635595141547</v>
      </c>
      <c r="K18">
        <f t="shared" si="6"/>
        <v>-13.667635595141547</v>
      </c>
      <c r="Q18">
        <v>-12.103675245822373</v>
      </c>
      <c r="S18" s="1" t="s">
        <v>48</v>
      </c>
      <c r="T18" s="1">
        <v>-40.76912876712327</v>
      </c>
      <c r="U18" s="1">
        <v>38.440225416186259</v>
      </c>
      <c r="V18" s="1">
        <v>-1.0605850596796023</v>
      </c>
      <c r="W18" s="1">
        <v>0.30371493163823771</v>
      </c>
      <c r="X18" s="1">
        <v>-121.87091516561725</v>
      </c>
      <c r="Y18" s="1">
        <v>40.332657631370701</v>
      </c>
      <c r="Z18" s="1">
        <v>-121.87091516561725</v>
      </c>
      <c r="AA18" s="1">
        <v>40.332657631370701</v>
      </c>
    </row>
    <row r="19" spans="1:2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1.2832426213069497</v>
      </c>
      <c r="J19">
        <f t="shared" si="5"/>
        <v>63.884599074785136</v>
      </c>
      <c r="K19">
        <f t="shared" si="6"/>
        <v>-3.884599074785136</v>
      </c>
      <c r="Q19">
        <v>-2.7982376014185206</v>
      </c>
      <c r="S19" s="1" t="s">
        <v>1</v>
      </c>
      <c r="T19" s="1">
        <v>0.67956164383561635</v>
      </c>
      <c r="U19" s="1">
        <v>0.22366499996645467</v>
      </c>
      <c r="V19" s="1">
        <v>3.0383012270026026</v>
      </c>
      <c r="W19" s="1">
        <v>7.4224761247987216E-3</v>
      </c>
      <c r="X19" s="1">
        <v>0.20766974269030197</v>
      </c>
      <c r="Y19" s="1">
        <v>1.1514535449809307</v>
      </c>
      <c r="Z19" s="1">
        <v>0.20766974269030197</v>
      </c>
      <c r="AA19" s="1">
        <v>1.1514535449809307</v>
      </c>
    </row>
    <row r="20" spans="1:27" ht="15.75" thickBot="1" x14ac:dyDescent="0.3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-0.10765873486374646</v>
      </c>
      <c r="J20">
        <f t="shared" si="5"/>
        <v>76.15084758643809</v>
      </c>
      <c r="K20">
        <f t="shared" si="6"/>
        <v>-8.1508475864380898</v>
      </c>
      <c r="Q20">
        <v>-9.4473698350438013</v>
      </c>
      <c r="S20" s="2" t="s">
        <v>3</v>
      </c>
      <c r="T20" s="2">
        <v>-2.682334246575341</v>
      </c>
      <c r="U20" s="2">
        <v>6.1025715414412014</v>
      </c>
      <c r="V20" s="2">
        <v>-0.43954163066507418</v>
      </c>
      <c r="W20" s="2">
        <v>0.66580549657130328</v>
      </c>
      <c r="X20" s="2">
        <v>-15.557634749550266</v>
      </c>
      <c r="Y20" s="2">
        <v>10.192966256399584</v>
      </c>
      <c r="Z20" s="2">
        <v>-15.557634749550266</v>
      </c>
      <c r="AA20" s="2">
        <v>10.192966256399584</v>
      </c>
    </row>
    <row r="21" spans="1:2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-0.3965486315514149</v>
      </c>
      <c r="J21">
        <f t="shared" si="5"/>
        <v>73.397813682927705</v>
      </c>
      <c r="K21">
        <f t="shared" si="6"/>
        <v>20.602186317072295</v>
      </c>
      <c r="Q21">
        <v>21.879587340819938</v>
      </c>
    </row>
    <row r="23" spans="1:27" x14ac:dyDescent="0.25">
      <c r="A23" t="s">
        <v>4</v>
      </c>
      <c r="B23">
        <f>SUM(B2:B21)/COUNT(B2:B21)</f>
        <v>172.7</v>
      </c>
      <c r="C23">
        <f>SUM(C2:C21)/COUNT(C2:C21)</f>
        <v>75.25</v>
      </c>
    </row>
    <row r="24" spans="1:2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  <c r="J24" t="s">
        <v>7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  <c r="S24" t="s">
        <v>60</v>
      </c>
      <c r="X24" t="s">
        <v>62</v>
      </c>
    </row>
    <row r="25" spans="1:27" ht="15.75" thickBot="1" x14ac:dyDescent="0.3">
      <c r="H25" t="s">
        <v>12</v>
      </c>
      <c r="I25">
        <f>SUM(I2:I21)/19</f>
        <v>0.58699262907065886</v>
      </c>
      <c r="J25">
        <f>PEARSON(B2:B21,C2:C21)</f>
        <v>0.5869926290706583</v>
      </c>
      <c r="K25">
        <f>J25*J25</f>
        <v>0.34456034658328344</v>
      </c>
      <c r="L25">
        <f>B24*C24*I25</f>
        <v>130.44736842105266</v>
      </c>
      <c r="M25">
        <f>I25*SQRT(18)/SQRT(1-I25*I25)</f>
        <v>3.0761148356415169</v>
      </c>
      <c r="N25">
        <v>18</v>
      </c>
      <c r="O25">
        <f>_xlfn.T.DIST(M25,N25,FALSE)</f>
        <v>7.1111862817779242E-3</v>
      </c>
    </row>
    <row r="26" spans="1:27" x14ac:dyDescent="0.25">
      <c r="B26" t="s">
        <v>7</v>
      </c>
      <c r="H26" t="s">
        <v>18</v>
      </c>
      <c r="J26">
        <f>PEARSON(B2:B21,D2:D21)</f>
        <v>0.13927358230884518</v>
      </c>
      <c r="K26">
        <f>J26*J26</f>
        <v>1.9397130729138672E-2</v>
      </c>
      <c r="M26">
        <f>J26*SQRT(18)/SQRT(1-J26*J26)</f>
        <v>0.59670327175284343</v>
      </c>
      <c r="N26">
        <v>18</v>
      </c>
      <c r="O26">
        <f>_xlfn.T.DIST(M26,N26,FALSE)</f>
        <v>0.32663769807263493</v>
      </c>
      <c r="S26" s="3" t="s">
        <v>43</v>
      </c>
      <c r="T26" s="3" t="s">
        <v>64</v>
      </c>
      <c r="U26" s="3" t="s">
        <v>46</v>
      </c>
      <c r="V26" s="3" t="s">
        <v>61</v>
      </c>
      <c r="X26" s="3" t="s">
        <v>63</v>
      </c>
      <c r="Y26" s="3" t="s">
        <v>2</v>
      </c>
    </row>
    <row r="27" spans="1:27" x14ac:dyDescent="0.25">
      <c r="A27" t="s">
        <v>4</v>
      </c>
      <c r="B27">
        <f>AVERAGE(B2:B21)</f>
        <v>172.7</v>
      </c>
      <c r="H27" t="s">
        <v>19</v>
      </c>
      <c r="J27">
        <f>PEARSON(C2:C21,D2:D21)</f>
        <v>-3.2309376645135762E-3</v>
      </c>
      <c r="K27">
        <f>J27*J27</f>
        <v>1.0438958191972443E-5</v>
      </c>
      <c r="M27">
        <f>J27*SQRT(18)/SQRT(1-J27*J27)</f>
        <v>-1.3707779140664855E-2</v>
      </c>
      <c r="N27">
        <v>18</v>
      </c>
      <c r="O27">
        <f>_xlfn.T.DIST(M27,N27,FALSE)</f>
        <v>0.39340350071929653</v>
      </c>
      <c r="S27" s="1">
        <v>1</v>
      </c>
      <c r="T27" s="1">
        <v>73.433139726027392</v>
      </c>
      <c r="U27" s="1">
        <v>11.566860273972608</v>
      </c>
      <c r="V27" s="1">
        <v>0.90494746491612654</v>
      </c>
      <c r="X27" s="1">
        <v>2.5</v>
      </c>
      <c r="Y27" s="1">
        <v>52</v>
      </c>
    </row>
    <row r="28" spans="1:27" x14ac:dyDescent="0.25">
      <c r="A28" t="s">
        <v>5</v>
      </c>
      <c r="B28">
        <f>STDEV(B2:B21)</f>
        <v>13.996616132404816</v>
      </c>
      <c r="S28" s="1">
        <v>2</v>
      </c>
      <c r="T28" s="1">
        <v>74.756350684931505</v>
      </c>
      <c r="U28" s="1">
        <v>-15.756350684931505</v>
      </c>
      <c r="V28" s="1">
        <v>-1.2327173728157379</v>
      </c>
      <c r="X28" s="1">
        <v>7.5</v>
      </c>
      <c r="Y28" s="1">
        <v>55</v>
      </c>
    </row>
    <row r="29" spans="1:27" x14ac:dyDescent="0.25">
      <c r="H29" t="s">
        <v>31</v>
      </c>
      <c r="I29">
        <f>PEARSON(C2:C21,J2:J21)</f>
        <v>0.59323300866824502</v>
      </c>
      <c r="K29">
        <f>I29*I29</f>
        <v>0.35192540257357807</v>
      </c>
      <c r="S29" s="1">
        <v>3</v>
      </c>
      <c r="T29" s="1">
        <v>60.48555616438356</v>
      </c>
      <c r="U29" s="1">
        <v>25.51444383561644</v>
      </c>
      <c r="V29" s="1">
        <v>1.9961537289199096</v>
      </c>
      <c r="X29" s="1">
        <v>12.5</v>
      </c>
      <c r="Y29" s="1">
        <v>57</v>
      </c>
    </row>
    <row r="30" spans="1:27" x14ac:dyDescent="0.25">
      <c r="H30" t="s">
        <v>32</v>
      </c>
      <c r="S30" s="1">
        <v>4</v>
      </c>
      <c r="T30" s="1">
        <v>76.151386301369868</v>
      </c>
      <c r="U30" s="1">
        <v>2.8486136986301318</v>
      </c>
      <c r="V30" s="1">
        <v>0.22286477782577502</v>
      </c>
      <c r="X30" s="1">
        <v>17.5</v>
      </c>
      <c r="Y30" s="1">
        <v>59</v>
      </c>
    </row>
    <row r="31" spans="1:27" x14ac:dyDescent="0.25">
      <c r="S31" s="1">
        <v>5</v>
      </c>
      <c r="T31" s="1">
        <v>82.267441095890419</v>
      </c>
      <c r="U31" s="1">
        <v>3.732558904109581</v>
      </c>
      <c r="V31" s="1">
        <v>0.29202131243208962</v>
      </c>
      <c r="X31" s="1">
        <v>22.5</v>
      </c>
      <c r="Y31" s="1">
        <v>60</v>
      </c>
    </row>
    <row r="32" spans="1:27" x14ac:dyDescent="0.25">
      <c r="S32" s="1">
        <v>6</v>
      </c>
      <c r="T32" s="1">
        <v>69.31985753424658</v>
      </c>
      <c r="U32" s="1">
        <v>-12.31985753424658</v>
      </c>
      <c r="V32" s="1">
        <v>-0.96385912682208352</v>
      </c>
      <c r="X32" s="1">
        <v>27.5</v>
      </c>
      <c r="Y32" s="1">
        <v>63</v>
      </c>
    </row>
    <row r="33" spans="1:25" x14ac:dyDescent="0.25">
      <c r="S33" s="1">
        <v>7</v>
      </c>
      <c r="T33" s="1">
        <v>80.228756164383569</v>
      </c>
      <c r="U33" s="1">
        <v>-7.2287561643835687</v>
      </c>
      <c r="V33" s="1">
        <v>-0.5655505824839554</v>
      </c>
      <c r="X33" s="1">
        <v>32.5</v>
      </c>
      <c r="Y33" s="1">
        <v>65</v>
      </c>
    </row>
    <row r="34" spans="1:25" x14ac:dyDescent="0.25">
      <c r="H34" t="s">
        <v>24</v>
      </c>
      <c r="J34" t="s">
        <v>14</v>
      </c>
      <c r="S34" s="1">
        <v>8</v>
      </c>
      <c r="T34" s="1">
        <v>85.665249315068493</v>
      </c>
      <c r="U34" s="1">
        <v>10.334750684931507</v>
      </c>
      <c r="V34" s="1">
        <v>0.80855186380296007</v>
      </c>
      <c r="X34" s="1">
        <v>37.5</v>
      </c>
      <c r="Y34" s="1">
        <v>68</v>
      </c>
    </row>
    <row r="35" spans="1:25" x14ac:dyDescent="0.25">
      <c r="S35" s="1">
        <v>9</v>
      </c>
      <c r="T35" s="1">
        <v>63.883364383561648</v>
      </c>
      <c r="U35" s="1">
        <v>-8.8833643835616485</v>
      </c>
      <c r="V35" s="1">
        <v>-0.6950008808284287</v>
      </c>
      <c r="X35" s="1">
        <v>42.5</v>
      </c>
      <c r="Y35" s="1">
        <v>70</v>
      </c>
    </row>
    <row r="36" spans="1:25" x14ac:dyDescent="0.25">
      <c r="J36" t="s">
        <v>25</v>
      </c>
      <c r="S36" s="1">
        <v>10</v>
      </c>
      <c r="T36" s="1">
        <v>70.035331506849317</v>
      </c>
      <c r="U36" s="1">
        <v>-7.0353315068493174</v>
      </c>
      <c r="V36" s="1">
        <v>-0.55041776775792661</v>
      </c>
      <c r="X36" s="1">
        <v>47.5</v>
      </c>
      <c r="Y36" s="1">
        <v>73</v>
      </c>
    </row>
    <row r="37" spans="1:25" x14ac:dyDescent="0.25">
      <c r="S37" s="1">
        <v>11</v>
      </c>
      <c r="T37" s="1">
        <v>97.861446575342455</v>
      </c>
      <c r="U37" s="1">
        <v>-4.8614465753424554</v>
      </c>
      <c r="V37" s="1">
        <v>-0.38034122051950692</v>
      </c>
      <c r="X37" s="1">
        <v>52.5</v>
      </c>
      <c r="Y37" s="1">
        <v>74</v>
      </c>
    </row>
    <row r="38" spans="1:25" x14ac:dyDescent="0.25">
      <c r="J38" t="s">
        <v>26</v>
      </c>
      <c r="S38" s="1">
        <v>12</v>
      </c>
      <c r="T38" s="1">
        <v>61.880591780821909</v>
      </c>
      <c r="U38" s="1">
        <v>-9.8805917808219093</v>
      </c>
      <c r="V38" s="1">
        <v>-0.77302018630289859</v>
      </c>
      <c r="X38" s="1">
        <v>57.5</v>
      </c>
      <c r="Y38" s="1">
        <v>79</v>
      </c>
    </row>
    <row r="39" spans="1:25" x14ac:dyDescent="0.25">
      <c r="S39" s="1">
        <v>13</v>
      </c>
      <c r="T39" s="1">
        <v>74.792263013698644</v>
      </c>
      <c r="U39" s="1">
        <v>5.2077369863013558</v>
      </c>
      <c r="V39" s="1">
        <v>0.4074336744870859</v>
      </c>
      <c r="X39" s="1">
        <v>62.5</v>
      </c>
      <c r="Y39" s="1">
        <v>80</v>
      </c>
    </row>
    <row r="40" spans="1:25" x14ac:dyDescent="0.25">
      <c r="A40" t="s">
        <v>0</v>
      </c>
      <c r="B40" t="s">
        <v>1</v>
      </c>
      <c r="C40" t="s">
        <v>3</v>
      </c>
      <c r="D40" t="s">
        <v>2</v>
      </c>
      <c r="S40" s="1">
        <v>14</v>
      </c>
      <c r="T40" s="1">
        <v>84.949775342465756</v>
      </c>
      <c r="U40" s="1">
        <v>25.050224657534244</v>
      </c>
      <c r="V40" s="1">
        <v>1.959834973577441</v>
      </c>
      <c r="X40" s="1">
        <v>67.5</v>
      </c>
      <c r="Y40" s="1">
        <v>85</v>
      </c>
    </row>
    <row r="41" spans="1:25" x14ac:dyDescent="0.25">
      <c r="A41">
        <v>1</v>
      </c>
      <c r="B41">
        <v>172</v>
      </c>
      <c r="C41">
        <v>1</v>
      </c>
      <c r="D41">
        <v>85</v>
      </c>
      <c r="S41" s="1">
        <v>15</v>
      </c>
      <c r="T41" s="1">
        <v>71.394454794520541</v>
      </c>
      <c r="U41" s="1">
        <v>-1.3944547945205414</v>
      </c>
      <c r="V41" s="1">
        <v>-0.10909687688378231</v>
      </c>
      <c r="X41" s="1">
        <v>72.5</v>
      </c>
      <c r="Y41" s="1">
        <v>86</v>
      </c>
    </row>
    <row r="42" spans="1:25" x14ac:dyDescent="0.25">
      <c r="A42">
        <v>2</v>
      </c>
      <c r="B42">
        <v>170</v>
      </c>
      <c r="C42">
        <v>0</v>
      </c>
      <c r="D42">
        <v>59</v>
      </c>
      <c r="S42" s="1">
        <v>16</v>
      </c>
      <c r="T42" s="1">
        <v>76.795035616438355</v>
      </c>
      <c r="U42" s="1">
        <v>-11.795035616438355</v>
      </c>
      <c r="V42" s="1">
        <v>-0.92279904199321605</v>
      </c>
      <c r="X42" s="1">
        <v>77.5</v>
      </c>
      <c r="Y42" s="1">
        <v>86</v>
      </c>
    </row>
    <row r="43" spans="1:25" x14ac:dyDescent="0.25">
      <c r="A43">
        <v>3</v>
      </c>
      <c r="B43">
        <v>149</v>
      </c>
      <c r="C43">
        <v>0</v>
      </c>
      <c r="D43">
        <v>86</v>
      </c>
      <c r="S43" s="1">
        <v>17</v>
      </c>
      <c r="T43" s="1">
        <v>87.668021917808204</v>
      </c>
      <c r="U43" s="1">
        <v>-13.668021917808204</v>
      </c>
      <c r="V43" s="1">
        <v>-1.0693344167708652</v>
      </c>
      <c r="X43" s="1">
        <v>82.5</v>
      </c>
      <c r="Y43" s="1">
        <v>93</v>
      </c>
    </row>
    <row r="44" spans="1:25" x14ac:dyDescent="0.25">
      <c r="A44">
        <v>4</v>
      </c>
      <c r="B44">
        <v>176</v>
      </c>
      <c r="C44">
        <v>1</v>
      </c>
      <c r="D44">
        <v>79</v>
      </c>
      <c r="S44" s="1">
        <v>18</v>
      </c>
      <c r="T44" s="1">
        <v>63.883364383561648</v>
      </c>
      <c r="U44" s="1">
        <v>-3.8833643835616485</v>
      </c>
      <c r="V44" s="1">
        <v>-0.30381976361876922</v>
      </c>
      <c r="X44" s="1">
        <v>87.5</v>
      </c>
      <c r="Y44" s="1">
        <v>94</v>
      </c>
    </row>
    <row r="45" spans="1:25" x14ac:dyDescent="0.25">
      <c r="A45">
        <v>5</v>
      </c>
      <c r="B45">
        <v>185</v>
      </c>
      <c r="C45">
        <v>1</v>
      </c>
      <c r="D45">
        <v>86</v>
      </c>
      <c r="S45" s="1">
        <v>19</v>
      </c>
      <c r="T45" s="1">
        <v>76.151386301369868</v>
      </c>
      <c r="U45" s="1">
        <v>-8.1513863013698682</v>
      </c>
      <c r="V45" s="1">
        <v>-0.63773368003547581</v>
      </c>
      <c r="X45" s="1">
        <v>92.5</v>
      </c>
      <c r="Y45" s="1">
        <v>96</v>
      </c>
    </row>
    <row r="46" spans="1:25" ht="15.75" thickBot="1" x14ac:dyDescent="0.3">
      <c r="A46">
        <v>6</v>
      </c>
      <c r="B46">
        <v>162</v>
      </c>
      <c r="C46">
        <v>0</v>
      </c>
      <c r="D46">
        <v>57</v>
      </c>
      <c r="S46" s="2">
        <v>20</v>
      </c>
      <c r="T46" s="2">
        <v>73.397227397260281</v>
      </c>
      <c r="U46" s="2">
        <v>20.602772602739719</v>
      </c>
      <c r="V46" s="2">
        <v>1.6118831208712574</v>
      </c>
      <c r="X46" s="2">
        <v>97.5</v>
      </c>
      <c r="Y46" s="2">
        <v>110</v>
      </c>
    </row>
    <row r="47" spans="1:25" x14ac:dyDescent="0.25">
      <c r="A47">
        <v>7</v>
      </c>
      <c r="B47">
        <v>182</v>
      </c>
      <c r="C47">
        <v>1</v>
      </c>
      <c r="D47">
        <v>73</v>
      </c>
    </row>
    <row r="48" spans="1:25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sortState xmlns:xlrd2="http://schemas.microsoft.com/office/spreadsheetml/2017/richdata2" ref="Y27:Y46">
    <sortCondition ref="Y27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A8F7-D766-4E70-996C-EBE3FAF85E21}">
  <dimension ref="A1:R60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2" sqref="Q22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  <col min="17" max="17" width="13.42578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9</v>
      </c>
      <c r="H1" t="s">
        <v>10</v>
      </c>
      <c r="I1" t="s">
        <v>65</v>
      </c>
      <c r="J1" t="s">
        <v>69</v>
      </c>
      <c r="K1" t="s">
        <v>73</v>
      </c>
      <c r="L1" t="s">
        <v>75</v>
      </c>
      <c r="M1" t="s">
        <v>76</v>
      </c>
    </row>
    <row r="2" spans="1:18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E2/$B$24</f>
        <v>-5.0012088163177967E-2</v>
      </c>
      <c r="G2">
        <f>C2-C$23</f>
        <v>9.75</v>
      </c>
      <c r="H2">
        <f>G2/$C$24</f>
        <v>0.6140800566597685</v>
      </c>
      <c r="I2">
        <f>(D2-AVERAGE($D$2:$D$21))/STDEV($D$2:$D$21)</f>
        <v>0.97467943448089656</v>
      </c>
      <c r="J2">
        <f>I2*$Q$7</f>
        <v>0.13574709644291388</v>
      </c>
      <c r="K2">
        <f>I2*$Q$14</f>
        <v>-3.1491284956911641E-3</v>
      </c>
      <c r="L2">
        <f>F2-J2</f>
        <v>-0.18575918460609186</v>
      </c>
      <c r="M2">
        <f>H2-K2</f>
        <v>0.61722918515545966</v>
      </c>
      <c r="P2" s="5" t="s">
        <v>66</v>
      </c>
    </row>
    <row r="3" spans="1:18" x14ac:dyDescent="0.25">
      <c r="A3">
        <v>2</v>
      </c>
      <c r="B3">
        <v>170</v>
      </c>
      <c r="C3">
        <v>59</v>
      </c>
      <c r="D3">
        <v>0</v>
      </c>
      <c r="E3">
        <f t="shared" ref="E3:E21" si="0">B3-B$23</f>
        <v>-2.6999999999999886</v>
      </c>
      <c r="F3">
        <f t="shared" ref="F3:F21" si="1">E3/$B$24</f>
        <v>-0.19290376862940303</v>
      </c>
      <c r="G3">
        <f t="shared" ref="G3:G21" si="2">C3-C$23</f>
        <v>-16.25</v>
      </c>
      <c r="H3">
        <f t="shared" ref="H3:H21" si="3">G3/$C$24</f>
        <v>-1.0234667610996142</v>
      </c>
      <c r="I3">
        <f t="shared" ref="I3:I21" si="4">(D3-AVERAGE($D$2:$D$21))/STDEV($D$2:$D$21)</f>
        <v>-0.97467943448089656</v>
      </c>
      <c r="J3">
        <f t="shared" ref="J3:J21" si="5">I3*$Q$7</f>
        <v>-0.13574709644291388</v>
      </c>
      <c r="K3">
        <f t="shared" ref="K3:K21" si="6">I3*$Q$14</f>
        <v>3.1491284956911641E-3</v>
      </c>
      <c r="L3">
        <f t="shared" ref="L3:L21" si="7">F3-J3</f>
        <v>-5.7156672186489149E-2</v>
      </c>
      <c r="M3">
        <f t="shared" ref="M3:M21" si="8">H3-K3</f>
        <v>-1.0266158895953055</v>
      </c>
      <c r="P3" t="s">
        <v>67</v>
      </c>
    </row>
    <row r="4" spans="1:18" x14ac:dyDescent="0.25">
      <c r="A4">
        <v>3</v>
      </c>
      <c r="B4">
        <v>149</v>
      </c>
      <c r="C4">
        <v>86</v>
      </c>
      <c r="D4">
        <v>0</v>
      </c>
      <c r="E4">
        <f t="shared" si="0"/>
        <v>-23.699999999999989</v>
      </c>
      <c r="F4">
        <f t="shared" si="1"/>
        <v>-1.6932664135247664</v>
      </c>
      <c r="G4">
        <f t="shared" si="2"/>
        <v>10.75</v>
      </c>
      <c r="H4">
        <f t="shared" si="3"/>
        <v>0.67706262657359095</v>
      </c>
      <c r="I4">
        <f t="shared" si="4"/>
        <v>-0.97467943448089656</v>
      </c>
      <c r="J4">
        <f t="shared" si="5"/>
        <v>-0.13574709644291388</v>
      </c>
      <c r="K4">
        <f t="shared" si="6"/>
        <v>3.1491284956911641E-3</v>
      </c>
      <c r="L4">
        <f t="shared" si="7"/>
        <v>-1.5575193170818524</v>
      </c>
      <c r="M4">
        <f t="shared" si="8"/>
        <v>0.6739134980778998</v>
      </c>
    </row>
    <row r="5" spans="1:18" x14ac:dyDescent="0.25">
      <c r="A5">
        <v>4</v>
      </c>
      <c r="B5">
        <v>176</v>
      </c>
      <c r="C5">
        <v>79</v>
      </c>
      <c r="D5">
        <v>1</v>
      </c>
      <c r="E5">
        <f t="shared" si="0"/>
        <v>3.3000000000000114</v>
      </c>
      <c r="F5">
        <f t="shared" si="1"/>
        <v>0.23577127276927221</v>
      </c>
      <c r="G5">
        <f t="shared" si="2"/>
        <v>3.75</v>
      </c>
      <c r="H5">
        <f t="shared" si="3"/>
        <v>0.23618463717683405</v>
      </c>
      <c r="I5">
        <f t="shared" si="4"/>
        <v>0.97467943448089656</v>
      </c>
      <c r="J5">
        <f t="shared" si="5"/>
        <v>0.13574709644291388</v>
      </c>
      <c r="K5">
        <f t="shared" si="6"/>
        <v>-3.1491284956911641E-3</v>
      </c>
      <c r="L5">
        <f t="shared" si="7"/>
        <v>0.10002417632635832</v>
      </c>
      <c r="M5">
        <f t="shared" si="8"/>
        <v>0.23933376567252521</v>
      </c>
      <c r="P5" t="s">
        <v>18</v>
      </c>
      <c r="Q5">
        <f>PEARSON(F2:F21,I2:I21)</f>
        <v>0.13927358230884523</v>
      </c>
      <c r="R5">
        <f>PEARSON(B2:B21,D2:D21)</f>
        <v>0.13927358230884518</v>
      </c>
    </row>
    <row r="6" spans="1:18" x14ac:dyDescent="0.25">
      <c r="A6">
        <v>5</v>
      </c>
      <c r="B6">
        <v>185</v>
      </c>
      <c r="C6">
        <v>86</v>
      </c>
      <c r="D6">
        <v>1</v>
      </c>
      <c r="E6">
        <f t="shared" si="0"/>
        <v>12.300000000000011</v>
      </c>
      <c r="F6">
        <f t="shared" si="1"/>
        <v>0.87878383486728506</v>
      </c>
      <c r="G6">
        <f t="shared" si="2"/>
        <v>10.75</v>
      </c>
      <c r="H6">
        <f t="shared" si="3"/>
        <v>0.67706262657359095</v>
      </c>
      <c r="I6">
        <f t="shared" si="4"/>
        <v>0.97467943448089656</v>
      </c>
      <c r="J6">
        <f t="shared" si="5"/>
        <v>0.13574709644291388</v>
      </c>
      <c r="K6">
        <f t="shared" si="6"/>
        <v>-3.1491284956911641E-3</v>
      </c>
      <c r="L6">
        <f t="shared" si="7"/>
        <v>0.74303673842437123</v>
      </c>
      <c r="M6">
        <f t="shared" si="8"/>
        <v>0.68021175506928211</v>
      </c>
    </row>
    <row r="7" spans="1:18" x14ac:dyDescent="0.25">
      <c r="A7">
        <v>6</v>
      </c>
      <c r="B7">
        <v>162</v>
      </c>
      <c r="C7">
        <v>57</v>
      </c>
      <c r="D7">
        <v>0</v>
      </c>
      <c r="E7">
        <f t="shared" si="0"/>
        <v>-10.699999999999989</v>
      </c>
      <c r="F7">
        <f t="shared" si="1"/>
        <v>-0.76447049049430338</v>
      </c>
      <c r="G7">
        <f t="shared" si="2"/>
        <v>-18.25</v>
      </c>
      <c r="H7">
        <f t="shared" si="3"/>
        <v>-1.1494319009272591</v>
      </c>
      <c r="I7">
        <f t="shared" si="4"/>
        <v>-0.97467943448089656</v>
      </c>
      <c r="J7">
        <f t="shared" si="5"/>
        <v>-0.13574709644291388</v>
      </c>
      <c r="K7">
        <f t="shared" si="6"/>
        <v>3.1491284956911641E-3</v>
      </c>
      <c r="L7">
        <f t="shared" si="7"/>
        <v>-0.62872339405138944</v>
      </c>
      <c r="M7">
        <f t="shared" si="8"/>
        <v>-1.1525810294229504</v>
      </c>
      <c r="P7" t="s">
        <v>68</v>
      </c>
      <c r="Q7">
        <f>Q5</f>
        <v>0.13927358230884523</v>
      </c>
    </row>
    <row r="8" spans="1:18" x14ac:dyDescent="0.25">
      <c r="A8">
        <v>7</v>
      </c>
      <c r="B8">
        <v>182</v>
      </c>
      <c r="C8">
        <v>73</v>
      </c>
      <c r="D8">
        <v>1</v>
      </c>
      <c r="E8">
        <f t="shared" si="0"/>
        <v>9.3000000000000114</v>
      </c>
      <c r="F8">
        <f t="shared" si="1"/>
        <v>0.66444631416794742</v>
      </c>
      <c r="G8">
        <f t="shared" si="2"/>
        <v>-2.25</v>
      </c>
      <c r="H8">
        <f t="shared" si="3"/>
        <v>-0.14171078230610043</v>
      </c>
      <c r="I8">
        <f t="shared" si="4"/>
        <v>0.97467943448089656</v>
      </c>
      <c r="J8">
        <f t="shared" si="5"/>
        <v>0.13574709644291388</v>
      </c>
      <c r="K8">
        <f t="shared" si="6"/>
        <v>-3.1491284956911641E-3</v>
      </c>
      <c r="L8">
        <f t="shared" si="7"/>
        <v>0.52869921772503359</v>
      </c>
      <c r="M8">
        <f t="shared" si="8"/>
        <v>-0.13856165381040927</v>
      </c>
    </row>
    <row r="9" spans="1:18" x14ac:dyDescent="0.25">
      <c r="A9">
        <v>8</v>
      </c>
      <c r="B9">
        <v>190</v>
      </c>
      <c r="C9">
        <v>96</v>
      </c>
      <c r="D9">
        <v>1</v>
      </c>
      <c r="E9">
        <f t="shared" si="0"/>
        <v>17.300000000000011</v>
      </c>
      <c r="F9">
        <f t="shared" si="1"/>
        <v>1.2360130360328478</v>
      </c>
      <c r="G9">
        <f t="shared" si="2"/>
        <v>20.75</v>
      </c>
      <c r="H9">
        <f t="shared" si="3"/>
        <v>1.3068883257118151</v>
      </c>
      <c r="I9">
        <f t="shared" si="4"/>
        <v>0.97467943448089656</v>
      </c>
      <c r="J9">
        <f t="shared" si="5"/>
        <v>0.13574709644291388</v>
      </c>
      <c r="K9">
        <f t="shared" si="6"/>
        <v>-3.1491284956911641E-3</v>
      </c>
      <c r="L9">
        <f t="shared" si="7"/>
        <v>1.1002659395899339</v>
      </c>
      <c r="M9">
        <f t="shared" si="8"/>
        <v>1.3100374542075064</v>
      </c>
      <c r="P9" s="5" t="s">
        <v>70</v>
      </c>
    </row>
    <row r="10" spans="1:18" x14ac:dyDescent="0.25">
      <c r="A10">
        <v>9</v>
      </c>
      <c r="B10">
        <v>154</v>
      </c>
      <c r="C10">
        <v>55</v>
      </c>
      <c r="D10">
        <v>0</v>
      </c>
      <c r="E10">
        <f t="shared" si="0"/>
        <v>-18.699999999999989</v>
      </c>
      <c r="F10">
        <f t="shared" si="1"/>
        <v>-1.3360372123592037</v>
      </c>
      <c r="G10">
        <f t="shared" si="2"/>
        <v>-20.25</v>
      </c>
      <c r="H10">
        <f t="shared" si="3"/>
        <v>-1.2753970407549038</v>
      </c>
      <c r="I10">
        <f t="shared" si="4"/>
        <v>-0.97467943448089656</v>
      </c>
      <c r="J10">
        <f t="shared" si="5"/>
        <v>-0.13574709644291388</v>
      </c>
      <c r="K10">
        <f t="shared" si="6"/>
        <v>3.1491284956911641E-3</v>
      </c>
      <c r="L10">
        <f t="shared" si="7"/>
        <v>-1.2002901159162898</v>
      </c>
      <c r="M10">
        <f t="shared" si="8"/>
        <v>-1.2785461692505951</v>
      </c>
      <c r="P10" t="s">
        <v>71</v>
      </c>
    </row>
    <row r="11" spans="1:18" x14ac:dyDescent="0.25">
      <c r="A11">
        <v>10</v>
      </c>
      <c r="B11">
        <v>167</v>
      </c>
      <c r="C11">
        <v>63</v>
      </c>
      <c r="D11">
        <v>1</v>
      </c>
      <c r="E11">
        <f t="shared" si="0"/>
        <v>-5.6999999999999886</v>
      </c>
      <c r="F11">
        <f t="shared" si="1"/>
        <v>-0.40724128932874065</v>
      </c>
      <c r="G11">
        <f t="shared" si="2"/>
        <v>-12.25</v>
      </c>
      <c r="H11">
        <f t="shared" si="3"/>
        <v>-0.77153648144432452</v>
      </c>
      <c r="I11">
        <f t="shared" si="4"/>
        <v>0.97467943448089656</v>
      </c>
      <c r="J11">
        <f t="shared" si="5"/>
        <v>0.13574709644291388</v>
      </c>
      <c r="K11">
        <f t="shared" si="6"/>
        <v>-3.1491284956911641E-3</v>
      </c>
      <c r="L11">
        <f t="shared" si="7"/>
        <v>-0.54298838577165454</v>
      </c>
      <c r="M11">
        <f t="shared" si="8"/>
        <v>-0.76838735294863336</v>
      </c>
    </row>
    <row r="12" spans="1:18" x14ac:dyDescent="0.25">
      <c r="A12">
        <v>11</v>
      </c>
      <c r="B12">
        <v>204</v>
      </c>
      <c r="C12">
        <v>93</v>
      </c>
      <c r="D12">
        <v>0</v>
      </c>
      <c r="E12">
        <f t="shared" si="0"/>
        <v>31.300000000000011</v>
      </c>
      <c r="F12">
        <f t="shared" si="1"/>
        <v>2.2362547992964235</v>
      </c>
      <c r="G12">
        <f t="shared" si="2"/>
        <v>17.75</v>
      </c>
      <c r="H12">
        <f t="shared" si="3"/>
        <v>1.1179406159703478</v>
      </c>
      <c r="I12">
        <f t="shared" si="4"/>
        <v>-0.97467943448089656</v>
      </c>
      <c r="J12">
        <f t="shared" si="5"/>
        <v>-0.13574709644291388</v>
      </c>
      <c r="K12">
        <f t="shared" si="6"/>
        <v>3.1491284956911641E-3</v>
      </c>
      <c r="L12">
        <f t="shared" si="7"/>
        <v>2.3720018957393374</v>
      </c>
      <c r="M12">
        <f t="shared" si="8"/>
        <v>1.1147914874746565</v>
      </c>
      <c r="P12" t="s">
        <v>19</v>
      </c>
      <c r="Q12">
        <f>PEARSON(H2:H21,I2:I21)</f>
        <v>-3.23093766451362E-3</v>
      </c>
      <c r="R12">
        <f>PEARSON(C2:C21,D2:D21)</f>
        <v>-3.2309376645135762E-3</v>
      </c>
    </row>
    <row r="13" spans="1:18" x14ac:dyDescent="0.25">
      <c r="A13">
        <v>12</v>
      </c>
      <c r="B13">
        <v>155</v>
      </c>
      <c r="C13">
        <v>52</v>
      </c>
      <c r="D13">
        <v>1</v>
      </c>
      <c r="E13">
        <f t="shared" si="0"/>
        <v>-17.699999999999989</v>
      </c>
      <c r="F13">
        <f t="shared" si="1"/>
        <v>-1.2645913721260911</v>
      </c>
      <c r="G13">
        <f t="shared" si="2"/>
        <v>-23.25</v>
      </c>
      <c r="H13">
        <f t="shared" si="3"/>
        <v>-1.4643447504963711</v>
      </c>
      <c r="I13">
        <f t="shared" si="4"/>
        <v>0.97467943448089656</v>
      </c>
      <c r="J13">
        <f t="shared" si="5"/>
        <v>0.13574709644291388</v>
      </c>
      <c r="K13">
        <f t="shared" si="6"/>
        <v>-3.1491284956911641E-3</v>
      </c>
      <c r="L13">
        <f t="shared" si="7"/>
        <v>-1.400338468569005</v>
      </c>
      <c r="M13">
        <f t="shared" si="8"/>
        <v>-1.4611956220006799</v>
      </c>
    </row>
    <row r="14" spans="1:18" x14ac:dyDescent="0.25">
      <c r="A14">
        <v>13</v>
      </c>
      <c r="B14">
        <v>174</v>
      </c>
      <c r="C14">
        <v>80</v>
      </c>
      <c r="D14">
        <v>1</v>
      </c>
      <c r="E14">
        <f t="shared" si="0"/>
        <v>1.3000000000000114</v>
      </c>
      <c r="F14">
        <f t="shared" si="1"/>
        <v>9.2879592303047112E-2</v>
      </c>
      <c r="G14">
        <f t="shared" si="2"/>
        <v>4.75</v>
      </c>
      <c r="H14">
        <f t="shared" si="3"/>
        <v>0.29916720709065647</v>
      </c>
      <c r="I14">
        <f t="shared" si="4"/>
        <v>0.97467943448089656</v>
      </c>
      <c r="J14">
        <f t="shared" si="5"/>
        <v>0.13574709644291388</v>
      </c>
      <c r="K14">
        <f t="shared" si="6"/>
        <v>-3.1491284956911641E-3</v>
      </c>
      <c r="L14">
        <f t="shared" si="7"/>
        <v>-4.2867504139866772E-2</v>
      </c>
      <c r="M14">
        <f t="shared" si="8"/>
        <v>0.30231633558634763</v>
      </c>
      <c r="P14" t="s">
        <v>72</v>
      </c>
      <c r="Q14">
        <f>Q12</f>
        <v>-3.23093766451362E-3</v>
      </c>
    </row>
    <row r="15" spans="1:18" x14ac:dyDescent="0.25">
      <c r="A15">
        <v>14</v>
      </c>
      <c r="B15">
        <v>185</v>
      </c>
      <c r="C15">
        <v>110</v>
      </c>
      <c r="D15">
        <v>0</v>
      </c>
      <c r="E15">
        <f t="shared" si="0"/>
        <v>12.300000000000011</v>
      </c>
      <c r="F15">
        <f t="shared" si="1"/>
        <v>0.87878383486728506</v>
      </c>
      <c r="G15">
        <f t="shared" si="2"/>
        <v>34.75</v>
      </c>
      <c r="H15">
        <f t="shared" si="3"/>
        <v>2.188644304505329</v>
      </c>
      <c r="I15">
        <f t="shared" si="4"/>
        <v>-0.97467943448089656</v>
      </c>
      <c r="J15">
        <f t="shared" si="5"/>
        <v>-0.13574709644291388</v>
      </c>
      <c r="K15">
        <f t="shared" si="6"/>
        <v>3.1491284956911641E-3</v>
      </c>
      <c r="L15">
        <f t="shared" si="7"/>
        <v>1.0145309313101989</v>
      </c>
      <c r="M15">
        <f t="shared" si="8"/>
        <v>2.1854951760096379</v>
      </c>
    </row>
    <row r="16" spans="1:18" x14ac:dyDescent="0.25">
      <c r="A16">
        <v>15</v>
      </c>
      <c r="B16">
        <v>169</v>
      </c>
      <c r="C16">
        <v>70</v>
      </c>
      <c r="D16">
        <v>1</v>
      </c>
      <c r="E16">
        <f t="shared" si="0"/>
        <v>-3.6999999999999886</v>
      </c>
      <c r="F16">
        <f t="shared" si="1"/>
        <v>-0.26434960886251557</v>
      </c>
      <c r="G16">
        <f t="shared" si="2"/>
        <v>-5.25</v>
      </c>
      <c r="H16">
        <f t="shared" si="3"/>
        <v>-0.33065849204756764</v>
      </c>
      <c r="I16">
        <f t="shared" si="4"/>
        <v>0.97467943448089656</v>
      </c>
      <c r="J16">
        <f t="shared" si="5"/>
        <v>0.13574709644291388</v>
      </c>
      <c r="K16">
        <f t="shared" si="6"/>
        <v>-3.1491284956911641E-3</v>
      </c>
      <c r="L16">
        <f t="shared" si="7"/>
        <v>-0.40009670530542946</v>
      </c>
      <c r="M16">
        <f t="shared" si="8"/>
        <v>-0.32750936355187649</v>
      </c>
      <c r="P16" t="s">
        <v>74</v>
      </c>
      <c r="Q16">
        <f>PEARSON(L2:L21,M2:M21)</f>
        <v>0.59322730735909168</v>
      </c>
    </row>
    <row r="17" spans="1:17" x14ac:dyDescent="0.25">
      <c r="A17">
        <v>16</v>
      </c>
      <c r="B17">
        <v>173</v>
      </c>
      <c r="C17">
        <v>65</v>
      </c>
      <c r="D17">
        <v>0</v>
      </c>
      <c r="E17">
        <f t="shared" si="0"/>
        <v>0.30000000000001137</v>
      </c>
      <c r="F17">
        <f t="shared" si="1"/>
        <v>2.1433752069934576E-2</v>
      </c>
      <c r="G17">
        <f t="shared" si="2"/>
        <v>-10.25</v>
      </c>
      <c r="H17">
        <f t="shared" si="3"/>
        <v>-0.64557134161667973</v>
      </c>
      <c r="I17">
        <f t="shared" si="4"/>
        <v>-0.97467943448089656</v>
      </c>
      <c r="J17">
        <f t="shared" si="5"/>
        <v>-0.13574709644291388</v>
      </c>
      <c r="K17">
        <f t="shared" si="6"/>
        <v>3.1491284956911641E-3</v>
      </c>
      <c r="L17">
        <f t="shared" si="7"/>
        <v>0.15718084851284847</v>
      </c>
      <c r="M17">
        <f t="shared" si="8"/>
        <v>-0.64872047011237088</v>
      </c>
    </row>
    <row r="18" spans="1:17" x14ac:dyDescent="0.25">
      <c r="A18">
        <v>17</v>
      </c>
      <c r="B18">
        <v>189</v>
      </c>
      <c r="C18">
        <v>74</v>
      </c>
      <c r="D18">
        <v>0</v>
      </c>
      <c r="E18">
        <f t="shared" si="0"/>
        <v>16.300000000000011</v>
      </c>
      <c r="F18">
        <f t="shared" si="1"/>
        <v>1.1645671957997352</v>
      </c>
      <c r="G18">
        <f t="shared" si="2"/>
        <v>-1.25</v>
      </c>
      <c r="H18">
        <f t="shared" si="3"/>
        <v>-7.8728212392278007E-2</v>
      </c>
      <c r="I18">
        <f t="shared" si="4"/>
        <v>-0.97467943448089656</v>
      </c>
      <c r="J18">
        <f t="shared" si="5"/>
        <v>-0.13574709644291388</v>
      </c>
      <c r="K18">
        <f t="shared" si="6"/>
        <v>3.1491284956911641E-3</v>
      </c>
      <c r="L18">
        <f t="shared" si="7"/>
        <v>1.3003142922426492</v>
      </c>
      <c r="M18">
        <f t="shared" si="8"/>
        <v>-8.1877340887969177E-2</v>
      </c>
      <c r="P18" t="s">
        <v>77</v>
      </c>
    </row>
    <row r="19" spans="1:17" x14ac:dyDescent="0.25">
      <c r="A19">
        <v>18</v>
      </c>
      <c r="B19">
        <v>154</v>
      </c>
      <c r="C19">
        <v>60</v>
      </c>
      <c r="D19">
        <v>0</v>
      </c>
      <c r="E19">
        <f t="shared" si="0"/>
        <v>-18.699999999999989</v>
      </c>
      <c r="F19">
        <f t="shared" si="1"/>
        <v>-1.3360372123592037</v>
      </c>
      <c r="G19">
        <f t="shared" si="2"/>
        <v>-15.25</v>
      </c>
      <c r="H19">
        <f t="shared" si="3"/>
        <v>-0.96048419118579176</v>
      </c>
      <c r="I19">
        <f t="shared" si="4"/>
        <v>-0.97467943448089656</v>
      </c>
      <c r="J19">
        <f t="shared" si="5"/>
        <v>-0.13574709644291388</v>
      </c>
      <c r="K19">
        <f t="shared" si="6"/>
        <v>3.1491284956911641E-3</v>
      </c>
      <c r="L19">
        <f t="shared" si="7"/>
        <v>-1.2002901159162898</v>
      </c>
      <c r="M19">
        <f t="shared" si="8"/>
        <v>-0.96363331968148291</v>
      </c>
    </row>
    <row r="20" spans="1:17" x14ac:dyDescent="0.25">
      <c r="A20">
        <v>19</v>
      </c>
      <c r="B20">
        <v>176</v>
      </c>
      <c r="C20">
        <v>68</v>
      </c>
      <c r="D20">
        <v>1</v>
      </c>
      <c r="E20">
        <f t="shared" si="0"/>
        <v>3.3000000000000114</v>
      </c>
      <c r="F20">
        <f t="shared" si="1"/>
        <v>0.23577127276927221</v>
      </c>
      <c r="G20">
        <f t="shared" si="2"/>
        <v>-7.25</v>
      </c>
      <c r="H20">
        <f t="shared" si="3"/>
        <v>-0.45662363187521249</v>
      </c>
      <c r="I20">
        <f t="shared" si="4"/>
        <v>0.97467943448089656</v>
      </c>
      <c r="J20">
        <f t="shared" si="5"/>
        <v>0.13574709644291388</v>
      </c>
      <c r="K20">
        <f t="shared" si="6"/>
        <v>-3.1491284956911641E-3</v>
      </c>
      <c r="L20">
        <f t="shared" si="7"/>
        <v>0.10002417632635832</v>
      </c>
      <c r="M20">
        <f t="shared" si="8"/>
        <v>-0.45347450337952133</v>
      </c>
      <c r="P20" t="s">
        <v>78</v>
      </c>
      <c r="Q20">
        <f>(H23-Q5*Q12)/(SQRT(1-Q5*Q5)*SQRT(1-Q12*Q12))</f>
        <v>0.59322730735909157</v>
      </c>
    </row>
    <row r="21" spans="1:17" x14ac:dyDescent="0.25">
      <c r="A21">
        <v>20</v>
      </c>
      <c r="B21">
        <v>168</v>
      </c>
      <c r="C21">
        <v>94</v>
      </c>
      <c r="D21">
        <v>0</v>
      </c>
      <c r="E21">
        <f t="shared" si="0"/>
        <v>-4.6999999999999886</v>
      </c>
      <c r="F21">
        <f t="shared" si="1"/>
        <v>-0.33579544909562814</v>
      </c>
      <c r="G21">
        <f t="shared" si="2"/>
        <v>18.75</v>
      </c>
      <c r="H21">
        <f t="shared" si="3"/>
        <v>1.1809231858841702</v>
      </c>
      <c r="I21">
        <f t="shared" si="4"/>
        <v>-0.97467943448089656</v>
      </c>
      <c r="J21">
        <f t="shared" si="5"/>
        <v>-0.13574709644291388</v>
      </c>
      <c r="K21">
        <f t="shared" si="6"/>
        <v>3.1491284956911641E-3</v>
      </c>
      <c r="L21">
        <f t="shared" si="7"/>
        <v>-0.20004835265271426</v>
      </c>
      <c r="M21">
        <f t="shared" si="8"/>
        <v>1.177774057388479</v>
      </c>
    </row>
    <row r="22" spans="1:17" x14ac:dyDescent="0.25">
      <c r="Q22">
        <v>0.59323300866824502</v>
      </c>
    </row>
    <row r="23" spans="1:17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G23" t="s">
        <v>12</v>
      </c>
      <c r="H23">
        <f>PEARSON(F2:F21,H2:H21)</f>
        <v>0.58699262907065863</v>
      </c>
    </row>
    <row r="24" spans="1:17" x14ac:dyDescent="0.25">
      <c r="A24" t="s">
        <v>5</v>
      </c>
      <c r="B24">
        <f>SQRT(SUMSQ(E2:E21)/(COUNT(E2:E21)-1))</f>
        <v>13.996616132404816</v>
      </c>
      <c r="C24">
        <f>SQRT(SUMSQ(G2:G21)/(COUNT(G2:G21)-1))</f>
        <v>15.877408644459519</v>
      </c>
    </row>
    <row r="26" spans="1:17" x14ac:dyDescent="0.25">
      <c r="B26" t="s">
        <v>7</v>
      </c>
    </row>
    <row r="27" spans="1:17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17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  <row r="40" spans="1:4" x14ac:dyDescent="0.25">
      <c r="A40" t="s">
        <v>0</v>
      </c>
      <c r="B40" t="s">
        <v>1</v>
      </c>
      <c r="C40" t="s">
        <v>3</v>
      </c>
      <c r="D40" t="s">
        <v>2</v>
      </c>
    </row>
    <row r="41" spans="1:4" x14ac:dyDescent="0.25">
      <c r="A41">
        <v>1</v>
      </c>
      <c r="B41">
        <v>172</v>
      </c>
      <c r="C41">
        <v>1</v>
      </c>
      <c r="D41">
        <v>85</v>
      </c>
    </row>
    <row r="42" spans="1:4" x14ac:dyDescent="0.25">
      <c r="A42">
        <v>2</v>
      </c>
      <c r="B42">
        <v>170</v>
      </c>
      <c r="C42">
        <v>0</v>
      </c>
      <c r="D42">
        <v>59</v>
      </c>
    </row>
    <row r="43" spans="1:4" x14ac:dyDescent="0.25">
      <c r="A43">
        <v>3</v>
      </c>
      <c r="B43">
        <v>149</v>
      </c>
      <c r="C43">
        <v>0</v>
      </c>
      <c r="D43">
        <v>86</v>
      </c>
    </row>
    <row r="44" spans="1:4" x14ac:dyDescent="0.25">
      <c r="A44">
        <v>4</v>
      </c>
      <c r="B44">
        <v>176</v>
      </c>
      <c r="C44">
        <v>1</v>
      </c>
      <c r="D44">
        <v>79</v>
      </c>
    </row>
    <row r="45" spans="1:4" x14ac:dyDescent="0.25">
      <c r="A45">
        <v>5</v>
      </c>
      <c r="B45">
        <v>185</v>
      </c>
      <c r="C45">
        <v>1</v>
      </c>
      <c r="D45">
        <v>86</v>
      </c>
    </row>
    <row r="46" spans="1:4" x14ac:dyDescent="0.25">
      <c r="A46">
        <v>6</v>
      </c>
      <c r="B46">
        <v>162</v>
      </c>
      <c r="C46">
        <v>0</v>
      </c>
      <c r="D46">
        <v>57</v>
      </c>
    </row>
    <row r="47" spans="1:4" x14ac:dyDescent="0.25">
      <c r="A47">
        <v>7</v>
      </c>
      <c r="B47">
        <v>182</v>
      </c>
      <c r="C47">
        <v>1</v>
      </c>
      <c r="D47">
        <v>73</v>
      </c>
    </row>
    <row r="48" spans="1:4" x14ac:dyDescent="0.25">
      <c r="A48">
        <v>8</v>
      </c>
      <c r="B48">
        <v>190</v>
      </c>
      <c r="C48">
        <v>1</v>
      </c>
      <c r="D48">
        <v>96</v>
      </c>
    </row>
    <row r="49" spans="1:4" x14ac:dyDescent="0.25">
      <c r="A49">
        <v>9</v>
      </c>
      <c r="B49">
        <v>154</v>
      </c>
      <c r="C49">
        <v>0</v>
      </c>
      <c r="D49">
        <v>55</v>
      </c>
    </row>
    <row r="50" spans="1:4" x14ac:dyDescent="0.25">
      <c r="A50">
        <v>10</v>
      </c>
      <c r="B50">
        <v>167</v>
      </c>
      <c r="C50">
        <v>1</v>
      </c>
      <c r="D50">
        <v>63</v>
      </c>
    </row>
    <row r="51" spans="1:4" x14ac:dyDescent="0.25">
      <c r="A51">
        <v>11</v>
      </c>
      <c r="B51">
        <v>204</v>
      </c>
      <c r="C51">
        <v>0</v>
      </c>
      <c r="D51">
        <v>93</v>
      </c>
    </row>
    <row r="52" spans="1:4" x14ac:dyDescent="0.25">
      <c r="A52">
        <v>12</v>
      </c>
      <c r="B52">
        <v>155</v>
      </c>
      <c r="C52">
        <v>1</v>
      </c>
      <c r="D52">
        <v>52</v>
      </c>
    </row>
    <row r="53" spans="1:4" x14ac:dyDescent="0.25">
      <c r="A53">
        <v>13</v>
      </c>
      <c r="B53">
        <v>174</v>
      </c>
      <c r="C53">
        <v>1</v>
      </c>
      <c r="D53">
        <v>80</v>
      </c>
    </row>
    <row r="54" spans="1:4" x14ac:dyDescent="0.25">
      <c r="A54">
        <v>14</v>
      </c>
      <c r="B54">
        <v>185</v>
      </c>
      <c r="C54">
        <v>0</v>
      </c>
      <c r="D54">
        <v>110</v>
      </c>
    </row>
    <row r="55" spans="1:4" x14ac:dyDescent="0.25">
      <c r="A55">
        <v>15</v>
      </c>
      <c r="B55">
        <v>169</v>
      </c>
      <c r="C55">
        <v>1</v>
      </c>
      <c r="D55">
        <v>70</v>
      </c>
    </row>
    <row r="56" spans="1:4" x14ac:dyDescent="0.25">
      <c r="A56">
        <v>16</v>
      </c>
      <c r="B56">
        <v>173</v>
      </c>
      <c r="C56">
        <v>0</v>
      </c>
      <c r="D56">
        <v>65</v>
      </c>
    </row>
    <row r="57" spans="1:4" x14ac:dyDescent="0.25">
      <c r="A57">
        <v>17</v>
      </c>
      <c r="B57">
        <v>189</v>
      </c>
      <c r="C57">
        <v>0</v>
      </c>
      <c r="D57">
        <v>74</v>
      </c>
    </row>
    <row r="58" spans="1:4" x14ac:dyDescent="0.25">
      <c r="A58">
        <v>18</v>
      </c>
      <c r="B58">
        <v>154</v>
      </c>
      <c r="C58">
        <v>0</v>
      </c>
      <c r="D58">
        <v>60</v>
      </c>
    </row>
    <row r="59" spans="1:4" x14ac:dyDescent="0.25">
      <c r="A59">
        <v>19</v>
      </c>
      <c r="B59">
        <v>176</v>
      </c>
      <c r="C59">
        <v>1</v>
      </c>
      <c r="D59">
        <v>68</v>
      </c>
    </row>
    <row r="60" spans="1:4" x14ac:dyDescent="0.25">
      <c r="A60">
        <v>20</v>
      </c>
      <c r="B60">
        <v>168</v>
      </c>
      <c r="C60">
        <v>0</v>
      </c>
      <c r="D60">
        <v>94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36750-B470-4322-B728-691FBCE2B52E}">
  <dimension ref="A2:W86"/>
  <sheetViews>
    <sheetView topLeftCell="A61" zoomScale="170" zoomScaleNormal="170" workbookViewId="0">
      <selection activeCell="A64" sqref="A64:G67"/>
    </sheetView>
  </sheetViews>
  <sheetFormatPr defaultRowHeight="15" x14ac:dyDescent="0.25"/>
  <sheetData>
    <row r="2" spans="1:19" ht="15.75" thickBot="1" x14ac:dyDescent="0.3">
      <c r="B2" t="s">
        <v>79</v>
      </c>
    </row>
    <row r="3" spans="1:19" ht="15.75" thickBot="1" x14ac:dyDescent="0.3">
      <c r="L3" s="6">
        <v>1</v>
      </c>
    </row>
    <row r="4" spans="1:19" ht="15.75" thickBot="1" x14ac:dyDescent="0.3">
      <c r="B4" s="6" t="s">
        <v>33</v>
      </c>
      <c r="L4" s="7">
        <v>2</v>
      </c>
    </row>
    <row r="5" spans="1:19" ht="18" thickBot="1" x14ac:dyDescent="0.3">
      <c r="B5" s="7" t="s">
        <v>34</v>
      </c>
      <c r="K5" t="s">
        <v>83</v>
      </c>
      <c r="L5" s="7">
        <v>3</v>
      </c>
      <c r="N5" t="s">
        <v>84</v>
      </c>
      <c r="O5" s="9">
        <f t="array" ref="O5:S5">TRANSPOSE(L3:L7)</f>
        <v>1</v>
      </c>
      <c r="P5" s="10">
        <v>2</v>
      </c>
      <c r="Q5" s="10">
        <v>3</v>
      </c>
      <c r="R5" s="10">
        <v>4</v>
      </c>
      <c r="S5" s="11">
        <v>5</v>
      </c>
    </row>
    <row r="6" spans="1:19" ht="18" thickBot="1" x14ac:dyDescent="0.3">
      <c r="A6" t="s">
        <v>83</v>
      </c>
      <c r="B6" s="7" t="s">
        <v>80</v>
      </c>
      <c r="D6" t="s">
        <v>84</v>
      </c>
      <c r="E6" s="9" t="s">
        <v>33</v>
      </c>
      <c r="F6" s="10" t="s">
        <v>34</v>
      </c>
      <c r="G6" s="10" t="s">
        <v>80</v>
      </c>
      <c r="H6" s="10" t="s">
        <v>81</v>
      </c>
      <c r="I6" s="11" t="s">
        <v>82</v>
      </c>
      <c r="L6" s="7">
        <v>4</v>
      </c>
    </row>
    <row r="7" spans="1:19" ht="15.75" thickBot="1" x14ac:dyDescent="0.3">
      <c r="B7" s="7" t="s">
        <v>81</v>
      </c>
      <c r="L7" s="8">
        <v>5</v>
      </c>
    </row>
    <row r="8" spans="1:19" ht="15.75" thickBot="1" x14ac:dyDescent="0.3">
      <c r="B8" s="8" t="s">
        <v>82</v>
      </c>
    </row>
    <row r="10" spans="1:19" ht="15.75" thickBot="1" x14ac:dyDescent="0.3"/>
    <row r="11" spans="1:19" x14ac:dyDescent="0.25">
      <c r="B11" s="12" t="s">
        <v>86</v>
      </c>
      <c r="C11" s="13" t="s">
        <v>87</v>
      </c>
      <c r="D11" s="13" t="s">
        <v>88</v>
      </c>
      <c r="E11" s="13" t="s">
        <v>89</v>
      </c>
      <c r="F11" s="14" t="s">
        <v>90</v>
      </c>
    </row>
    <row r="12" spans="1:19" x14ac:dyDescent="0.25">
      <c r="B12" s="15" t="s">
        <v>91</v>
      </c>
      <c r="C12" s="16" t="s">
        <v>92</v>
      </c>
      <c r="D12" s="16" t="s">
        <v>93</v>
      </c>
      <c r="E12" s="21" t="s">
        <v>94</v>
      </c>
      <c r="F12" s="17" t="s">
        <v>95</v>
      </c>
    </row>
    <row r="13" spans="1:19" ht="17.25" x14ac:dyDescent="0.25">
      <c r="A13" t="s">
        <v>85</v>
      </c>
      <c r="B13" s="15" t="s">
        <v>96</v>
      </c>
      <c r="C13" s="16" t="s">
        <v>97</v>
      </c>
      <c r="D13" s="21" t="s">
        <v>98</v>
      </c>
      <c r="E13" s="21" t="s">
        <v>99</v>
      </c>
      <c r="F13" s="17" t="s">
        <v>100</v>
      </c>
      <c r="H13" s="5" t="s">
        <v>111</v>
      </c>
      <c r="I13" t="s">
        <v>112</v>
      </c>
    </row>
    <row r="14" spans="1:19" x14ac:dyDescent="0.25">
      <c r="B14" s="15" t="s">
        <v>101</v>
      </c>
      <c r="C14" s="21" t="s">
        <v>102</v>
      </c>
      <c r="D14" s="21" t="s">
        <v>103</v>
      </c>
      <c r="E14" s="21" t="s">
        <v>104</v>
      </c>
      <c r="F14" s="17" t="s">
        <v>105</v>
      </c>
    </row>
    <row r="15" spans="1:19" ht="15.75" thickBot="1" x14ac:dyDescent="0.3">
      <c r="B15" s="18" t="s">
        <v>106</v>
      </c>
      <c r="C15" s="19" t="s">
        <v>107</v>
      </c>
      <c r="D15" s="19" t="s">
        <v>108</v>
      </c>
      <c r="E15" s="19" t="s">
        <v>109</v>
      </c>
      <c r="F15" s="20" t="s">
        <v>110</v>
      </c>
    </row>
    <row r="18" spans="1:16" ht="15.75" thickBot="1" x14ac:dyDescent="0.3"/>
    <row r="19" spans="1:16" x14ac:dyDescent="0.25">
      <c r="B19" s="12">
        <f t="array" ref="B19:F23">MMULT(L3:L7,O5:S5)</f>
        <v>1</v>
      </c>
      <c r="C19" s="13">
        <v>2</v>
      </c>
      <c r="D19" s="13">
        <v>3</v>
      </c>
      <c r="E19" s="13">
        <v>4</v>
      </c>
      <c r="F19" s="14">
        <v>5</v>
      </c>
    </row>
    <row r="20" spans="1:16" x14ac:dyDescent="0.25">
      <c r="B20" s="15">
        <v>2</v>
      </c>
      <c r="C20" s="16">
        <v>4</v>
      </c>
      <c r="D20" s="16">
        <v>6</v>
      </c>
      <c r="E20" s="16">
        <v>8</v>
      </c>
      <c r="F20" s="17">
        <v>10</v>
      </c>
    </row>
    <row r="21" spans="1:16" ht="17.25" x14ac:dyDescent="0.25">
      <c r="A21" t="s">
        <v>85</v>
      </c>
      <c r="B21" s="15">
        <v>3</v>
      </c>
      <c r="C21" s="16">
        <v>6</v>
      </c>
      <c r="D21" s="16">
        <v>9</v>
      </c>
      <c r="E21" s="16">
        <v>12</v>
      </c>
      <c r="F21" s="17">
        <v>15</v>
      </c>
    </row>
    <row r="22" spans="1:16" x14ac:dyDescent="0.25">
      <c r="B22" s="15">
        <v>4</v>
      </c>
      <c r="C22" s="16">
        <v>8</v>
      </c>
      <c r="D22" s="16">
        <v>12</v>
      </c>
      <c r="E22" s="16">
        <v>16</v>
      </c>
      <c r="F22" s="17">
        <v>20</v>
      </c>
    </row>
    <row r="23" spans="1:16" ht="15.75" thickBot="1" x14ac:dyDescent="0.3">
      <c r="B23" s="18">
        <v>5</v>
      </c>
      <c r="C23" s="19">
        <v>10</v>
      </c>
      <c r="D23" s="19">
        <v>15</v>
      </c>
      <c r="E23" s="19">
        <v>20</v>
      </c>
      <c r="F23" s="20">
        <v>25</v>
      </c>
    </row>
    <row r="25" spans="1:16" x14ac:dyDescent="0.25">
      <c r="A25" t="s">
        <v>115</v>
      </c>
    </row>
    <row r="27" spans="1:16" x14ac:dyDescent="0.25">
      <c r="A27" t="s">
        <v>114</v>
      </c>
    </row>
    <row r="29" spans="1:16" ht="15.75" thickBot="1" x14ac:dyDescent="0.3">
      <c r="A29" t="s">
        <v>117</v>
      </c>
      <c r="B29" t="s">
        <v>118</v>
      </c>
      <c r="F29" t="s">
        <v>126</v>
      </c>
    </row>
    <row r="30" spans="1:16" x14ac:dyDescent="0.25">
      <c r="A30" t="s">
        <v>119</v>
      </c>
      <c r="B30" t="s">
        <v>120</v>
      </c>
      <c r="F30" s="12" t="s">
        <v>127</v>
      </c>
      <c r="G30" s="14" t="s">
        <v>132</v>
      </c>
      <c r="H30" t="s">
        <v>125</v>
      </c>
    </row>
    <row r="31" spans="1:16" ht="15.75" thickBot="1" x14ac:dyDescent="0.3">
      <c r="F31" s="15" t="s">
        <v>128</v>
      </c>
      <c r="G31" s="17" t="s">
        <v>133</v>
      </c>
    </row>
    <row r="32" spans="1:16" ht="17.25" x14ac:dyDescent="0.25">
      <c r="A32" t="s">
        <v>121</v>
      </c>
      <c r="B32" t="s">
        <v>122</v>
      </c>
      <c r="E32" t="s">
        <v>83</v>
      </c>
      <c r="F32" s="15" t="s">
        <v>129</v>
      </c>
      <c r="G32" s="17" t="s">
        <v>134</v>
      </c>
      <c r="K32" t="s">
        <v>84</v>
      </c>
      <c r="L32" s="12" t="str">
        <f t="array" ref="L32:P33">TRANSPOSE(F30:G34)</f>
        <v>b11</v>
      </c>
      <c r="M32" s="13" t="str">
        <v>b12</v>
      </c>
      <c r="N32" s="13" t="str">
        <v>b13</v>
      </c>
      <c r="O32" s="13" t="str">
        <v>b14</v>
      </c>
      <c r="P32" s="14" t="str">
        <v>b15</v>
      </c>
    </row>
    <row r="33" spans="1:16" ht="15.75" thickBot="1" x14ac:dyDescent="0.3">
      <c r="F33" s="15" t="s">
        <v>130</v>
      </c>
      <c r="G33" s="17" t="s">
        <v>135</v>
      </c>
      <c r="L33" s="18" t="str">
        <v>b21</v>
      </c>
      <c r="M33" s="19" t="str">
        <v>b22</v>
      </c>
      <c r="N33" s="19" t="str">
        <v>b23</v>
      </c>
      <c r="O33" s="19" t="str">
        <v>b24</v>
      </c>
      <c r="P33" s="20" t="str">
        <v>b25</v>
      </c>
    </row>
    <row r="34" spans="1:16" ht="15.75" thickBot="1" x14ac:dyDescent="0.3">
      <c r="F34" s="18" t="s">
        <v>131</v>
      </c>
      <c r="G34" s="20" t="s">
        <v>136</v>
      </c>
    </row>
    <row r="35" spans="1:16" ht="15.75" thickBot="1" x14ac:dyDescent="0.3">
      <c r="A35" t="s">
        <v>123</v>
      </c>
    </row>
    <row r="36" spans="1:16" x14ac:dyDescent="0.25">
      <c r="A36" t="s">
        <v>124</v>
      </c>
      <c r="G36" s="24" t="s">
        <v>137</v>
      </c>
      <c r="H36" s="25"/>
      <c r="I36" s="26" t="s">
        <v>138</v>
      </c>
      <c r="J36" s="25"/>
      <c r="K36" s="26" t="s">
        <v>139</v>
      </c>
      <c r="L36" s="25"/>
      <c r="M36" s="26"/>
      <c r="N36" s="25"/>
      <c r="O36" s="13"/>
      <c r="P36" s="14"/>
    </row>
    <row r="37" spans="1:16" x14ac:dyDescent="0.25">
      <c r="G37" s="27"/>
      <c r="H37" s="23"/>
      <c r="I37" s="22"/>
      <c r="J37" s="23"/>
      <c r="K37" s="22"/>
      <c r="L37" s="23"/>
      <c r="M37" s="22"/>
      <c r="N37" s="23"/>
      <c r="O37" s="22"/>
      <c r="P37" s="28"/>
    </row>
    <row r="38" spans="1:16" ht="17.25" x14ac:dyDescent="0.25">
      <c r="F38" t="s">
        <v>85</v>
      </c>
      <c r="G38" s="27"/>
      <c r="H38" s="23"/>
      <c r="I38" s="22"/>
      <c r="J38" s="23"/>
      <c r="K38" s="22"/>
      <c r="L38" s="23"/>
      <c r="M38" s="22" t="s">
        <v>140</v>
      </c>
      <c r="N38" s="23"/>
      <c r="O38" s="22"/>
      <c r="P38" s="28"/>
    </row>
    <row r="39" spans="1:16" x14ac:dyDescent="0.25">
      <c r="G39" s="27"/>
      <c r="H39" s="23"/>
      <c r="I39" s="22"/>
      <c r="J39" s="23"/>
      <c r="K39" s="22"/>
      <c r="L39" s="23"/>
      <c r="M39" s="22"/>
      <c r="N39" s="23"/>
      <c r="O39" s="22"/>
      <c r="P39" s="28"/>
    </row>
    <row r="40" spans="1:16" ht="15.75" thickBot="1" x14ac:dyDescent="0.3">
      <c r="G40" s="18"/>
      <c r="H40" s="19"/>
      <c r="I40" s="29"/>
      <c r="J40" s="30"/>
      <c r="K40" s="29"/>
      <c r="L40" s="30"/>
      <c r="M40" s="29"/>
      <c r="N40" s="30"/>
      <c r="O40" s="19"/>
      <c r="P40" s="20"/>
    </row>
    <row r="41" spans="1:16" ht="15.75" thickBot="1" x14ac:dyDescent="0.3"/>
    <row r="42" spans="1:16" x14ac:dyDescent="0.25">
      <c r="G42" s="24" t="s">
        <v>141</v>
      </c>
      <c r="H42" s="25"/>
      <c r="I42" s="26" t="s">
        <v>116</v>
      </c>
      <c r="J42" s="25"/>
      <c r="K42" s="26" t="s">
        <v>142</v>
      </c>
      <c r="L42" s="25"/>
      <c r="M42" s="26"/>
      <c r="N42" s="25"/>
      <c r="O42" s="13"/>
      <c r="P42" s="14"/>
    </row>
    <row r="43" spans="1:16" x14ac:dyDescent="0.25">
      <c r="G43" s="27"/>
      <c r="H43" s="23"/>
      <c r="I43" s="22"/>
      <c r="J43" s="23"/>
      <c r="K43" s="22"/>
      <c r="L43" s="23"/>
      <c r="M43" s="22"/>
      <c r="N43" s="23"/>
      <c r="O43" s="22"/>
      <c r="P43" s="28"/>
    </row>
    <row r="44" spans="1:16" ht="17.25" x14ac:dyDescent="0.25">
      <c r="F44" t="s">
        <v>85</v>
      </c>
      <c r="G44" s="27"/>
      <c r="H44" s="23"/>
      <c r="I44" s="22"/>
      <c r="J44" s="23"/>
      <c r="K44" s="22"/>
      <c r="L44" s="23"/>
      <c r="M44" s="22" t="s">
        <v>143</v>
      </c>
      <c r="N44" s="23"/>
      <c r="O44" s="22"/>
      <c r="P44" s="28"/>
    </row>
    <row r="45" spans="1:16" x14ac:dyDescent="0.25">
      <c r="G45" s="27"/>
      <c r="H45" s="23"/>
      <c r="I45" s="22"/>
      <c r="J45" s="23"/>
      <c r="K45" s="22"/>
      <c r="L45" s="23"/>
      <c r="M45" s="22"/>
      <c r="N45" s="23"/>
      <c r="O45" s="22"/>
      <c r="P45" s="28"/>
    </row>
    <row r="46" spans="1:16" ht="15.75" thickBot="1" x14ac:dyDescent="0.3">
      <c r="G46" s="18"/>
      <c r="H46" s="19"/>
      <c r="I46" s="29"/>
      <c r="J46" s="30"/>
      <c r="K46" s="29"/>
      <c r="L46" s="30"/>
      <c r="M46" s="29"/>
      <c r="N46" s="30"/>
      <c r="O46" s="19"/>
      <c r="P46" s="20"/>
    </row>
    <row r="49" spans="1:23" ht="15.75" thickBot="1" x14ac:dyDescent="0.3"/>
    <row r="50" spans="1:23" ht="17.25" x14ac:dyDescent="0.25">
      <c r="B50" s="12">
        <v>1</v>
      </c>
      <c r="C50" s="14">
        <v>100</v>
      </c>
      <c r="E50" t="s">
        <v>84</v>
      </c>
      <c r="F50" s="12">
        <f t="array" ref="F50:J51">TRANSPOSE(B50:C54)</f>
        <v>1</v>
      </c>
      <c r="G50" s="13">
        <v>2</v>
      </c>
      <c r="H50" s="13">
        <v>3</v>
      </c>
      <c r="I50" s="13">
        <v>4</v>
      </c>
      <c r="J50" s="14">
        <v>5</v>
      </c>
    </row>
    <row r="51" spans="1:23" ht="15.75" thickBot="1" x14ac:dyDescent="0.3">
      <c r="B51" s="15">
        <v>2</v>
      </c>
      <c r="C51" s="17">
        <v>200</v>
      </c>
      <c r="F51" s="18">
        <v>100</v>
      </c>
      <c r="G51" s="19">
        <v>200</v>
      </c>
      <c r="H51" s="19">
        <v>300</v>
      </c>
      <c r="I51" s="19">
        <v>400</v>
      </c>
      <c r="J51" s="20">
        <v>500</v>
      </c>
    </row>
    <row r="52" spans="1:23" ht="15.75" thickBot="1" x14ac:dyDescent="0.3">
      <c r="A52" t="s">
        <v>83</v>
      </c>
      <c r="B52" s="15">
        <v>3</v>
      </c>
      <c r="C52" s="17">
        <v>300</v>
      </c>
    </row>
    <row r="53" spans="1:23" x14ac:dyDescent="0.25">
      <c r="B53" s="15">
        <v>4</v>
      </c>
      <c r="C53" s="17">
        <v>400</v>
      </c>
      <c r="F53" s="12">
        <f t="array" ref="F53:J57">MMULT(B50:C54,F50:J51)</f>
        <v>10001</v>
      </c>
      <c r="G53" s="13">
        <v>20002</v>
      </c>
      <c r="H53" s="13">
        <v>30003</v>
      </c>
      <c r="I53" s="13">
        <v>40004</v>
      </c>
      <c r="J53" s="14">
        <v>50005</v>
      </c>
    </row>
    <row r="54" spans="1:23" ht="15.75" thickBot="1" x14ac:dyDescent="0.3">
      <c r="B54" s="18">
        <v>5</v>
      </c>
      <c r="C54" s="20">
        <v>500</v>
      </c>
      <c r="F54" s="15">
        <v>20002</v>
      </c>
      <c r="G54" s="16">
        <v>40004</v>
      </c>
      <c r="H54" s="16">
        <v>60006</v>
      </c>
      <c r="I54" s="16">
        <v>80008</v>
      </c>
      <c r="J54" s="17">
        <v>100010</v>
      </c>
    </row>
    <row r="55" spans="1:23" ht="17.25" x14ac:dyDescent="0.25">
      <c r="E55" t="s">
        <v>148</v>
      </c>
      <c r="F55" s="15">
        <v>30003</v>
      </c>
      <c r="G55" s="16">
        <v>60006</v>
      </c>
      <c r="H55" s="16">
        <v>90009</v>
      </c>
      <c r="I55" s="16">
        <v>120012</v>
      </c>
      <c r="J55" s="17">
        <v>150015</v>
      </c>
    </row>
    <row r="56" spans="1:23" x14ac:dyDescent="0.25">
      <c r="F56" s="15">
        <v>40004</v>
      </c>
      <c r="G56" s="16">
        <v>80008</v>
      </c>
      <c r="H56" s="16">
        <v>120012</v>
      </c>
      <c r="I56" s="16">
        <v>160016</v>
      </c>
      <c r="J56" s="17">
        <v>200020</v>
      </c>
    </row>
    <row r="57" spans="1:23" ht="15.75" thickBot="1" x14ac:dyDescent="0.3">
      <c r="F57" s="18">
        <v>50005</v>
      </c>
      <c r="G57" s="19">
        <v>100010</v>
      </c>
      <c r="H57" s="19">
        <v>150015</v>
      </c>
      <c r="I57" s="19">
        <v>200020</v>
      </c>
      <c r="J57" s="20">
        <v>250025</v>
      </c>
    </row>
    <row r="60" spans="1:23" x14ac:dyDescent="0.25">
      <c r="A60" t="s">
        <v>144</v>
      </c>
    </row>
    <row r="62" spans="1:23" ht="17.25" x14ac:dyDescent="0.25">
      <c r="A62" t="s">
        <v>114</v>
      </c>
      <c r="K62" s="5" t="s">
        <v>113</v>
      </c>
      <c r="P62" s="5" t="s">
        <v>51</v>
      </c>
      <c r="U62" s="5" t="s">
        <v>159</v>
      </c>
    </row>
    <row r="63" spans="1:23" ht="15.75" thickBot="1" x14ac:dyDescent="0.3">
      <c r="K63" t="s">
        <v>150</v>
      </c>
      <c r="L63" t="s">
        <v>151</v>
      </c>
      <c r="M63" t="s">
        <v>152</v>
      </c>
    </row>
    <row r="64" spans="1:23" ht="15.75" thickBot="1" x14ac:dyDescent="0.3">
      <c r="A64" t="s">
        <v>117</v>
      </c>
      <c r="B64" t="s">
        <v>145</v>
      </c>
      <c r="J64" s="40" t="s">
        <v>154</v>
      </c>
      <c r="K64" s="12"/>
      <c r="L64" s="13"/>
      <c r="M64" s="14"/>
      <c r="O64" t="s">
        <v>150</v>
      </c>
      <c r="P64" t="s">
        <v>151</v>
      </c>
      <c r="Q64" t="s">
        <v>152</v>
      </c>
      <c r="S64" t="s">
        <v>154</v>
      </c>
      <c r="T64" t="s">
        <v>155</v>
      </c>
      <c r="U64" t="s">
        <v>156</v>
      </c>
      <c r="V64" t="s">
        <v>157</v>
      </c>
      <c r="W64" t="s">
        <v>158</v>
      </c>
    </row>
    <row r="65" spans="1:23" x14ac:dyDescent="0.25">
      <c r="A65" t="s">
        <v>119</v>
      </c>
      <c r="B65" t="s">
        <v>146</v>
      </c>
      <c r="J65" s="40" t="s">
        <v>155</v>
      </c>
      <c r="K65" s="15"/>
      <c r="L65" s="16"/>
      <c r="M65" s="17"/>
      <c r="N65" s="40" t="s">
        <v>150</v>
      </c>
      <c r="O65" s="31"/>
      <c r="P65" s="32"/>
      <c r="Q65" s="33"/>
      <c r="R65" s="40" t="s">
        <v>150</v>
      </c>
      <c r="S65" s="12"/>
      <c r="T65" s="13"/>
      <c r="U65" s="13"/>
      <c r="V65" s="13"/>
      <c r="W65" s="14"/>
    </row>
    <row r="66" spans="1:23" ht="17.25" x14ac:dyDescent="0.25">
      <c r="H66" t="s">
        <v>149</v>
      </c>
      <c r="J66" s="40" t="s">
        <v>156</v>
      </c>
      <c r="K66" s="15"/>
      <c r="L66" s="16"/>
      <c r="M66" s="17"/>
      <c r="N66" s="40" t="s">
        <v>151</v>
      </c>
      <c r="O66" s="34"/>
      <c r="P66" s="35"/>
      <c r="Q66" s="36"/>
      <c r="R66" s="40" t="s">
        <v>151</v>
      </c>
      <c r="S66" s="15"/>
      <c r="T66" s="16"/>
      <c r="U66" s="16"/>
      <c r="V66" s="16"/>
      <c r="W66" s="17"/>
    </row>
    <row r="67" spans="1:23" ht="15.75" thickBot="1" x14ac:dyDescent="0.3">
      <c r="A67" t="s">
        <v>121</v>
      </c>
      <c r="B67" t="s">
        <v>147</v>
      </c>
      <c r="J67" s="40" t="s">
        <v>157</v>
      </c>
      <c r="K67" s="15"/>
      <c r="L67" s="16"/>
      <c r="M67" s="17"/>
      <c r="N67" s="40" t="s">
        <v>152</v>
      </c>
      <c r="O67" s="37"/>
      <c r="P67" s="38"/>
      <c r="Q67" s="39"/>
      <c r="R67" s="40" t="s">
        <v>152</v>
      </c>
      <c r="S67" s="18"/>
      <c r="T67" s="19"/>
      <c r="U67" s="19"/>
      <c r="V67" s="19"/>
      <c r="W67" s="20"/>
    </row>
    <row r="68" spans="1:23" ht="15.75" thickBot="1" x14ac:dyDescent="0.3">
      <c r="J68" s="40" t="s">
        <v>158</v>
      </c>
      <c r="K68" s="18"/>
      <c r="L68" s="19"/>
      <c r="M68" s="20"/>
    </row>
    <row r="70" spans="1:23" x14ac:dyDescent="0.25">
      <c r="J70" s="41" t="s">
        <v>160</v>
      </c>
    </row>
    <row r="72" spans="1:23" ht="17.25" x14ac:dyDescent="0.25">
      <c r="K72" s="42" t="s">
        <v>113</v>
      </c>
      <c r="P72" s="42" t="s">
        <v>51</v>
      </c>
      <c r="U72" s="5" t="s">
        <v>159</v>
      </c>
    </row>
    <row r="73" spans="1:23" ht="15.75" thickBot="1" x14ac:dyDescent="0.3">
      <c r="K73" t="s">
        <v>150</v>
      </c>
      <c r="L73" t="s">
        <v>151</v>
      </c>
      <c r="M73" t="s">
        <v>152</v>
      </c>
    </row>
    <row r="74" spans="1:23" ht="15.75" thickBot="1" x14ac:dyDescent="0.3">
      <c r="J74" s="40" t="s">
        <v>154</v>
      </c>
      <c r="K74" s="43">
        <v>1</v>
      </c>
      <c r="L74" s="44">
        <v>10</v>
      </c>
      <c r="M74" s="45">
        <v>100</v>
      </c>
      <c r="O74" t="s">
        <v>150</v>
      </c>
      <c r="P74" t="s">
        <v>151</v>
      </c>
      <c r="Q74" t="s">
        <v>152</v>
      </c>
      <c r="S74" t="s">
        <v>154</v>
      </c>
      <c r="T74" t="s">
        <v>155</v>
      </c>
      <c r="U74" t="s">
        <v>156</v>
      </c>
      <c r="V74" t="s">
        <v>157</v>
      </c>
      <c r="W74" t="s">
        <v>158</v>
      </c>
    </row>
    <row r="75" spans="1:23" x14ac:dyDescent="0.25">
      <c r="J75" s="40" t="s">
        <v>155</v>
      </c>
      <c r="K75" s="46">
        <v>2</v>
      </c>
      <c r="L75" s="47">
        <v>20</v>
      </c>
      <c r="M75" s="48">
        <v>200</v>
      </c>
      <c r="N75" s="40" t="s">
        <v>150</v>
      </c>
      <c r="O75" s="52">
        <v>1</v>
      </c>
      <c r="P75" s="53">
        <v>0.1</v>
      </c>
      <c r="Q75" s="54">
        <v>0.2</v>
      </c>
      <c r="R75" s="40" t="s">
        <v>150</v>
      </c>
      <c r="S75" s="12">
        <f t="array" ref="S75:W77">TRANSPOSE(K74:M78)</f>
        <v>1</v>
      </c>
      <c r="T75" s="13">
        <v>2</v>
      </c>
      <c r="U75" s="13">
        <v>3</v>
      </c>
      <c r="V75" s="13">
        <v>4</v>
      </c>
      <c r="W75" s="14">
        <v>5</v>
      </c>
    </row>
    <row r="76" spans="1:23" x14ac:dyDescent="0.25">
      <c r="J76" s="40" t="s">
        <v>156</v>
      </c>
      <c r="K76" s="46">
        <v>3</v>
      </c>
      <c r="L76" s="47">
        <v>30</v>
      </c>
      <c r="M76" s="48">
        <v>300</v>
      </c>
      <c r="N76" s="40" t="s">
        <v>151</v>
      </c>
      <c r="O76" s="55">
        <v>0.1</v>
      </c>
      <c r="P76" s="56">
        <v>1</v>
      </c>
      <c r="Q76" s="57">
        <v>0.3</v>
      </c>
      <c r="R76" s="40" t="s">
        <v>151</v>
      </c>
      <c r="S76" s="15">
        <v>10</v>
      </c>
      <c r="T76" s="16">
        <v>20</v>
      </c>
      <c r="U76" s="16">
        <v>30</v>
      </c>
      <c r="V76" s="16">
        <v>40</v>
      </c>
      <c r="W76" s="17">
        <v>50</v>
      </c>
    </row>
    <row r="77" spans="1:23" ht="15.75" thickBot="1" x14ac:dyDescent="0.3">
      <c r="J77" s="40" t="s">
        <v>157</v>
      </c>
      <c r="K77" s="46">
        <v>4</v>
      </c>
      <c r="L77" s="47">
        <v>40</v>
      </c>
      <c r="M77" s="48">
        <v>400</v>
      </c>
      <c r="N77" s="40" t="s">
        <v>152</v>
      </c>
      <c r="O77" s="58">
        <v>0.2</v>
      </c>
      <c r="P77" s="59">
        <v>0.3</v>
      </c>
      <c r="Q77" s="60">
        <v>1</v>
      </c>
      <c r="R77" s="40" t="s">
        <v>152</v>
      </c>
      <c r="S77" s="18">
        <v>100</v>
      </c>
      <c r="T77" s="19">
        <v>200</v>
      </c>
      <c r="U77" s="19">
        <v>300</v>
      </c>
      <c r="V77" s="19">
        <v>400</v>
      </c>
      <c r="W77" s="20">
        <v>500</v>
      </c>
    </row>
    <row r="78" spans="1:23" ht="15.75" thickBot="1" x14ac:dyDescent="0.3">
      <c r="J78" s="40" t="s">
        <v>158</v>
      </c>
      <c r="K78" s="49">
        <v>5</v>
      </c>
      <c r="L78" s="50">
        <v>50</v>
      </c>
      <c r="M78" s="51">
        <v>500</v>
      </c>
    </row>
    <row r="80" spans="1:23" ht="17.25" x14ac:dyDescent="0.25">
      <c r="K80" t="s">
        <v>161</v>
      </c>
      <c r="M80" t="s">
        <v>162</v>
      </c>
      <c r="Q80" t="s">
        <v>163</v>
      </c>
      <c r="S80" t="s">
        <v>164</v>
      </c>
    </row>
    <row r="81" spans="13:21" ht="15.75" thickBot="1" x14ac:dyDescent="0.3"/>
    <row r="82" spans="13:21" x14ac:dyDescent="0.25">
      <c r="M82" s="12">
        <f t="array" ref="M82:O86">MMULT(K74:M78,O75:Q77)</f>
        <v>22</v>
      </c>
      <c r="N82" s="13">
        <v>40.1</v>
      </c>
      <c r="O82" s="14">
        <v>103.2</v>
      </c>
      <c r="Q82" s="12">
        <f t="array" ref="Q82:U86">MMULT(M82:O86,S75:W77)</f>
        <v>10743</v>
      </c>
      <c r="R82" s="13">
        <v>21486</v>
      </c>
      <c r="S82" s="13">
        <v>32229</v>
      </c>
      <c r="T82" s="13">
        <v>42972</v>
      </c>
      <c r="U82" s="14">
        <v>53715</v>
      </c>
    </row>
    <row r="83" spans="13:21" x14ac:dyDescent="0.25">
      <c r="M83" s="15">
        <v>44</v>
      </c>
      <c r="N83" s="16">
        <v>80.2</v>
      </c>
      <c r="O83" s="17">
        <v>206.4</v>
      </c>
      <c r="Q83" s="15">
        <v>21486</v>
      </c>
      <c r="R83" s="16">
        <v>42972</v>
      </c>
      <c r="S83" s="16">
        <v>64458</v>
      </c>
      <c r="T83" s="16">
        <v>85944</v>
      </c>
      <c r="U83" s="17">
        <v>107430</v>
      </c>
    </row>
    <row r="84" spans="13:21" x14ac:dyDescent="0.25">
      <c r="M84" s="15">
        <v>66</v>
      </c>
      <c r="N84" s="16">
        <v>120.3</v>
      </c>
      <c r="O84" s="17">
        <v>309.60000000000002</v>
      </c>
      <c r="Q84" s="15">
        <v>32229.000000000004</v>
      </c>
      <c r="R84" s="16">
        <v>64458.000000000007</v>
      </c>
      <c r="S84" s="16">
        <v>96687</v>
      </c>
      <c r="T84" s="16">
        <v>128916.00000000001</v>
      </c>
      <c r="U84" s="17">
        <v>161145</v>
      </c>
    </row>
    <row r="85" spans="13:21" x14ac:dyDescent="0.25">
      <c r="M85" s="15">
        <v>88</v>
      </c>
      <c r="N85" s="16">
        <v>160.4</v>
      </c>
      <c r="O85" s="17">
        <v>412.8</v>
      </c>
      <c r="Q85" s="15">
        <v>42972</v>
      </c>
      <c r="R85" s="16">
        <v>85944</v>
      </c>
      <c r="S85" s="16">
        <v>128916</v>
      </c>
      <c r="T85" s="16">
        <v>171888</v>
      </c>
      <c r="U85" s="17">
        <v>214860</v>
      </c>
    </row>
    <row r="86" spans="13:21" ht="15.75" thickBot="1" x14ac:dyDescent="0.3">
      <c r="M86" s="18">
        <v>110</v>
      </c>
      <c r="N86" s="19">
        <v>200.5</v>
      </c>
      <c r="O86" s="20">
        <v>516</v>
      </c>
      <c r="Q86" s="18">
        <v>53715</v>
      </c>
      <c r="R86" s="19">
        <v>107430</v>
      </c>
      <c r="S86" s="19">
        <v>161145</v>
      </c>
      <c r="T86" s="19">
        <v>214860</v>
      </c>
      <c r="U86" s="20">
        <v>268575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ABF6-3306-4601-B27B-259712DDB22D}">
  <dimension ref="A1:AC102"/>
  <sheetViews>
    <sheetView tabSelected="1" zoomScale="220" zoomScaleNormal="22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" x14ac:dyDescent="0.25"/>
  <cols>
    <col min="1" max="1" width="4" bestFit="1" customWidth="1"/>
    <col min="2" max="10" width="4" customWidth="1"/>
  </cols>
  <sheetData>
    <row r="1" spans="1:29" x14ac:dyDescent="0.25">
      <c r="C1" s="5" t="s">
        <v>177</v>
      </c>
      <c r="Q1" s="5" t="s">
        <v>178</v>
      </c>
    </row>
    <row r="2" spans="1:29" x14ac:dyDescent="0.25">
      <c r="A2" t="s">
        <v>0</v>
      </c>
      <c r="B2" t="s">
        <v>153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P2" t="s">
        <v>0</v>
      </c>
      <c r="Q2" t="s">
        <v>153</v>
      </c>
      <c r="R2" t="s">
        <v>165</v>
      </c>
      <c r="S2" t="s">
        <v>166</v>
      </c>
      <c r="T2" t="s">
        <v>167</v>
      </c>
      <c r="U2" t="s">
        <v>168</v>
      </c>
      <c r="V2" t="s">
        <v>169</v>
      </c>
      <c r="W2" t="s">
        <v>170</v>
      </c>
      <c r="X2" t="s">
        <v>171</v>
      </c>
      <c r="Y2" t="s">
        <v>172</v>
      </c>
      <c r="Z2" t="s">
        <v>173</v>
      </c>
      <c r="AA2" t="s">
        <v>174</v>
      </c>
      <c r="AB2" t="s">
        <v>175</v>
      </c>
      <c r="AC2" t="s">
        <v>176</v>
      </c>
    </row>
    <row r="3" spans="1:29" x14ac:dyDescent="0.25">
      <c r="A3">
        <v>1</v>
      </c>
      <c r="B3">
        <f ca="1">ROUND(RAND()*10+1+RAND(),0)</f>
        <v>10</v>
      </c>
      <c r="C3">
        <f ca="1">ROUND(RAND()*15+1+RAND(),0)</f>
        <v>15</v>
      </c>
      <c r="D3">
        <f ca="1">ROUND(RAND()*5+1+RAND(),0)</f>
        <v>4</v>
      </c>
      <c r="E3">
        <f ca="1">2*(B3+C3)+RAND()</f>
        <v>50.75477996402612</v>
      </c>
      <c r="F3">
        <f ca="1">2*(B3+D3)+RAND()</f>
        <v>28.239854604669034</v>
      </c>
      <c r="G3">
        <f ca="1">2*(C3+D3)+RAND()</f>
        <v>38.41853002370874</v>
      </c>
      <c r="H3">
        <f ca="1">B3*C3+RAND()</f>
        <v>150.36784570349147</v>
      </c>
      <c r="I3">
        <f ca="1">B3*D3+RAND()</f>
        <v>40.447090096313389</v>
      </c>
      <c r="J3">
        <f ca="1">C3*D3+RAND()</f>
        <v>60.759040340998844</v>
      </c>
      <c r="K3">
        <f ca="1">SQRT(B3*B3+C3*C3)+RAND()</f>
        <v>18.29881271499535</v>
      </c>
      <c r="L3">
        <f ca="1">SQRT(B3*B3+D3*D3)+RAND()</f>
        <v>11.233365499113566</v>
      </c>
      <c r="M3">
        <f ca="1">SQRT(C3*C3+D3*D3)+RAND()</f>
        <v>16.060915955583102</v>
      </c>
      <c r="N3">
        <f ca="1">B3*C3*D3+RAND()</f>
        <v>600.80264907943456</v>
      </c>
      <c r="P3">
        <v>1</v>
      </c>
      <c r="Q3">
        <v>5</v>
      </c>
      <c r="R3">
        <v>13</v>
      </c>
      <c r="S3">
        <v>4</v>
      </c>
      <c r="T3">
        <v>36.421633610829176</v>
      </c>
      <c r="U3">
        <v>18.170976196524549</v>
      </c>
      <c r="V3">
        <v>34.555898158269379</v>
      </c>
      <c r="W3">
        <v>65.778838721223707</v>
      </c>
      <c r="X3">
        <v>20.339795181038372</v>
      </c>
      <c r="Y3">
        <v>52.332325421412563</v>
      </c>
      <c r="Z3">
        <v>14.763193660797471</v>
      </c>
      <c r="AA3">
        <v>6.8400973504426847</v>
      </c>
      <c r="AB3">
        <v>14.133184611159702</v>
      </c>
      <c r="AC3">
        <v>260.33180142125155</v>
      </c>
    </row>
    <row r="4" spans="1:29" x14ac:dyDescent="0.25">
      <c r="A4">
        <v>2</v>
      </c>
      <c r="B4">
        <f t="shared" ref="B4:B67" ca="1" si="0">ROUND(RAND()*10+1+RAND(),0)</f>
        <v>6</v>
      </c>
      <c r="C4">
        <f t="shared" ref="C4:C67" ca="1" si="1">ROUND(RAND()*15+1+RAND(),0)</f>
        <v>15</v>
      </c>
      <c r="D4">
        <f t="shared" ref="D4:D67" ca="1" si="2">ROUND(RAND()*5+1+RAND(),0)</f>
        <v>3</v>
      </c>
      <c r="E4">
        <f t="shared" ref="E4:E67" ca="1" si="3">2*(B4+C4)+RAND()</f>
        <v>42.980662013645947</v>
      </c>
      <c r="F4">
        <f t="shared" ref="F4:F67" ca="1" si="4">2*(B4+D4)+RAND()</f>
        <v>18.776982693900511</v>
      </c>
      <c r="G4">
        <f t="shared" ref="G4:G67" ca="1" si="5">2*(C4+D4)+RAND()</f>
        <v>36.759585763255174</v>
      </c>
      <c r="H4">
        <f t="shared" ref="H4:H67" ca="1" si="6">B4*C4+RAND()</f>
        <v>90.971550468650904</v>
      </c>
      <c r="I4">
        <f t="shared" ref="I4:I67" ca="1" si="7">B4*D4+RAND()</f>
        <v>18.141876091826813</v>
      </c>
      <c r="J4">
        <f t="shared" ref="J4:J67" ca="1" si="8">C4*D4+RAND()</f>
        <v>45.653540194503421</v>
      </c>
      <c r="K4">
        <f t="shared" ref="K4:K67" ca="1" si="9">SQRT(B4*B4+C4*C4)+RAND()</f>
        <v>16.440640160187083</v>
      </c>
      <c r="L4">
        <f t="shared" ref="L4:L67" ca="1" si="10">SQRT(B4*B4+D4*D4)+RAND()</f>
        <v>7.6134385706478076</v>
      </c>
      <c r="M4">
        <f t="shared" ref="M4:M67" ca="1" si="11">SQRT(C4*C4+D4*D4)+RAND()</f>
        <v>15.317666561418646</v>
      </c>
      <c r="N4">
        <f t="shared" ref="N4:N67" ca="1" si="12">B4*C4*D4+RAND()</f>
        <v>270.66646768856214</v>
      </c>
      <c r="P4">
        <v>2</v>
      </c>
      <c r="Q4">
        <v>9</v>
      </c>
      <c r="R4">
        <v>8</v>
      </c>
      <c r="S4">
        <v>4</v>
      </c>
      <c r="T4">
        <v>34.239671281244959</v>
      </c>
      <c r="U4">
        <v>26.958835581218477</v>
      </c>
      <c r="V4">
        <v>24.302172812317067</v>
      </c>
      <c r="W4">
        <v>72.661367195024326</v>
      </c>
      <c r="X4">
        <v>36.55567758061855</v>
      </c>
      <c r="Y4">
        <v>32.011308219514703</v>
      </c>
      <c r="Z4">
        <v>12.986803082178824</v>
      </c>
      <c r="AA4">
        <v>10.080666561422946</v>
      </c>
      <c r="AB4">
        <v>9.7158352768902798</v>
      </c>
      <c r="AC4">
        <v>288.26355531100398</v>
      </c>
    </row>
    <row r="5" spans="1:29" x14ac:dyDescent="0.25">
      <c r="A5">
        <v>3</v>
      </c>
      <c r="B5">
        <f t="shared" ca="1" si="0"/>
        <v>6</v>
      </c>
      <c r="C5">
        <f t="shared" ca="1" si="1"/>
        <v>5</v>
      </c>
      <c r="D5">
        <f t="shared" ca="1" si="2"/>
        <v>2</v>
      </c>
      <c r="E5">
        <f t="shared" ca="1" si="3"/>
        <v>22.396929740049039</v>
      </c>
      <c r="F5">
        <f t="shared" ca="1" si="4"/>
        <v>16.55914951031091</v>
      </c>
      <c r="G5">
        <f t="shared" ca="1" si="5"/>
        <v>14.814147221019226</v>
      </c>
      <c r="H5">
        <f t="shared" ca="1" si="6"/>
        <v>30.225348375068759</v>
      </c>
      <c r="I5">
        <f t="shared" ca="1" si="7"/>
        <v>12.581827777696335</v>
      </c>
      <c r="J5">
        <f t="shared" ca="1" si="8"/>
        <v>10.841004613184246</v>
      </c>
      <c r="K5">
        <f t="shared" ca="1" si="9"/>
        <v>8.0094411108649695</v>
      </c>
      <c r="L5">
        <f t="shared" ca="1" si="10"/>
        <v>7.2606128444538358</v>
      </c>
      <c r="M5">
        <f t="shared" ca="1" si="11"/>
        <v>6.0406866217352162</v>
      </c>
      <c r="N5">
        <f t="shared" ca="1" si="12"/>
        <v>60.493791223014526</v>
      </c>
      <c r="P5">
        <v>3</v>
      </c>
      <c r="Q5">
        <v>2</v>
      </c>
      <c r="R5">
        <v>2</v>
      </c>
      <c r="S5">
        <v>3</v>
      </c>
      <c r="T5">
        <v>8.4783870227621136</v>
      </c>
      <c r="U5">
        <v>10.394644623228137</v>
      </c>
      <c r="V5">
        <v>10.246422736190953</v>
      </c>
      <c r="W5">
        <v>4.7058544926122936</v>
      </c>
      <c r="X5">
        <v>6.4223251461254742</v>
      </c>
      <c r="Y5">
        <v>6.2238749374789499</v>
      </c>
      <c r="Z5">
        <v>3.1613775224394525</v>
      </c>
      <c r="AA5">
        <v>4.0794869644154561</v>
      </c>
      <c r="AB5">
        <v>3.80028397253961</v>
      </c>
      <c r="AC5">
        <v>12.537782423563526</v>
      </c>
    </row>
    <row r="6" spans="1:29" x14ac:dyDescent="0.25">
      <c r="A6">
        <v>4</v>
      </c>
      <c r="B6">
        <f t="shared" ca="1" si="0"/>
        <v>4</v>
      </c>
      <c r="C6">
        <f t="shared" ca="1" si="1"/>
        <v>14</v>
      </c>
      <c r="D6">
        <f t="shared" ca="1" si="2"/>
        <v>4</v>
      </c>
      <c r="E6">
        <f t="shared" ca="1" si="3"/>
        <v>36.923628126418123</v>
      </c>
      <c r="F6">
        <f t="shared" ca="1" si="4"/>
        <v>16.604222231241998</v>
      </c>
      <c r="G6">
        <f t="shared" ca="1" si="5"/>
        <v>36.905961333230259</v>
      </c>
      <c r="H6">
        <f t="shared" ca="1" si="6"/>
        <v>56.51513060834867</v>
      </c>
      <c r="I6">
        <f t="shared" ca="1" si="7"/>
        <v>16.86997112388163</v>
      </c>
      <c r="J6">
        <f t="shared" ca="1" si="8"/>
        <v>56.481731864131518</v>
      </c>
      <c r="K6">
        <f t="shared" ca="1" si="9"/>
        <v>14.689659669089966</v>
      </c>
      <c r="L6">
        <f t="shared" ca="1" si="10"/>
        <v>5.9021840891564459</v>
      </c>
      <c r="M6">
        <f t="shared" ca="1" si="11"/>
        <v>14.906249513065655</v>
      </c>
      <c r="N6">
        <f t="shared" ca="1" si="12"/>
        <v>224.23228064125814</v>
      </c>
      <c r="P6">
        <v>4</v>
      </c>
      <c r="Q6">
        <v>2</v>
      </c>
      <c r="R6">
        <v>16</v>
      </c>
      <c r="S6">
        <v>6</v>
      </c>
      <c r="T6">
        <v>36.529834801968704</v>
      </c>
      <c r="U6">
        <v>16.917657052585689</v>
      </c>
      <c r="V6">
        <v>44.590112804231943</v>
      </c>
      <c r="W6">
        <v>32.88246180950059</v>
      </c>
      <c r="X6">
        <v>12.442343545085864</v>
      </c>
      <c r="Y6">
        <v>96.795912462361457</v>
      </c>
      <c r="Z6">
        <v>16.594055850824287</v>
      </c>
      <c r="AA6">
        <v>7.1680674993108582</v>
      </c>
      <c r="AB6">
        <v>17.577972719427319</v>
      </c>
      <c r="AC6">
        <v>192.61085677553791</v>
      </c>
    </row>
    <row r="7" spans="1:29" x14ac:dyDescent="0.25">
      <c r="A7">
        <v>5</v>
      </c>
      <c r="B7">
        <f t="shared" ca="1" si="0"/>
        <v>7</v>
      </c>
      <c r="C7">
        <f t="shared" ca="1" si="1"/>
        <v>14</v>
      </c>
      <c r="D7">
        <f t="shared" ca="1" si="2"/>
        <v>5</v>
      </c>
      <c r="E7">
        <f t="shared" ca="1" si="3"/>
        <v>42.816508377748278</v>
      </c>
      <c r="F7">
        <f t="shared" ca="1" si="4"/>
        <v>24.466088166797487</v>
      </c>
      <c r="G7">
        <f t="shared" ca="1" si="5"/>
        <v>38.329685444148637</v>
      </c>
      <c r="H7">
        <f t="shared" ca="1" si="6"/>
        <v>98.942467350556896</v>
      </c>
      <c r="I7">
        <f t="shared" ca="1" si="7"/>
        <v>35.777666115342285</v>
      </c>
      <c r="J7">
        <f t="shared" ca="1" si="8"/>
        <v>70.791105960318149</v>
      </c>
      <c r="K7">
        <f t="shared" ca="1" si="9"/>
        <v>15.810483927685024</v>
      </c>
      <c r="L7">
        <f t="shared" ca="1" si="10"/>
        <v>9.0742512786880667</v>
      </c>
      <c r="M7">
        <f t="shared" ca="1" si="11"/>
        <v>14.948957211952898</v>
      </c>
      <c r="N7">
        <f t="shared" ca="1" si="12"/>
        <v>490.15541700064955</v>
      </c>
      <c r="P7">
        <v>5</v>
      </c>
      <c r="Q7">
        <v>8</v>
      </c>
      <c r="R7">
        <v>10</v>
      </c>
      <c r="S7">
        <v>2</v>
      </c>
      <c r="T7">
        <v>36.832399335447093</v>
      </c>
      <c r="U7">
        <v>20.612996861429778</v>
      </c>
      <c r="V7">
        <v>24.069390565260257</v>
      </c>
      <c r="W7">
        <v>80.62791459857803</v>
      </c>
      <c r="X7">
        <v>16.451034427919168</v>
      </c>
      <c r="Y7">
        <v>20.781274824181843</v>
      </c>
      <c r="Z7">
        <v>12.85993976162643</v>
      </c>
      <c r="AA7">
        <v>9.1872293763168322</v>
      </c>
      <c r="AB7">
        <v>10.553949746655205</v>
      </c>
      <c r="AC7">
        <v>160.61901282665974</v>
      </c>
    </row>
    <row r="8" spans="1:29" x14ac:dyDescent="0.25">
      <c r="A8">
        <v>6</v>
      </c>
      <c r="B8">
        <f t="shared" ca="1" si="0"/>
        <v>6</v>
      </c>
      <c r="C8">
        <f t="shared" ca="1" si="1"/>
        <v>6</v>
      </c>
      <c r="D8">
        <f t="shared" ca="1" si="2"/>
        <v>3</v>
      </c>
      <c r="E8">
        <f t="shared" ca="1" si="3"/>
        <v>24.712615855571489</v>
      </c>
      <c r="F8">
        <f t="shared" ca="1" si="4"/>
        <v>18.075952418250054</v>
      </c>
      <c r="G8">
        <f t="shared" ca="1" si="5"/>
        <v>18.684786161588743</v>
      </c>
      <c r="H8">
        <f t="shared" ca="1" si="6"/>
        <v>36.523078346547393</v>
      </c>
      <c r="I8">
        <f t="shared" ca="1" si="7"/>
        <v>18.472278662778805</v>
      </c>
      <c r="J8">
        <f t="shared" ca="1" si="8"/>
        <v>18.349405841419053</v>
      </c>
      <c r="K8">
        <f t="shared" ca="1" si="9"/>
        <v>8.8169790973747872</v>
      </c>
      <c r="L8">
        <f t="shared" ca="1" si="10"/>
        <v>7.3597235611153868</v>
      </c>
      <c r="M8">
        <f t="shared" ca="1" si="11"/>
        <v>6.7470969826981957</v>
      </c>
      <c r="N8">
        <f t="shared" ca="1" si="12"/>
        <v>108.66230652963698</v>
      </c>
      <c r="P8">
        <v>6</v>
      </c>
      <c r="Q8">
        <v>3</v>
      </c>
      <c r="R8">
        <v>12</v>
      </c>
      <c r="S8">
        <v>4</v>
      </c>
      <c r="T8">
        <v>30.252696756189483</v>
      </c>
      <c r="U8">
        <v>14.805340609427695</v>
      </c>
      <c r="V8">
        <v>32.638903903896477</v>
      </c>
      <c r="W8">
        <v>36.742914821146961</v>
      </c>
      <c r="X8">
        <v>12.427737502642691</v>
      </c>
      <c r="Y8">
        <v>48.87641383615825</v>
      </c>
      <c r="Z8">
        <v>12.780962533822317</v>
      </c>
      <c r="AA8">
        <v>5.973134484542725</v>
      </c>
      <c r="AB8">
        <v>12.848996504618954</v>
      </c>
      <c r="AC8">
        <v>144.74260748109046</v>
      </c>
    </row>
    <row r="9" spans="1:29" x14ac:dyDescent="0.25">
      <c r="A9">
        <v>7</v>
      </c>
      <c r="B9">
        <f t="shared" ca="1" si="0"/>
        <v>9</v>
      </c>
      <c r="C9">
        <f t="shared" ca="1" si="1"/>
        <v>12</v>
      </c>
      <c r="D9">
        <f t="shared" ca="1" si="2"/>
        <v>6</v>
      </c>
      <c r="E9">
        <f t="shared" ca="1" si="3"/>
        <v>42.065938969923337</v>
      </c>
      <c r="F9">
        <f t="shared" ca="1" si="4"/>
        <v>30.88252780035516</v>
      </c>
      <c r="G9">
        <f t="shared" ca="1" si="5"/>
        <v>36.377415399563517</v>
      </c>
      <c r="H9">
        <f t="shared" ca="1" si="6"/>
        <v>108.24418967208777</v>
      </c>
      <c r="I9">
        <f t="shared" ca="1" si="7"/>
        <v>54.908944069323617</v>
      </c>
      <c r="J9">
        <f t="shared" ca="1" si="8"/>
        <v>72.369732432620012</v>
      </c>
      <c r="K9">
        <f t="shared" ca="1" si="9"/>
        <v>15.723806146869443</v>
      </c>
      <c r="L9">
        <f t="shared" ca="1" si="10"/>
        <v>11.024010989797279</v>
      </c>
      <c r="M9">
        <f t="shared" ca="1" si="11"/>
        <v>14.271490554268331</v>
      </c>
      <c r="N9">
        <f t="shared" ca="1" si="12"/>
        <v>648.40793654096797</v>
      </c>
      <c r="P9">
        <v>7</v>
      </c>
      <c r="Q9">
        <v>4</v>
      </c>
      <c r="R9">
        <v>8</v>
      </c>
      <c r="S9">
        <v>2</v>
      </c>
      <c r="T9">
        <v>24.913545261700619</v>
      </c>
      <c r="U9">
        <v>12.911831011634877</v>
      </c>
      <c r="V9">
        <v>20.976838411533791</v>
      </c>
      <c r="W9">
        <v>32.808655096092068</v>
      </c>
      <c r="X9">
        <v>8.3307783202500314</v>
      </c>
      <c r="Y9">
        <v>16.142204048728996</v>
      </c>
      <c r="Z9">
        <v>9.138960942585296</v>
      </c>
      <c r="AA9">
        <v>5.1845466862299237</v>
      </c>
      <c r="AB9">
        <v>8.4883068386156602</v>
      </c>
      <c r="AC9">
        <v>64.959337117586571</v>
      </c>
    </row>
    <row r="10" spans="1:29" x14ac:dyDescent="0.25">
      <c r="A10">
        <v>8</v>
      </c>
      <c r="B10">
        <f t="shared" ca="1" si="0"/>
        <v>3</v>
      </c>
      <c r="C10">
        <f t="shared" ca="1" si="1"/>
        <v>13</v>
      </c>
      <c r="D10">
        <f t="shared" ca="1" si="2"/>
        <v>4</v>
      </c>
      <c r="E10">
        <f t="shared" ca="1" si="3"/>
        <v>32.161520854864179</v>
      </c>
      <c r="F10">
        <f t="shared" ca="1" si="4"/>
        <v>14.665125586527029</v>
      </c>
      <c r="G10">
        <f t="shared" ca="1" si="5"/>
        <v>34.615954637368347</v>
      </c>
      <c r="H10">
        <f t="shared" ca="1" si="6"/>
        <v>39.90511613469414</v>
      </c>
      <c r="I10">
        <f t="shared" ca="1" si="7"/>
        <v>12.517402858057501</v>
      </c>
      <c r="J10">
        <f t="shared" ca="1" si="8"/>
        <v>52.213654642075895</v>
      </c>
      <c r="K10">
        <f t="shared" ca="1" si="9"/>
        <v>13.695859184090148</v>
      </c>
      <c r="L10">
        <f t="shared" ca="1" si="10"/>
        <v>5.1033604242400781</v>
      </c>
      <c r="M10">
        <f t="shared" ca="1" si="11"/>
        <v>14.558765335494975</v>
      </c>
      <c r="N10">
        <f t="shared" ca="1" si="12"/>
        <v>156.76632890408641</v>
      </c>
      <c r="P10">
        <v>8</v>
      </c>
      <c r="Q10">
        <v>5</v>
      </c>
      <c r="R10">
        <v>5</v>
      </c>
      <c r="S10">
        <v>3</v>
      </c>
      <c r="T10">
        <v>20.862195098607184</v>
      </c>
      <c r="U10">
        <v>16.36293143811751</v>
      </c>
      <c r="V10">
        <v>16.196346177714933</v>
      </c>
      <c r="W10">
        <v>25.472287115601038</v>
      </c>
      <c r="X10">
        <v>15.827029371798616</v>
      </c>
      <c r="Y10">
        <v>15.474840582424212</v>
      </c>
      <c r="Z10">
        <v>7.7553410629330308</v>
      </c>
      <c r="AA10">
        <v>6.7154370556426963</v>
      </c>
      <c r="AB10">
        <v>5.9099853734559646</v>
      </c>
      <c r="AC10">
        <v>75.634374059660402</v>
      </c>
    </row>
    <row r="11" spans="1:29" x14ac:dyDescent="0.25">
      <c r="A11">
        <v>9</v>
      </c>
      <c r="B11">
        <f t="shared" ca="1" si="0"/>
        <v>5</v>
      </c>
      <c r="C11">
        <f t="shared" ca="1" si="1"/>
        <v>10</v>
      </c>
      <c r="D11">
        <f t="shared" ca="1" si="2"/>
        <v>2</v>
      </c>
      <c r="E11">
        <f t="shared" ca="1" si="3"/>
        <v>30.883278155512791</v>
      </c>
      <c r="F11">
        <f t="shared" ca="1" si="4"/>
        <v>14.959169632448027</v>
      </c>
      <c r="G11">
        <f t="shared" ca="1" si="5"/>
        <v>24.037504392133428</v>
      </c>
      <c r="H11">
        <f t="shared" ca="1" si="6"/>
        <v>50.714409993433669</v>
      </c>
      <c r="I11">
        <f t="shared" ca="1" si="7"/>
        <v>10.302969715975658</v>
      </c>
      <c r="J11">
        <f t="shared" ca="1" si="8"/>
        <v>20.274800230609767</v>
      </c>
      <c r="K11">
        <f t="shared" ca="1" si="9"/>
        <v>11.221081721911062</v>
      </c>
      <c r="L11">
        <f t="shared" ca="1" si="10"/>
        <v>5.8264592006011968</v>
      </c>
      <c r="M11">
        <f t="shared" ca="1" si="11"/>
        <v>10.808138745784444</v>
      </c>
      <c r="N11">
        <f t="shared" ca="1" si="12"/>
        <v>100.55891330321791</v>
      </c>
      <c r="P11">
        <v>9</v>
      </c>
      <c r="Q11">
        <v>5</v>
      </c>
      <c r="R11">
        <v>4</v>
      </c>
      <c r="S11">
        <v>5</v>
      </c>
      <c r="T11">
        <v>18.425254862409176</v>
      </c>
      <c r="U11">
        <v>20.40274325430126</v>
      </c>
      <c r="V11">
        <v>18.102837793799878</v>
      </c>
      <c r="W11">
        <v>20.28588900017871</v>
      </c>
      <c r="X11">
        <v>25.145857598730331</v>
      </c>
      <c r="Y11">
        <v>20.443426593204393</v>
      </c>
      <c r="Z11">
        <v>7.0492084411439766</v>
      </c>
      <c r="AA11">
        <v>7.6697336849460003</v>
      </c>
      <c r="AB11">
        <v>7.3594210984765365</v>
      </c>
      <c r="AC11">
        <v>100.78353823174218</v>
      </c>
    </row>
    <row r="12" spans="1:29" x14ac:dyDescent="0.25">
      <c r="A12">
        <v>10</v>
      </c>
      <c r="B12">
        <f t="shared" ca="1" si="0"/>
        <v>6</v>
      </c>
      <c r="C12">
        <f t="shared" ca="1" si="1"/>
        <v>16</v>
      </c>
      <c r="D12">
        <f t="shared" ca="1" si="2"/>
        <v>2</v>
      </c>
      <c r="E12">
        <f t="shared" ca="1" si="3"/>
        <v>44.928827551630533</v>
      </c>
      <c r="F12">
        <f t="shared" ca="1" si="4"/>
        <v>16.455940123971342</v>
      </c>
      <c r="G12">
        <f t="shared" ca="1" si="5"/>
        <v>36.391219346608693</v>
      </c>
      <c r="H12">
        <f t="shared" ca="1" si="6"/>
        <v>96.821031164366346</v>
      </c>
      <c r="I12">
        <f t="shared" ca="1" si="7"/>
        <v>12.653517621239329</v>
      </c>
      <c r="J12">
        <f t="shared" ca="1" si="8"/>
        <v>32.199588894420188</v>
      </c>
      <c r="K12">
        <f t="shared" ca="1" si="9"/>
        <v>17.939398083417839</v>
      </c>
      <c r="L12">
        <f t="shared" ca="1" si="10"/>
        <v>7.2981763742640782</v>
      </c>
      <c r="M12">
        <f t="shared" ca="1" si="11"/>
        <v>16.576927158404867</v>
      </c>
      <c r="N12">
        <f t="shared" ca="1" si="12"/>
        <v>192.70296170619082</v>
      </c>
      <c r="P12">
        <v>10</v>
      </c>
      <c r="Q12">
        <v>8</v>
      </c>
      <c r="R12">
        <v>3</v>
      </c>
      <c r="S12">
        <v>6</v>
      </c>
      <c r="T12">
        <v>22.77598630524475</v>
      </c>
      <c r="U12">
        <v>28.284691487975675</v>
      </c>
      <c r="V12">
        <v>18.259744774229858</v>
      </c>
      <c r="W12">
        <v>24.772188027058291</v>
      </c>
      <c r="X12">
        <v>48.063694227937091</v>
      </c>
      <c r="Y12">
        <v>18.488642932721298</v>
      </c>
      <c r="Z12">
        <v>9.0652977158119938</v>
      </c>
      <c r="AA12">
        <v>10.170203849740322</v>
      </c>
      <c r="AB12">
        <v>7.04436720285989</v>
      </c>
      <c r="AC12">
        <v>144.30073595654537</v>
      </c>
    </row>
    <row r="13" spans="1:29" x14ac:dyDescent="0.25">
      <c r="A13">
        <v>11</v>
      </c>
      <c r="B13">
        <f t="shared" ca="1" si="0"/>
        <v>4</v>
      </c>
      <c r="C13">
        <f t="shared" ca="1" si="1"/>
        <v>11</v>
      </c>
      <c r="D13">
        <f t="shared" ca="1" si="2"/>
        <v>6</v>
      </c>
      <c r="E13">
        <f t="shared" ca="1" si="3"/>
        <v>30.754937361522199</v>
      </c>
      <c r="F13">
        <f t="shared" ca="1" si="4"/>
        <v>20.961536218354183</v>
      </c>
      <c r="G13">
        <f t="shared" ca="1" si="5"/>
        <v>34.810409954817025</v>
      </c>
      <c r="H13">
        <f t="shared" ca="1" si="6"/>
        <v>44.137444554399252</v>
      </c>
      <c r="I13">
        <f t="shared" ca="1" si="7"/>
        <v>24.326911725458604</v>
      </c>
      <c r="J13">
        <f t="shared" ca="1" si="8"/>
        <v>66.743888057938264</v>
      </c>
      <c r="K13">
        <f t="shared" ca="1" si="9"/>
        <v>12.021662522434566</v>
      </c>
      <c r="L13">
        <f t="shared" ca="1" si="10"/>
        <v>8.2100197179850465</v>
      </c>
      <c r="M13">
        <f t="shared" ca="1" si="11"/>
        <v>13.307160369192173</v>
      </c>
      <c r="N13">
        <f t="shared" ca="1" si="12"/>
        <v>264.27960085757798</v>
      </c>
      <c r="P13">
        <v>11</v>
      </c>
      <c r="Q13">
        <v>8</v>
      </c>
      <c r="R13">
        <v>14</v>
      </c>
      <c r="S13">
        <v>4</v>
      </c>
      <c r="T13">
        <v>44.964977049700003</v>
      </c>
      <c r="U13">
        <v>24.693288412316004</v>
      </c>
      <c r="V13">
        <v>36.129539978555108</v>
      </c>
      <c r="W13">
        <v>112.53622296125538</v>
      </c>
      <c r="X13">
        <v>32.772790438642431</v>
      </c>
      <c r="Y13">
        <v>56.961234779458088</v>
      </c>
      <c r="Z13">
        <v>16.220642040723995</v>
      </c>
      <c r="AA13">
        <v>9.4139087299354056</v>
      </c>
      <c r="AB13">
        <v>14.971259913015563</v>
      </c>
      <c r="AC13">
        <v>448.82898583078747</v>
      </c>
    </row>
    <row r="14" spans="1:29" x14ac:dyDescent="0.25">
      <c r="A14">
        <v>12</v>
      </c>
      <c r="B14">
        <f t="shared" ca="1" si="0"/>
        <v>7</v>
      </c>
      <c r="C14">
        <f t="shared" ca="1" si="1"/>
        <v>8</v>
      </c>
      <c r="D14">
        <f t="shared" ca="1" si="2"/>
        <v>6</v>
      </c>
      <c r="E14">
        <f t="shared" ca="1" si="3"/>
        <v>30.892512384206622</v>
      </c>
      <c r="F14">
        <f t="shared" ca="1" si="4"/>
        <v>26.908757223019006</v>
      </c>
      <c r="G14">
        <f t="shared" ca="1" si="5"/>
        <v>28.244074098515114</v>
      </c>
      <c r="H14">
        <f t="shared" ca="1" si="6"/>
        <v>56.820826752517853</v>
      </c>
      <c r="I14">
        <f t="shared" ca="1" si="7"/>
        <v>42.550073748701045</v>
      </c>
      <c r="J14">
        <f t="shared" ca="1" si="8"/>
        <v>48.199557400066901</v>
      </c>
      <c r="K14">
        <f t="shared" ca="1" si="9"/>
        <v>11.393682286819477</v>
      </c>
      <c r="L14">
        <f t="shared" ca="1" si="10"/>
        <v>10.152025801757821</v>
      </c>
      <c r="M14">
        <f t="shared" ca="1" si="11"/>
        <v>10.878451520382768</v>
      </c>
      <c r="N14">
        <f t="shared" ca="1" si="12"/>
        <v>336.99208632661828</v>
      </c>
      <c r="P14">
        <v>12</v>
      </c>
      <c r="Q14">
        <v>10</v>
      </c>
      <c r="R14">
        <v>15</v>
      </c>
      <c r="S14">
        <v>1</v>
      </c>
      <c r="T14">
        <v>50.644464643977919</v>
      </c>
      <c r="U14">
        <v>22.606038411384514</v>
      </c>
      <c r="V14">
        <v>32.180874388416534</v>
      </c>
      <c r="W14">
        <v>150.78763184943773</v>
      </c>
      <c r="X14">
        <v>10.700885924201341</v>
      </c>
      <c r="Y14">
        <v>15.242578667896789</v>
      </c>
      <c r="Z14">
        <v>18.152231586926256</v>
      </c>
      <c r="AA14">
        <v>11.004159399431856</v>
      </c>
      <c r="AB14">
        <v>15.262893642348658</v>
      </c>
      <c r="AC14">
        <v>150.55378171516421</v>
      </c>
    </row>
    <row r="15" spans="1:29" x14ac:dyDescent="0.25">
      <c r="A15">
        <v>13</v>
      </c>
      <c r="B15">
        <f t="shared" ca="1" si="0"/>
        <v>3</v>
      </c>
      <c r="C15">
        <f t="shared" ca="1" si="1"/>
        <v>3</v>
      </c>
      <c r="D15">
        <f t="shared" ca="1" si="2"/>
        <v>4</v>
      </c>
      <c r="E15">
        <f t="shared" ca="1" si="3"/>
        <v>12.489332082138896</v>
      </c>
      <c r="F15">
        <f t="shared" ca="1" si="4"/>
        <v>14.968340300967128</v>
      </c>
      <c r="G15">
        <f t="shared" ca="1" si="5"/>
        <v>14.567856045896701</v>
      </c>
      <c r="H15">
        <f t="shared" ca="1" si="6"/>
        <v>9.5567763626153468</v>
      </c>
      <c r="I15">
        <f t="shared" ca="1" si="7"/>
        <v>12.084312798131766</v>
      </c>
      <c r="J15">
        <f t="shared" ca="1" si="8"/>
        <v>12.425824995497621</v>
      </c>
      <c r="K15">
        <f t="shared" ca="1" si="9"/>
        <v>4.8395689087119704</v>
      </c>
      <c r="L15">
        <f t="shared" ca="1" si="10"/>
        <v>5.8275147475359628</v>
      </c>
      <c r="M15">
        <f t="shared" ca="1" si="11"/>
        <v>5.5511002675443786</v>
      </c>
      <c r="N15">
        <f t="shared" ca="1" si="12"/>
        <v>36.050876517949177</v>
      </c>
      <c r="P15">
        <v>13</v>
      </c>
      <c r="Q15">
        <v>5</v>
      </c>
      <c r="R15">
        <v>7</v>
      </c>
      <c r="S15">
        <v>5</v>
      </c>
      <c r="T15">
        <v>24.40571210357303</v>
      </c>
      <c r="U15">
        <v>20.242205977947421</v>
      </c>
      <c r="V15">
        <v>24.896631534985175</v>
      </c>
      <c r="W15">
        <v>35.713664062364202</v>
      </c>
      <c r="X15">
        <v>25.093634251470998</v>
      </c>
      <c r="Y15">
        <v>35.417015910869836</v>
      </c>
      <c r="Z15">
        <v>9.4355846751539261</v>
      </c>
      <c r="AA15">
        <v>7.7655067452543944</v>
      </c>
      <c r="AB15">
        <v>9.1339518962620723</v>
      </c>
      <c r="AC15">
        <v>175.26066391876788</v>
      </c>
    </row>
    <row r="16" spans="1:29" x14ac:dyDescent="0.25">
      <c r="A16">
        <v>14</v>
      </c>
      <c r="B16">
        <f t="shared" ca="1" si="0"/>
        <v>5</v>
      </c>
      <c r="C16">
        <f t="shared" ca="1" si="1"/>
        <v>7</v>
      </c>
      <c r="D16">
        <f t="shared" ca="1" si="2"/>
        <v>2</v>
      </c>
      <c r="E16">
        <f t="shared" ca="1" si="3"/>
        <v>24.366279694676184</v>
      </c>
      <c r="F16">
        <f t="shared" ca="1" si="4"/>
        <v>14.669545410937436</v>
      </c>
      <c r="G16">
        <f t="shared" ca="1" si="5"/>
        <v>18.425624354836533</v>
      </c>
      <c r="H16">
        <f t="shared" ca="1" si="6"/>
        <v>35.369353505821145</v>
      </c>
      <c r="I16">
        <f t="shared" ca="1" si="7"/>
        <v>10.867033289259732</v>
      </c>
      <c r="J16">
        <f t="shared" ca="1" si="8"/>
        <v>14.895795160118187</v>
      </c>
      <c r="K16">
        <f t="shared" ca="1" si="9"/>
        <v>8.7367643482662842</v>
      </c>
      <c r="L16">
        <f t="shared" ca="1" si="10"/>
        <v>6.2464818796370531</v>
      </c>
      <c r="M16">
        <f t="shared" ca="1" si="11"/>
        <v>7.4406838433506977</v>
      </c>
      <c r="N16">
        <f t="shared" ca="1" si="12"/>
        <v>70.667985862091811</v>
      </c>
      <c r="P16">
        <v>14</v>
      </c>
      <c r="Q16">
        <v>8</v>
      </c>
      <c r="R16">
        <v>15</v>
      </c>
      <c r="S16">
        <v>3</v>
      </c>
      <c r="T16">
        <v>46.398488966890753</v>
      </c>
      <c r="U16">
        <v>22.209846017135874</v>
      </c>
      <c r="V16">
        <v>36.438275065064055</v>
      </c>
      <c r="W16">
        <v>120.25397361437147</v>
      </c>
      <c r="X16">
        <v>24.061257552625335</v>
      </c>
      <c r="Y16">
        <v>45.494125458296296</v>
      </c>
      <c r="Z16">
        <v>17.296887075465126</v>
      </c>
      <c r="AA16">
        <v>8.6922886883905601</v>
      </c>
      <c r="AB16">
        <v>16.150081158766838</v>
      </c>
      <c r="AC16">
        <v>360.31018901883198</v>
      </c>
    </row>
    <row r="17" spans="1:29" x14ac:dyDescent="0.25">
      <c r="A17">
        <v>15</v>
      </c>
      <c r="B17">
        <f t="shared" ca="1" si="0"/>
        <v>5</v>
      </c>
      <c r="C17">
        <f t="shared" ca="1" si="1"/>
        <v>9</v>
      </c>
      <c r="D17">
        <f t="shared" ca="1" si="2"/>
        <v>2</v>
      </c>
      <c r="E17">
        <f t="shared" ca="1" si="3"/>
        <v>28.92629128690627</v>
      </c>
      <c r="F17">
        <f t="shared" ca="1" si="4"/>
        <v>14.736525475547158</v>
      </c>
      <c r="G17">
        <f t="shared" ca="1" si="5"/>
        <v>22.220842065646</v>
      </c>
      <c r="H17">
        <f t="shared" ca="1" si="6"/>
        <v>45.826932649152774</v>
      </c>
      <c r="I17">
        <f t="shared" ca="1" si="7"/>
        <v>10.95390982253182</v>
      </c>
      <c r="J17">
        <f t="shared" ca="1" si="8"/>
        <v>18.870881986021399</v>
      </c>
      <c r="K17">
        <f t="shared" ca="1" si="9"/>
        <v>10.897443677296488</v>
      </c>
      <c r="L17">
        <f t="shared" ca="1" si="10"/>
        <v>5.5108162594596424</v>
      </c>
      <c r="M17">
        <f t="shared" ca="1" si="11"/>
        <v>9.7433376198650787</v>
      </c>
      <c r="N17">
        <f t="shared" ca="1" si="12"/>
        <v>90.845279434905493</v>
      </c>
      <c r="P17">
        <v>15</v>
      </c>
      <c r="Q17">
        <v>3</v>
      </c>
      <c r="R17">
        <v>7</v>
      </c>
      <c r="S17">
        <v>4</v>
      </c>
      <c r="T17">
        <v>20.589308169721903</v>
      </c>
      <c r="U17">
        <v>14.757991476095947</v>
      </c>
      <c r="V17">
        <v>22.989073218227855</v>
      </c>
      <c r="W17">
        <v>21.317035144252834</v>
      </c>
      <c r="X17">
        <v>12.440007847200132</v>
      </c>
      <c r="Y17">
        <v>28.005272621597278</v>
      </c>
      <c r="Z17">
        <v>8.5391544153553287</v>
      </c>
      <c r="AA17">
        <v>5.2362278575107517</v>
      </c>
      <c r="AB17">
        <v>8.8063485936248806</v>
      </c>
      <c r="AC17">
        <v>84.939574386259721</v>
      </c>
    </row>
    <row r="18" spans="1:29" x14ac:dyDescent="0.25">
      <c r="A18">
        <v>16</v>
      </c>
      <c r="B18">
        <f t="shared" ca="1" si="0"/>
        <v>5</v>
      </c>
      <c r="C18">
        <f t="shared" ca="1" si="1"/>
        <v>12</v>
      </c>
      <c r="D18">
        <f t="shared" ca="1" si="2"/>
        <v>6</v>
      </c>
      <c r="E18">
        <f t="shared" ca="1" si="3"/>
        <v>34.427518940396617</v>
      </c>
      <c r="F18">
        <f t="shared" ca="1" si="4"/>
        <v>22.840242303410886</v>
      </c>
      <c r="G18">
        <f t="shared" ca="1" si="5"/>
        <v>36.705361321769814</v>
      </c>
      <c r="H18">
        <f t="shared" ca="1" si="6"/>
        <v>60.641635043937626</v>
      </c>
      <c r="I18">
        <f t="shared" ca="1" si="7"/>
        <v>30.942262754038431</v>
      </c>
      <c r="J18">
        <f t="shared" ca="1" si="8"/>
        <v>72.382523698220652</v>
      </c>
      <c r="K18">
        <f t="shared" ca="1" si="9"/>
        <v>13.243708546280651</v>
      </c>
      <c r="L18">
        <f t="shared" ca="1" si="10"/>
        <v>7.8494204951263384</v>
      </c>
      <c r="M18">
        <f t="shared" ca="1" si="11"/>
        <v>13.734208140739604</v>
      </c>
      <c r="N18">
        <f t="shared" ca="1" si="12"/>
        <v>360.76381018849651</v>
      </c>
      <c r="P18">
        <v>16</v>
      </c>
      <c r="Q18">
        <v>11</v>
      </c>
      <c r="R18">
        <v>2</v>
      </c>
      <c r="S18">
        <v>6</v>
      </c>
      <c r="T18">
        <v>26.889995535529135</v>
      </c>
      <c r="U18">
        <v>34.167420188618301</v>
      </c>
      <c r="V18">
        <v>16.523519625699766</v>
      </c>
      <c r="W18">
        <v>22.791787752003255</v>
      </c>
      <c r="X18">
        <v>66.133922087369172</v>
      </c>
      <c r="Y18">
        <v>12.586053693971222</v>
      </c>
      <c r="Z18">
        <v>11.684273709203001</v>
      </c>
      <c r="AA18">
        <v>13.06814624408339</v>
      </c>
      <c r="AB18">
        <v>7.3051889491098603</v>
      </c>
      <c r="AC18">
        <v>132.22868516892649</v>
      </c>
    </row>
    <row r="19" spans="1:29" x14ac:dyDescent="0.25">
      <c r="A19">
        <v>17</v>
      </c>
      <c r="B19">
        <f t="shared" ca="1" si="0"/>
        <v>9</v>
      </c>
      <c r="C19">
        <f t="shared" ca="1" si="1"/>
        <v>5</v>
      </c>
      <c r="D19">
        <f t="shared" ca="1" si="2"/>
        <v>6</v>
      </c>
      <c r="E19">
        <f t="shared" ca="1" si="3"/>
        <v>28.903999499364591</v>
      </c>
      <c r="F19">
        <f t="shared" ca="1" si="4"/>
        <v>30.497627535303387</v>
      </c>
      <c r="G19">
        <f t="shared" ca="1" si="5"/>
        <v>22.097752911303765</v>
      </c>
      <c r="H19">
        <f t="shared" ca="1" si="6"/>
        <v>45.519598062150521</v>
      </c>
      <c r="I19">
        <f t="shared" ca="1" si="7"/>
        <v>54.373266674202753</v>
      </c>
      <c r="J19">
        <f t="shared" ca="1" si="8"/>
        <v>30.769594458438547</v>
      </c>
      <c r="K19">
        <f t="shared" ca="1" si="9"/>
        <v>10.849331314277567</v>
      </c>
      <c r="L19">
        <f t="shared" ca="1" si="10"/>
        <v>11.431090998491543</v>
      </c>
      <c r="M19">
        <f t="shared" ca="1" si="11"/>
        <v>8.6818789967122836</v>
      </c>
      <c r="N19">
        <f t="shared" ca="1" si="12"/>
        <v>270.52334143779768</v>
      </c>
      <c r="P19">
        <v>17</v>
      </c>
      <c r="Q19">
        <v>3</v>
      </c>
      <c r="R19">
        <v>8</v>
      </c>
      <c r="S19">
        <v>6</v>
      </c>
      <c r="T19">
        <v>22.139288420005037</v>
      </c>
      <c r="U19">
        <v>18.265241710189326</v>
      </c>
      <c r="V19">
        <v>28.575866319073558</v>
      </c>
      <c r="W19">
        <v>24.326226649641224</v>
      </c>
      <c r="X19">
        <v>18.682159321282438</v>
      </c>
      <c r="Y19">
        <v>48.061958161091063</v>
      </c>
      <c r="Z19">
        <v>9.0175173431600797</v>
      </c>
      <c r="AA19">
        <v>7.2763596566584265</v>
      </c>
      <c r="AB19">
        <v>10.527777459684135</v>
      </c>
      <c r="AC19">
        <v>144.07813086752569</v>
      </c>
    </row>
    <row r="20" spans="1:29" x14ac:dyDescent="0.25">
      <c r="A20">
        <v>18</v>
      </c>
      <c r="B20">
        <f t="shared" ca="1" si="0"/>
        <v>5</v>
      </c>
      <c r="C20">
        <f t="shared" ca="1" si="1"/>
        <v>13</v>
      </c>
      <c r="D20">
        <f t="shared" ca="1" si="2"/>
        <v>3</v>
      </c>
      <c r="E20">
        <f t="shared" ca="1" si="3"/>
        <v>36.91273137026942</v>
      </c>
      <c r="F20">
        <f t="shared" ca="1" si="4"/>
        <v>16.020913314768674</v>
      </c>
      <c r="G20">
        <f t="shared" ca="1" si="5"/>
        <v>32.614981559871268</v>
      </c>
      <c r="H20">
        <f t="shared" ca="1" si="6"/>
        <v>65.626329053285133</v>
      </c>
      <c r="I20">
        <f t="shared" ca="1" si="7"/>
        <v>15.523852911712371</v>
      </c>
      <c r="J20">
        <f t="shared" ca="1" si="8"/>
        <v>39.266036645790301</v>
      </c>
      <c r="K20">
        <f t="shared" ca="1" si="9"/>
        <v>14.272424454626186</v>
      </c>
      <c r="L20">
        <f t="shared" ca="1" si="10"/>
        <v>5.9315291852290128</v>
      </c>
      <c r="M20">
        <f t="shared" ca="1" si="11"/>
        <v>13.599089546114968</v>
      </c>
      <c r="N20">
        <f t="shared" ca="1" si="12"/>
        <v>195.37102719235688</v>
      </c>
      <c r="P20">
        <v>18</v>
      </c>
      <c r="Q20">
        <v>9</v>
      </c>
      <c r="R20">
        <v>13</v>
      </c>
      <c r="S20">
        <v>6</v>
      </c>
      <c r="T20">
        <v>44.619672857192718</v>
      </c>
      <c r="U20">
        <v>30.451085982380938</v>
      </c>
      <c r="V20">
        <v>38.548994955871741</v>
      </c>
      <c r="W20">
        <v>117.43782243939374</v>
      </c>
      <c r="X20">
        <v>54.760137446219595</v>
      </c>
      <c r="Y20">
        <v>78.209753517274137</v>
      </c>
      <c r="Z20">
        <v>16.416908848913803</v>
      </c>
      <c r="AA20">
        <v>11.72833883246542</v>
      </c>
      <c r="AB20">
        <v>15.28162407254311</v>
      </c>
      <c r="AC20">
        <v>702.76964865672232</v>
      </c>
    </row>
    <row r="21" spans="1:29" x14ac:dyDescent="0.25">
      <c r="A21">
        <v>19</v>
      </c>
      <c r="B21">
        <f t="shared" ca="1" si="0"/>
        <v>9</v>
      </c>
      <c r="C21">
        <f t="shared" ca="1" si="1"/>
        <v>12</v>
      </c>
      <c r="D21">
        <f t="shared" ca="1" si="2"/>
        <v>4</v>
      </c>
      <c r="E21">
        <f t="shared" ca="1" si="3"/>
        <v>42.52023742951075</v>
      </c>
      <c r="F21">
        <f t="shared" ca="1" si="4"/>
        <v>26.864006399145527</v>
      </c>
      <c r="G21">
        <f t="shared" ca="1" si="5"/>
        <v>32.888958277984216</v>
      </c>
      <c r="H21">
        <f t="shared" ca="1" si="6"/>
        <v>108.03536501329435</v>
      </c>
      <c r="I21">
        <f t="shared" ca="1" si="7"/>
        <v>36.654811412095697</v>
      </c>
      <c r="J21">
        <f t="shared" ca="1" si="8"/>
        <v>48.545534091845795</v>
      </c>
      <c r="K21">
        <f t="shared" ca="1" si="9"/>
        <v>15.242842907202942</v>
      </c>
      <c r="L21">
        <f t="shared" ca="1" si="10"/>
        <v>10.600440769719663</v>
      </c>
      <c r="M21">
        <f t="shared" ca="1" si="11"/>
        <v>12.764440829609576</v>
      </c>
      <c r="N21">
        <f t="shared" ca="1" si="12"/>
        <v>432.64097552895669</v>
      </c>
      <c r="P21">
        <v>19</v>
      </c>
      <c r="Q21">
        <v>6</v>
      </c>
      <c r="R21">
        <v>6</v>
      </c>
      <c r="S21">
        <v>4</v>
      </c>
      <c r="T21">
        <v>24.9418185702533</v>
      </c>
      <c r="U21">
        <v>20.411392004075051</v>
      </c>
      <c r="V21">
        <v>20.974644860789077</v>
      </c>
      <c r="W21">
        <v>36.283250163968702</v>
      </c>
      <c r="X21">
        <v>24.147466786702466</v>
      </c>
      <c r="Y21">
        <v>24.90375284542171</v>
      </c>
      <c r="Z21">
        <v>8.5324380524735854</v>
      </c>
      <c r="AA21">
        <v>8.1834368464313005</v>
      </c>
      <c r="AB21">
        <v>7.7287032975326699</v>
      </c>
      <c r="AC21">
        <v>144.08166697682444</v>
      </c>
    </row>
    <row r="22" spans="1:29" x14ac:dyDescent="0.25">
      <c r="A22">
        <v>20</v>
      </c>
      <c r="B22">
        <f t="shared" ca="1" si="0"/>
        <v>11</v>
      </c>
      <c r="C22">
        <f t="shared" ca="1" si="1"/>
        <v>5</v>
      </c>
      <c r="D22">
        <f t="shared" ca="1" si="2"/>
        <v>6</v>
      </c>
      <c r="E22">
        <f t="shared" ca="1" si="3"/>
        <v>32.142755855561177</v>
      </c>
      <c r="F22">
        <f t="shared" ca="1" si="4"/>
        <v>34.393474086027659</v>
      </c>
      <c r="G22">
        <f t="shared" ca="1" si="5"/>
        <v>22.791502360248447</v>
      </c>
      <c r="H22">
        <f t="shared" ca="1" si="6"/>
        <v>55.480058070192527</v>
      </c>
      <c r="I22">
        <f t="shared" ca="1" si="7"/>
        <v>66.252556143195889</v>
      </c>
      <c r="J22">
        <f t="shared" ca="1" si="8"/>
        <v>30.644179822097165</v>
      </c>
      <c r="K22">
        <f t="shared" ca="1" si="9"/>
        <v>12.989583840833848</v>
      </c>
      <c r="L22">
        <f t="shared" ca="1" si="10"/>
        <v>12.878911217209687</v>
      </c>
      <c r="M22">
        <f t="shared" ca="1" si="11"/>
        <v>8.684694721284048</v>
      </c>
      <c r="N22">
        <f t="shared" ca="1" si="12"/>
        <v>330.51213897020489</v>
      </c>
      <c r="P22">
        <v>20</v>
      </c>
      <c r="Q22">
        <v>9</v>
      </c>
      <c r="R22">
        <v>11</v>
      </c>
      <c r="S22">
        <v>6</v>
      </c>
      <c r="T22">
        <v>40.782539753791021</v>
      </c>
      <c r="U22">
        <v>30.246738036176239</v>
      </c>
      <c r="V22">
        <v>34.412059500821385</v>
      </c>
      <c r="W22">
        <v>99.416633648694827</v>
      </c>
      <c r="X22">
        <v>54.063581929494589</v>
      </c>
      <c r="Y22">
        <v>66.546281988173391</v>
      </c>
      <c r="Z22">
        <v>14.843350312278691</v>
      </c>
      <c r="AA22">
        <v>11.468320975308655</v>
      </c>
      <c r="AB22">
        <v>12.575592987731188</v>
      </c>
      <c r="AC22">
        <v>594.54168177404676</v>
      </c>
    </row>
    <row r="23" spans="1:29" x14ac:dyDescent="0.25">
      <c r="A23">
        <v>21</v>
      </c>
      <c r="B23">
        <f t="shared" ca="1" si="0"/>
        <v>9</v>
      </c>
      <c r="C23">
        <f t="shared" ca="1" si="1"/>
        <v>3</v>
      </c>
      <c r="D23">
        <f t="shared" ca="1" si="2"/>
        <v>2</v>
      </c>
      <c r="E23">
        <f t="shared" ca="1" si="3"/>
        <v>24.51541596076812</v>
      </c>
      <c r="F23">
        <f t="shared" ca="1" si="4"/>
        <v>22.84798430261943</v>
      </c>
      <c r="G23">
        <f t="shared" ca="1" si="5"/>
        <v>10.629503604160092</v>
      </c>
      <c r="H23">
        <f t="shared" ca="1" si="6"/>
        <v>27.957337583170681</v>
      </c>
      <c r="I23">
        <f t="shared" ca="1" si="7"/>
        <v>18.889595794841355</v>
      </c>
      <c r="J23">
        <f t="shared" ca="1" si="8"/>
        <v>6.334962483233733</v>
      </c>
      <c r="K23">
        <f t="shared" ca="1" si="9"/>
        <v>10.010184277925369</v>
      </c>
      <c r="L23">
        <f t="shared" ca="1" si="10"/>
        <v>9.6133188391096596</v>
      </c>
      <c r="M23">
        <f t="shared" ca="1" si="11"/>
        <v>4.0049715248092861</v>
      </c>
      <c r="N23">
        <f t="shared" ca="1" si="12"/>
        <v>54.309821488783363</v>
      </c>
      <c r="P23">
        <v>21</v>
      </c>
      <c r="Q23">
        <v>10</v>
      </c>
      <c r="R23">
        <v>10</v>
      </c>
      <c r="S23">
        <v>3</v>
      </c>
      <c r="T23">
        <v>40.64097907597916</v>
      </c>
      <c r="U23">
        <v>26.902786829732911</v>
      </c>
      <c r="V23">
        <v>26.74050966989142</v>
      </c>
      <c r="W23">
        <v>100.80554703508056</v>
      </c>
      <c r="X23">
        <v>30.914755251060253</v>
      </c>
      <c r="Y23">
        <v>30.091519772229741</v>
      </c>
      <c r="Z23">
        <v>14.849319561413477</v>
      </c>
      <c r="AA23">
        <v>10.694161707791165</v>
      </c>
      <c r="AB23">
        <v>11.152756326801395</v>
      </c>
      <c r="AC23">
        <v>300.69828238093578</v>
      </c>
    </row>
    <row r="24" spans="1:29" x14ac:dyDescent="0.25">
      <c r="A24">
        <v>22</v>
      </c>
      <c r="B24">
        <f t="shared" ca="1" si="0"/>
        <v>2</v>
      </c>
      <c r="C24">
        <f t="shared" ca="1" si="1"/>
        <v>7</v>
      </c>
      <c r="D24">
        <f t="shared" ca="1" si="2"/>
        <v>4</v>
      </c>
      <c r="E24">
        <f t="shared" ca="1" si="3"/>
        <v>18.41245770280824</v>
      </c>
      <c r="F24">
        <f t="shared" ca="1" si="4"/>
        <v>12.116714345932181</v>
      </c>
      <c r="G24">
        <f t="shared" ca="1" si="5"/>
        <v>22.643291567223905</v>
      </c>
      <c r="H24">
        <f t="shared" ca="1" si="6"/>
        <v>14.12673646086111</v>
      </c>
      <c r="I24">
        <f t="shared" ca="1" si="7"/>
        <v>8.5469842189618213</v>
      </c>
      <c r="J24">
        <f t="shared" ca="1" si="8"/>
        <v>28.519461563580826</v>
      </c>
      <c r="K24">
        <f t="shared" ca="1" si="9"/>
        <v>7.7928764673472841</v>
      </c>
      <c r="L24">
        <f t="shared" ca="1" si="10"/>
        <v>5.2097700846152515</v>
      </c>
      <c r="M24">
        <f t="shared" ca="1" si="11"/>
        <v>8.1707467447232993</v>
      </c>
      <c r="N24">
        <f t="shared" ca="1" si="12"/>
        <v>56.455309431349903</v>
      </c>
      <c r="P24">
        <v>22</v>
      </c>
      <c r="Q24">
        <v>8</v>
      </c>
      <c r="R24">
        <v>7</v>
      </c>
      <c r="S24">
        <v>5</v>
      </c>
      <c r="T24">
        <v>30.553788948027371</v>
      </c>
      <c r="U24">
        <v>26.333343120205637</v>
      </c>
      <c r="V24">
        <v>24.724080285538196</v>
      </c>
      <c r="W24">
        <v>56.033871731139904</v>
      </c>
      <c r="X24">
        <v>40.423782370305098</v>
      </c>
      <c r="Y24">
        <v>35.501262834277021</v>
      </c>
      <c r="Z24">
        <v>11.042099663269212</v>
      </c>
      <c r="AA24">
        <v>9.7939600511145759</v>
      </c>
      <c r="AB24">
        <v>8.9377692039347618</v>
      </c>
      <c r="AC24">
        <v>280.16715066514172</v>
      </c>
    </row>
    <row r="25" spans="1:29" x14ac:dyDescent="0.25">
      <c r="A25">
        <v>23</v>
      </c>
      <c r="B25">
        <f t="shared" ca="1" si="0"/>
        <v>3</v>
      </c>
      <c r="C25">
        <f t="shared" ca="1" si="1"/>
        <v>9</v>
      </c>
      <c r="D25">
        <f t="shared" ca="1" si="2"/>
        <v>2</v>
      </c>
      <c r="E25">
        <f t="shared" ca="1" si="3"/>
        <v>24.377038245239952</v>
      </c>
      <c r="F25">
        <f t="shared" ca="1" si="4"/>
        <v>10.698313113760694</v>
      </c>
      <c r="G25">
        <f t="shared" ca="1" si="5"/>
        <v>22.711798659869466</v>
      </c>
      <c r="H25">
        <f t="shared" ca="1" si="6"/>
        <v>27.022336054268802</v>
      </c>
      <c r="I25">
        <f t="shared" ca="1" si="7"/>
        <v>6.6768001162079074</v>
      </c>
      <c r="J25">
        <f t="shared" ca="1" si="8"/>
        <v>18.669838162663901</v>
      </c>
      <c r="K25">
        <f t="shared" ca="1" si="9"/>
        <v>9.56541978625736</v>
      </c>
      <c r="L25">
        <f t="shared" ca="1" si="10"/>
        <v>3.6634555375755538</v>
      </c>
      <c r="M25">
        <f t="shared" ca="1" si="11"/>
        <v>9.6432251526749617</v>
      </c>
      <c r="N25">
        <f t="shared" ca="1" si="12"/>
        <v>54.141864969514288</v>
      </c>
      <c r="P25">
        <v>23</v>
      </c>
      <c r="Q25">
        <v>8</v>
      </c>
      <c r="R25">
        <v>13</v>
      </c>
      <c r="S25">
        <v>4</v>
      </c>
      <c r="T25">
        <v>42.606563117392461</v>
      </c>
      <c r="U25">
        <v>24.317124242529967</v>
      </c>
      <c r="V25">
        <v>34.882576169098691</v>
      </c>
      <c r="W25">
        <v>104.79558469989385</v>
      </c>
      <c r="X25">
        <v>32.94437376145342</v>
      </c>
      <c r="Y25">
        <v>52.584943626524115</v>
      </c>
      <c r="Z25">
        <v>15.388104079592756</v>
      </c>
      <c r="AA25">
        <v>9.6729523013099765</v>
      </c>
      <c r="AB25">
        <v>13.861990201472429</v>
      </c>
      <c r="AC25">
        <v>416.56731667503391</v>
      </c>
    </row>
    <row r="26" spans="1:29" x14ac:dyDescent="0.25">
      <c r="A26">
        <v>24</v>
      </c>
      <c r="B26">
        <f t="shared" ca="1" si="0"/>
        <v>6</v>
      </c>
      <c r="C26">
        <f t="shared" ca="1" si="1"/>
        <v>14</v>
      </c>
      <c r="D26">
        <f t="shared" ca="1" si="2"/>
        <v>2</v>
      </c>
      <c r="E26">
        <f t="shared" ca="1" si="3"/>
        <v>40.8032797112159</v>
      </c>
      <c r="F26">
        <f t="shared" ca="1" si="4"/>
        <v>16.028350242243111</v>
      </c>
      <c r="G26">
        <f t="shared" ca="1" si="5"/>
        <v>32.95283200227275</v>
      </c>
      <c r="H26">
        <f t="shared" ca="1" si="6"/>
        <v>84.725666998358236</v>
      </c>
      <c r="I26">
        <f t="shared" ca="1" si="7"/>
        <v>12.857557922894282</v>
      </c>
      <c r="J26">
        <f t="shared" ca="1" si="8"/>
        <v>28.022244696548064</v>
      </c>
      <c r="K26">
        <f t="shared" ca="1" si="9"/>
        <v>15.953246103790246</v>
      </c>
      <c r="L26">
        <f t="shared" ca="1" si="10"/>
        <v>6.8674561083273025</v>
      </c>
      <c r="M26">
        <f t="shared" ca="1" si="11"/>
        <v>14.714106504195092</v>
      </c>
      <c r="N26">
        <f t="shared" ca="1" si="12"/>
        <v>168.00277382815386</v>
      </c>
      <c r="P26">
        <v>24</v>
      </c>
      <c r="Q26">
        <v>7</v>
      </c>
      <c r="R26">
        <v>13</v>
      </c>
      <c r="S26">
        <v>5</v>
      </c>
      <c r="T26">
        <v>40.179932746614121</v>
      </c>
      <c r="U26">
        <v>24.857619720109632</v>
      </c>
      <c r="V26">
        <v>36.462127015376986</v>
      </c>
      <c r="W26">
        <v>91.999914609126421</v>
      </c>
      <c r="X26">
        <v>35.32264711063592</v>
      </c>
      <c r="Y26">
        <v>65.448292040961789</v>
      </c>
      <c r="Z26">
        <v>15.154248678609415</v>
      </c>
      <c r="AA26">
        <v>9.4282837437614866</v>
      </c>
      <c r="AB26">
        <v>14.346666486869868</v>
      </c>
      <c r="AC26">
        <v>455.83875188744628</v>
      </c>
    </row>
    <row r="27" spans="1:29" x14ac:dyDescent="0.25">
      <c r="A27">
        <v>25</v>
      </c>
      <c r="B27">
        <f t="shared" ca="1" si="0"/>
        <v>5</v>
      </c>
      <c r="C27">
        <f t="shared" ca="1" si="1"/>
        <v>3</v>
      </c>
      <c r="D27">
        <f t="shared" ca="1" si="2"/>
        <v>6</v>
      </c>
      <c r="E27">
        <f t="shared" ca="1" si="3"/>
        <v>16.344957926305</v>
      </c>
      <c r="F27">
        <f t="shared" ca="1" si="4"/>
        <v>22.678058046904603</v>
      </c>
      <c r="G27">
        <f t="shared" ca="1" si="5"/>
        <v>18.477740605069815</v>
      </c>
      <c r="H27">
        <f t="shared" ca="1" si="6"/>
        <v>15.199295205980984</v>
      </c>
      <c r="I27">
        <f t="shared" ca="1" si="7"/>
        <v>30.721125325907618</v>
      </c>
      <c r="J27">
        <f t="shared" ca="1" si="8"/>
        <v>18.886478892629935</v>
      </c>
      <c r="K27">
        <f t="shared" ca="1" si="9"/>
        <v>6.1156689219249367</v>
      </c>
      <c r="L27">
        <f t="shared" ca="1" si="10"/>
        <v>7.8185412560229839</v>
      </c>
      <c r="M27">
        <f t="shared" ca="1" si="11"/>
        <v>6.8789899244159489</v>
      </c>
      <c r="N27">
        <f t="shared" ca="1" si="12"/>
        <v>90.313497173037433</v>
      </c>
      <c r="P27">
        <v>25</v>
      </c>
      <c r="Q27">
        <v>7</v>
      </c>
      <c r="R27">
        <v>2</v>
      </c>
      <c r="S27">
        <v>2</v>
      </c>
      <c r="T27">
        <v>18.839195922132458</v>
      </c>
      <c r="U27">
        <v>18.050511859356064</v>
      </c>
      <c r="V27">
        <v>8.7760383721788386</v>
      </c>
      <c r="W27">
        <v>14.893712161691028</v>
      </c>
      <c r="X27">
        <v>14.543965461752324</v>
      </c>
      <c r="Y27">
        <v>4.5046215074748295</v>
      </c>
      <c r="Z27">
        <v>7.6692760852953974</v>
      </c>
      <c r="AA27">
        <v>8.1246659555595375</v>
      </c>
      <c r="AB27">
        <v>3.4828892138396812</v>
      </c>
      <c r="AC27">
        <v>28.742226104337384</v>
      </c>
    </row>
    <row r="28" spans="1:29" x14ac:dyDescent="0.25">
      <c r="A28">
        <v>26</v>
      </c>
      <c r="B28">
        <f t="shared" ca="1" si="0"/>
        <v>6</v>
      </c>
      <c r="C28">
        <f t="shared" ca="1" si="1"/>
        <v>14</v>
      </c>
      <c r="D28">
        <f t="shared" ca="1" si="2"/>
        <v>2</v>
      </c>
      <c r="E28">
        <f t="shared" ca="1" si="3"/>
        <v>40.215526159019525</v>
      </c>
      <c r="F28">
        <f t="shared" ca="1" si="4"/>
        <v>16.805894117082651</v>
      </c>
      <c r="G28">
        <f t="shared" ca="1" si="5"/>
        <v>32.964180444308376</v>
      </c>
      <c r="H28">
        <f t="shared" ca="1" si="6"/>
        <v>84.076167459660709</v>
      </c>
      <c r="I28">
        <f t="shared" ca="1" si="7"/>
        <v>12.931474957074276</v>
      </c>
      <c r="J28">
        <f t="shared" ca="1" si="8"/>
        <v>28.855314086664645</v>
      </c>
      <c r="K28">
        <f t="shared" ca="1" si="9"/>
        <v>15.872545028253816</v>
      </c>
      <c r="L28">
        <f t="shared" ca="1" si="10"/>
        <v>6.7863724960756961</v>
      </c>
      <c r="M28">
        <f t="shared" ca="1" si="11"/>
        <v>14.42072495508757</v>
      </c>
      <c r="N28">
        <f t="shared" ca="1" si="12"/>
        <v>168.01631874617038</v>
      </c>
      <c r="P28">
        <v>26</v>
      </c>
      <c r="Q28">
        <v>6</v>
      </c>
      <c r="R28">
        <v>16</v>
      </c>
      <c r="S28">
        <v>6</v>
      </c>
      <c r="T28">
        <v>44.273351539109079</v>
      </c>
      <c r="U28">
        <v>24.369183330879199</v>
      </c>
      <c r="V28">
        <v>44.486315066249368</v>
      </c>
      <c r="W28">
        <v>96.780947687166716</v>
      </c>
      <c r="X28">
        <v>36.590836228831037</v>
      </c>
      <c r="Y28">
        <v>96.458577870816498</v>
      </c>
      <c r="Z28">
        <v>17.883180663295132</v>
      </c>
      <c r="AA28">
        <v>9.3334933957610229</v>
      </c>
      <c r="AB28">
        <v>17.174583740826275</v>
      </c>
      <c r="AC28">
        <v>576.34161751206875</v>
      </c>
    </row>
    <row r="29" spans="1:29" x14ac:dyDescent="0.25">
      <c r="A29">
        <v>27</v>
      </c>
      <c r="B29">
        <f t="shared" ca="1" si="0"/>
        <v>4</v>
      </c>
      <c r="C29">
        <f t="shared" ca="1" si="1"/>
        <v>13</v>
      </c>
      <c r="D29">
        <f t="shared" ca="1" si="2"/>
        <v>4</v>
      </c>
      <c r="E29">
        <f t="shared" ca="1" si="3"/>
        <v>34.030614133948866</v>
      </c>
      <c r="F29">
        <f t="shared" ca="1" si="4"/>
        <v>16.340439195166351</v>
      </c>
      <c r="G29">
        <f t="shared" ca="1" si="5"/>
        <v>34.607984006346115</v>
      </c>
      <c r="H29">
        <f t="shared" ca="1" si="6"/>
        <v>52.248395086069536</v>
      </c>
      <c r="I29">
        <f t="shared" ca="1" si="7"/>
        <v>16.763804843251101</v>
      </c>
      <c r="J29">
        <f t="shared" ca="1" si="8"/>
        <v>52.192586957850764</v>
      </c>
      <c r="K29">
        <f t="shared" ca="1" si="9"/>
        <v>13.754972030968519</v>
      </c>
      <c r="L29">
        <f t="shared" ca="1" si="10"/>
        <v>6.3732874463044205</v>
      </c>
      <c r="M29">
        <f t="shared" ca="1" si="11"/>
        <v>14.319311946111144</v>
      </c>
      <c r="N29">
        <f t="shared" ca="1" si="12"/>
        <v>208.26000292093786</v>
      </c>
      <c r="P29">
        <v>27</v>
      </c>
      <c r="Q29">
        <v>11</v>
      </c>
      <c r="R29">
        <v>15</v>
      </c>
      <c r="S29">
        <v>3</v>
      </c>
      <c r="T29">
        <v>52.805391920678666</v>
      </c>
      <c r="U29">
        <v>28.001548924432885</v>
      </c>
      <c r="V29">
        <v>36.784082275626666</v>
      </c>
      <c r="W29">
        <v>165.93829671283885</v>
      </c>
      <c r="X29">
        <v>33.437230300828055</v>
      </c>
      <c r="Y29">
        <v>45.630593962825024</v>
      </c>
      <c r="Z29">
        <v>18.871345378257775</v>
      </c>
      <c r="AA29">
        <v>11.809093466943009</v>
      </c>
      <c r="AB29">
        <v>16.147441388140027</v>
      </c>
      <c r="AC29">
        <v>495.32639460244519</v>
      </c>
    </row>
    <row r="30" spans="1:29" x14ac:dyDescent="0.25">
      <c r="A30">
        <v>28</v>
      </c>
      <c r="B30">
        <f t="shared" ca="1" si="0"/>
        <v>10</v>
      </c>
      <c r="C30">
        <f t="shared" ca="1" si="1"/>
        <v>9</v>
      </c>
      <c r="D30">
        <f t="shared" ca="1" si="2"/>
        <v>4</v>
      </c>
      <c r="E30">
        <f t="shared" ca="1" si="3"/>
        <v>38.457569253763459</v>
      </c>
      <c r="F30">
        <f t="shared" ca="1" si="4"/>
        <v>28.598559337136702</v>
      </c>
      <c r="G30">
        <f t="shared" ca="1" si="5"/>
        <v>26.415522523060545</v>
      </c>
      <c r="H30">
        <f t="shared" ca="1" si="6"/>
        <v>90.572863572195971</v>
      </c>
      <c r="I30">
        <f t="shared" ca="1" si="7"/>
        <v>40.092481681893801</v>
      </c>
      <c r="J30">
        <f t="shared" ca="1" si="8"/>
        <v>36.635543376032544</v>
      </c>
      <c r="K30">
        <f t="shared" ca="1" si="9"/>
        <v>13.670299618630835</v>
      </c>
      <c r="L30">
        <f t="shared" ca="1" si="10"/>
        <v>11.045308038105505</v>
      </c>
      <c r="M30">
        <f t="shared" ca="1" si="11"/>
        <v>10.216972857016859</v>
      </c>
      <c r="N30">
        <f t="shared" ca="1" si="12"/>
        <v>360.04151578585351</v>
      </c>
      <c r="P30">
        <v>28</v>
      </c>
      <c r="Q30">
        <v>11</v>
      </c>
      <c r="R30">
        <v>2</v>
      </c>
      <c r="S30">
        <v>4</v>
      </c>
      <c r="T30">
        <v>26.066071747627195</v>
      </c>
      <c r="U30">
        <v>30.064647488014309</v>
      </c>
      <c r="V30">
        <v>12.147725550066243</v>
      </c>
      <c r="W30">
        <v>22.613261717245518</v>
      </c>
      <c r="X30">
        <v>44.812755769121644</v>
      </c>
      <c r="Y30">
        <v>8.3131930780074459</v>
      </c>
      <c r="Z30">
        <v>11.776979672602568</v>
      </c>
      <c r="AA30">
        <v>12.140091639012596</v>
      </c>
      <c r="AB30">
        <v>4.6237578753936024</v>
      </c>
      <c r="AC30">
        <v>88.967977270484781</v>
      </c>
    </row>
    <row r="31" spans="1:29" x14ac:dyDescent="0.25">
      <c r="A31">
        <v>29</v>
      </c>
      <c r="B31">
        <f t="shared" ca="1" si="0"/>
        <v>10</v>
      </c>
      <c r="C31">
        <f t="shared" ca="1" si="1"/>
        <v>6</v>
      </c>
      <c r="D31">
        <f t="shared" ca="1" si="2"/>
        <v>7</v>
      </c>
      <c r="E31">
        <f t="shared" ca="1" si="3"/>
        <v>32.712285340424351</v>
      </c>
      <c r="F31">
        <f t="shared" ca="1" si="4"/>
        <v>34.46211960399161</v>
      </c>
      <c r="G31">
        <f t="shared" ca="1" si="5"/>
        <v>26.338083165831694</v>
      </c>
      <c r="H31">
        <f t="shared" ca="1" si="6"/>
        <v>60.367073615154908</v>
      </c>
      <c r="I31">
        <f t="shared" ca="1" si="7"/>
        <v>70.956103369668512</v>
      </c>
      <c r="J31">
        <f t="shared" ca="1" si="8"/>
        <v>42.312484338186508</v>
      </c>
      <c r="K31">
        <f t="shared" ca="1" si="9"/>
        <v>12.494214615536309</v>
      </c>
      <c r="L31">
        <f t="shared" ca="1" si="10"/>
        <v>12.366000963667585</v>
      </c>
      <c r="M31">
        <f t="shared" ca="1" si="11"/>
        <v>9.5569741316220433</v>
      </c>
      <c r="N31">
        <f t="shared" ca="1" si="12"/>
        <v>420.86758905951444</v>
      </c>
      <c r="P31">
        <v>29</v>
      </c>
      <c r="Q31">
        <v>12</v>
      </c>
      <c r="R31">
        <v>3</v>
      </c>
      <c r="S31">
        <v>4</v>
      </c>
      <c r="T31">
        <v>30.613170271306714</v>
      </c>
      <c r="U31">
        <v>32.376763293180254</v>
      </c>
      <c r="V31">
        <v>14.567583572640244</v>
      </c>
      <c r="W31">
        <v>36.530394274253958</v>
      </c>
      <c r="X31">
        <v>48.175745937055602</v>
      </c>
      <c r="Y31">
        <v>12.083953544787917</v>
      </c>
      <c r="Z31">
        <v>12.824488290213399</v>
      </c>
      <c r="AA31">
        <v>13.078459181790755</v>
      </c>
      <c r="AB31">
        <v>5.1179747941377576</v>
      </c>
      <c r="AC31">
        <v>144.24816108678237</v>
      </c>
    </row>
    <row r="32" spans="1:29" x14ac:dyDescent="0.25">
      <c r="A32">
        <v>30</v>
      </c>
      <c r="B32">
        <f t="shared" ca="1" si="0"/>
        <v>5</v>
      </c>
      <c r="C32">
        <f t="shared" ca="1" si="1"/>
        <v>6</v>
      </c>
      <c r="D32">
        <f t="shared" ca="1" si="2"/>
        <v>3</v>
      </c>
      <c r="E32">
        <f t="shared" ca="1" si="3"/>
        <v>22.233742799067812</v>
      </c>
      <c r="F32">
        <f t="shared" ca="1" si="4"/>
        <v>16.600219560336374</v>
      </c>
      <c r="G32">
        <f t="shared" ca="1" si="5"/>
        <v>18.831695840307798</v>
      </c>
      <c r="H32">
        <f t="shared" ca="1" si="6"/>
        <v>30.088038797664815</v>
      </c>
      <c r="I32">
        <f t="shared" ca="1" si="7"/>
        <v>15.707871089621623</v>
      </c>
      <c r="J32">
        <f t="shared" ca="1" si="8"/>
        <v>18.033524575129153</v>
      </c>
      <c r="K32">
        <f t="shared" ca="1" si="9"/>
        <v>8.5641650820053279</v>
      </c>
      <c r="L32">
        <f t="shared" ca="1" si="10"/>
        <v>6.061647686497718</v>
      </c>
      <c r="M32">
        <f t="shared" ca="1" si="11"/>
        <v>7.5577758924142753</v>
      </c>
      <c r="N32">
        <f t="shared" ca="1" si="12"/>
        <v>90.420279154075828</v>
      </c>
      <c r="P32">
        <v>30</v>
      </c>
      <c r="Q32">
        <v>5</v>
      </c>
      <c r="R32">
        <v>7</v>
      </c>
      <c r="S32">
        <v>5</v>
      </c>
      <c r="T32">
        <v>24.368410202553701</v>
      </c>
      <c r="U32">
        <v>20.57918616624562</v>
      </c>
      <c r="V32">
        <v>24.486646403706434</v>
      </c>
      <c r="W32">
        <v>35.650861308155477</v>
      </c>
      <c r="X32">
        <v>25.967477141679129</v>
      </c>
      <c r="Y32">
        <v>35.786384226503444</v>
      </c>
      <c r="Z32">
        <v>9.2219965036110114</v>
      </c>
      <c r="AA32">
        <v>7.1479887925663785</v>
      </c>
      <c r="AB32">
        <v>8.7195379037129808</v>
      </c>
      <c r="AC32">
        <v>175.09409789492221</v>
      </c>
    </row>
    <row r="33" spans="1:29" x14ac:dyDescent="0.25">
      <c r="A33">
        <v>31</v>
      </c>
      <c r="B33">
        <f t="shared" ca="1" si="0"/>
        <v>7</v>
      </c>
      <c r="C33">
        <f t="shared" ca="1" si="1"/>
        <v>2</v>
      </c>
      <c r="D33">
        <f t="shared" ca="1" si="2"/>
        <v>6</v>
      </c>
      <c r="E33">
        <f t="shared" ca="1" si="3"/>
        <v>18.872928663909018</v>
      </c>
      <c r="F33">
        <f t="shared" ca="1" si="4"/>
        <v>26.340876292037372</v>
      </c>
      <c r="G33">
        <f t="shared" ca="1" si="5"/>
        <v>16.376427221046704</v>
      </c>
      <c r="H33">
        <f t="shared" ca="1" si="6"/>
        <v>14.902745922061664</v>
      </c>
      <c r="I33">
        <f t="shared" ca="1" si="7"/>
        <v>42.77288182772908</v>
      </c>
      <c r="J33">
        <f t="shared" ca="1" si="8"/>
        <v>12.718396672485001</v>
      </c>
      <c r="K33">
        <f t="shared" ca="1" si="9"/>
        <v>7.8558614530920101</v>
      </c>
      <c r="L33">
        <f t="shared" ca="1" si="10"/>
        <v>9.6616919754210038</v>
      </c>
      <c r="M33">
        <f t="shared" ca="1" si="11"/>
        <v>6.433169501656991</v>
      </c>
      <c r="N33">
        <f t="shared" ca="1" si="12"/>
        <v>84.549980897681266</v>
      </c>
      <c r="P33">
        <v>31</v>
      </c>
      <c r="Q33">
        <v>6</v>
      </c>
      <c r="R33">
        <v>8</v>
      </c>
      <c r="S33">
        <v>5</v>
      </c>
      <c r="T33">
        <v>28.747268538370918</v>
      </c>
      <c r="U33">
        <v>22.172019334153184</v>
      </c>
      <c r="V33">
        <v>26.671563983561224</v>
      </c>
      <c r="W33">
        <v>48.54554836313217</v>
      </c>
      <c r="X33">
        <v>30.081930292519584</v>
      </c>
      <c r="Y33">
        <v>40.884298676520885</v>
      </c>
      <c r="Z33">
        <v>10.398645876579588</v>
      </c>
      <c r="AA33">
        <v>7.8137146811885314</v>
      </c>
      <c r="AB33">
        <v>10.325021203331222</v>
      </c>
      <c r="AC33">
        <v>240.03479180527202</v>
      </c>
    </row>
    <row r="34" spans="1:29" x14ac:dyDescent="0.25">
      <c r="A34">
        <v>32</v>
      </c>
      <c r="B34">
        <f t="shared" ca="1" si="0"/>
        <v>3</v>
      </c>
      <c r="C34">
        <f t="shared" ca="1" si="1"/>
        <v>13</v>
      </c>
      <c r="D34">
        <f t="shared" ca="1" si="2"/>
        <v>7</v>
      </c>
      <c r="E34">
        <f t="shared" ca="1" si="3"/>
        <v>32.992915217878924</v>
      </c>
      <c r="F34">
        <f t="shared" ca="1" si="4"/>
        <v>20.7818891696996</v>
      </c>
      <c r="G34">
        <f t="shared" ca="1" si="5"/>
        <v>40.465638322882427</v>
      </c>
      <c r="H34">
        <f t="shared" ca="1" si="6"/>
        <v>39.421940755472512</v>
      </c>
      <c r="I34">
        <f t="shared" ca="1" si="7"/>
        <v>21.471054049314095</v>
      </c>
      <c r="J34">
        <f t="shared" ca="1" si="8"/>
        <v>91.392349987964749</v>
      </c>
      <c r="K34">
        <f t="shared" ca="1" si="9"/>
        <v>13.532372253332491</v>
      </c>
      <c r="L34">
        <f t="shared" ca="1" si="10"/>
        <v>8.1895511831676693</v>
      </c>
      <c r="M34">
        <f t="shared" ca="1" si="11"/>
        <v>15.686221405627572</v>
      </c>
      <c r="N34">
        <f t="shared" ca="1" si="12"/>
        <v>273.23680390694108</v>
      </c>
      <c r="P34">
        <v>32</v>
      </c>
      <c r="Q34">
        <v>9</v>
      </c>
      <c r="R34">
        <v>13</v>
      </c>
      <c r="S34">
        <v>6</v>
      </c>
      <c r="T34">
        <v>44.914283080878249</v>
      </c>
      <c r="U34">
        <v>30.802353835028043</v>
      </c>
      <c r="V34">
        <v>38.786949002200501</v>
      </c>
      <c r="W34">
        <v>117.26502739513211</v>
      </c>
      <c r="X34">
        <v>54.238688775287599</v>
      </c>
      <c r="Y34">
        <v>78.001051195410199</v>
      </c>
      <c r="Z34">
        <v>16.744330707775795</v>
      </c>
      <c r="AA34">
        <v>11.560548170068742</v>
      </c>
      <c r="AB34">
        <v>15.26653996250135</v>
      </c>
      <c r="AC34">
        <v>702.51347048615185</v>
      </c>
    </row>
    <row r="35" spans="1:29" x14ac:dyDescent="0.25">
      <c r="A35">
        <v>33</v>
      </c>
      <c r="B35">
        <f t="shared" ca="1" si="0"/>
        <v>4</v>
      </c>
      <c r="C35">
        <f t="shared" ca="1" si="1"/>
        <v>2</v>
      </c>
      <c r="D35">
        <f t="shared" ca="1" si="2"/>
        <v>2</v>
      </c>
      <c r="E35">
        <f t="shared" ca="1" si="3"/>
        <v>12.656539659414427</v>
      </c>
      <c r="F35">
        <f t="shared" ca="1" si="4"/>
        <v>12.547561550017202</v>
      </c>
      <c r="G35">
        <f t="shared" ca="1" si="5"/>
        <v>8.7769084617872402</v>
      </c>
      <c r="H35">
        <f t="shared" ca="1" si="6"/>
        <v>8.1569924216810215</v>
      </c>
      <c r="I35">
        <f t="shared" ca="1" si="7"/>
        <v>8.0385972226453077</v>
      </c>
      <c r="J35">
        <f t="shared" ca="1" si="8"/>
        <v>4.0224808481802476</v>
      </c>
      <c r="K35">
        <f t="shared" ca="1" si="9"/>
        <v>4.5570050106560274</v>
      </c>
      <c r="L35">
        <f t="shared" ca="1" si="10"/>
        <v>5.2428435870201051</v>
      </c>
      <c r="M35">
        <f t="shared" ca="1" si="11"/>
        <v>3.6140371176716268</v>
      </c>
      <c r="N35">
        <f t="shared" ca="1" si="12"/>
        <v>16.218861350622724</v>
      </c>
      <c r="P35">
        <v>33</v>
      </c>
      <c r="Q35">
        <v>4</v>
      </c>
      <c r="R35">
        <v>15</v>
      </c>
      <c r="S35">
        <v>6</v>
      </c>
      <c r="T35">
        <v>38.432822817004684</v>
      </c>
      <c r="U35">
        <v>20.603046720370536</v>
      </c>
      <c r="V35">
        <v>42.409650766370483</v>
      </c>
      <c r="W35">
        <v>60.606827925063605</v>
      </c>
      <c r="X35">
        <v>24.826575520170984</v>
      </c>
      <c r="Y35">
        <v>90.938206387937782</v>
      </c>
      <c r="Z35">
        <v>16.287152726147173</v>
      </c>
      <c r="AA35">
        <v>7.7640808939654606</v>
      </c>
      <c r="AB35">
        <v>16.873554605043374</v>
      </c>
      <c r="AC35">
        <v>360.05433759299393</v>
      </c>
    </row>
    <row r="36" spans="1:29" x14ac:dyDescent="0.25">
      <c r="A36">
        <v>34</v>
      </c>
      <c r="B36">
        <f t="shared" ca="1" si="0"/>
        <v>2</v>
      </c>
      <c r="C36">
        <f t="shared" ca="1" si="1"/>
        <v>6</v>
      </c>
      <c r="D36">
        <f t="shared" ca="1" si="2"/>
        <v>7</v>
      </c>
      <c r="E36">
        <f t="shared" ca="1" si="3"/>
        <v>16.209360588067216</v>
      </c>
      <c r="F36">
        <f t="shared" ca="1" si="4"/>
        <v>18.143102782261568</v>
      </c>
      <c r="G36">
        <f t="shared" ca="1" si="5"/>
        <v>26.157261094969517</v>
      </c>
      <c r="H36">
        <f t="shared" ca="1" si="6"/>
        <v>12.065454918673831</v>
      </c>
      <c r="I36">
        <f t="shared" ca="1" si="7"/>
        <v>14.398779406850171</v>
      </c>
      <c r="J36">
        <f t="shared" ca="1" si="8"/>
        <v>42.639326756418328</v>
      </c>
      <c r="K36">
        <f t="shared" ca="1" si="9"/>
        <v>6.8132743151016708</v>
      </c>
      <c r="L36">
        <f t="shared" ca="1" si="10"/>
        <v>7.900279062091581</v>
      </c>
      <c r="M36">
        <f t="shared" ca="1" si="11"/>
        <v>9.5435337327305181</v>
      </c>
      <c r="N36">
        <f t="shared" ca="1" si="12"/>
        <v>84.566445664394436</v>
      </c>
      <c r="P36">
        <v>34</v>
      </c>
      <c r="Q36">
        <v>12</v>
      </c>
      <c r="R36">
        <v>12</v>
      </c>
      <c r="S36">
        <v>2</v>
      </c>
      <c r="T36">
        <v>48.798751363370798</v>
      </c>
      <c r="U36">
        <v>28.381705125974154</v>
      </c>
      <c r="V36">
        <v>28.884785959888983</v>
      </c>
      <c r="W36">
        <v>144.08739931263838</v>
      </c>
      <c r="X36">
        <v>24.404605048279059</v>
      </c>
      <c r="Y36">
        <v>24.750360929234969</v>
      </c>
      <c r="Z36">
        <v>17.049868665153433</v>
      </c>
      <c r="AA36">
        <v>13.135560984516855</v>
      </c>
      <c r="AB36">
        <v>12.324787629410858</v>
      </c>
      <c r="AC36">
        <v>288.89208411265429</v>
      </c>
    </row>
    <row r="37" spans="1:29" x14ac:dyDescent="0.25">
      <c r="A37">
        <v>35</v>
      </c>
      <c r="B37">
        <f t="shared" ca="1" si="0"/>
        <v>1</v>
      </c>
      <c r="C37">
        <f t="shared" ca="1" si="1"/>
        <v>4</v>
      </c>
      <c r="D37">
        <f t="shared" ca="1" si="2"/>
        <v>2</v>
      </c>
      <c r="E37">
        <f t="shared" ca="1" si="3"/>
        <v>10.532774568301377</v>
      </c>
      <c r="F37">
        <f t="shared" ca="1" si="4"/>
        <v>6.1194627026873514</v>
      </c>
      <c r="G37">
        <f t="shared" ca="1" si="5"/>
        <v>12.839922917179099</v>
      </c>
      <c r="H37">
        <f t="shared" ca="1" si="6"/>
        <v>4.0049898193639715</v>
      </c>
      <c r="I37">
        <f t="shared" ca="1" si="7"/>
        <v>2.9257347548565953</v>
      </c>
      <c r="J37">
        <f t="shared" ca="1" si="8"/>
        <v>8.0002830659047817</v>
      </c>
      <c r="K37">
        <f t="shared" ca="1" si="9"/>
        <v>4.8530217331254555</v>
      </c>
      <c r="L37">
        <f t="shared" ca="1" si="10"/>
        <v>2.5438138964386643</v>
      </c>
      <c r="M37">
        <f t="shared" ca="1" si="11"/>
        <v>5.2864538412263107</v>
      </c>
      <c r="N37">
        <f t="shared" ca="1" si="12"/>
        <v>8.1379952777191455</v>
      </c>
      <c r="P37">
        <v>35</v>
      </c>
      <c r="Q37">
        <v>9</v>
      </c>
      <c r="R37">
        <v>10</v>
      </c>
      <c r="S37">
        <v>2</v>
      </c>
      <c r="T37">
        <v>38.026142425283425</v>
      </c>
      <c r="U37">
        <v>22.903368600816172</v>
      </c>
      <c r="V37">
        <v>24.863891285181502</v>
      </c>
      <c r="W37">
        <v>90.197345327510121</v>
      </c>
      <c r="X37">
        <v>18.831996505438305</v>
      </c>
      <c r="Y37">
        <v>20.1223469664431</v>
      </c>
      <c r="Z37">
        <v>14.08118511585438</v>
      </c>
      <c r="AA37">
        <v>9.4834446198809985</v>
      </c>
      <c r="AB37">
        <v>11.135480425877521</v>
      </c>
      <c r="AC37">
        <v>180.3385253885283</v>
      </c>
    </row>
    <row r="38" spans="1:29" x14ac:dyDescent="0.25">
      <c r="A38">
        <v>36</v>
      </c>
      <c r="B38">
        <f t="shared" ca="1" si="0"/>
        <v>3</v>
      </c>
      <c r="C38">
        <f t="shared" ca="1" si="1"/>
        <v>12</v>
      </c>
      <c r="D38">
        <f t="shared" ca="1" si="2"/>
        <v>2</v>
      </c>
      <c r="E38">
        <f t="shared" ca="1" si="3"/>
        <v>30.758111645153303</v>
      </c>
      <c r="F38">
        <f t="shared" ca="1" si="4"/>
        <v>10.288334861124355</v>
      </c>
      <c r="G38">
        <f t="shared" ca="1" si="5"/>
        <v>28.776438639379933</v>
      </c>
      <c r="H38">
        <f t="shared" ca="1" si="6"/>
        <v>36.246841691494744</v>
      </c>
      <c r="I38">
        <f t="shared" ca="1" si="7"/>
        <v>6.9136813431682738</v>
      </c>
      <c r="J38">
        <f t="shared" ca="1" si="8"/>
        <v>24.049362512062434</v>
      </c>
      <c r="K38">
        <f t="shared" ca="1" si="9"/>
        <v>13.147860496978721</v>
      </c>
      <c r="L38">
        <f t="shared" ca="1" si="10"/>
        <v>4.3698858667770697</v>
      </c>
      <c r="M38">
        <f t="shared" ca="1" si="11"/>
        <v>12.985168258791258</v>
      </c>
      <c r="N38">
        <f t="shared" ca="1" si="12"/>
        <v>72.584037218031071</v>
      </c>
      <c r="P38">
        <v>36</v>
      </c>
      <c r="Q38">
        <v>5</v>
      </c>
      <c r="R38">
        <v>11</v>
      </c>
      <c r="S38">
        <v>3</v>
      </c>
      <c r="T38">
        <v>32.602592046410301</v>
      </c>
      <c r="U38">
        <v>16.334623865854581</v>
      </c>
      <c r="V38">
        <v>28.451953261184055</v>
      </c>
      <c r="W38">
        <v>55.896416229619049</v>
      </c>
      <c r="X38">
        <v>15.069180905414774</v>
      </c>
      <c r="Y38">
        <v>33.266364398341111</v>
      </c>
      <c r="Z38">
        <v>13.058548042654422</v>
      </c>
      <c r="AA38">
        <v>5.8785447849576586</v>
      </c>
      <c r="AB38">
        <v>11.521213786038199</v>
      </c>
      <c r="AC38">
        <v>165.52373957845919</v>
      </c>
    </row>
    <row r="39" spans="1:29" x14ac:dyDescent="0.25">
      <c r="A39">
        <v>37</v>
      </c>
      <c r="B39">
        <f t="shared" ca="1" si="0"/>
        <v>10</v>
      </c>
      <c r="C39">
        <f t="shared" ca="1" si="1"/>
        <v>5</v>
      </c>
      <c r="D39">
        <f t="shared" ca="1" si="2"/>
        <v>3</v>
      </c>
      <c r="E39">
        <f t="shared" ca="1" si="3"/>
        <v>30.84446661921092</v>
      </c>
      <c r="F39">
        <f t="shared" ca="1" si="4"/>
        <v>26.757756165879005</v>
      </c>
      <c r="G39">
        <f t="shared" ca="1" si="5"/>
        <v>16.810194425221393</v>
      </c>
      <c r="H39">
        <f t="shared" ca="1" si="6"/>
        <v>50.517381451310889</v>
      </c>
      <c r="I39">
        <f t="shared" ca="1" si="7"/>
        <v>30.620990463244027</v>
      </c>
      <c r="J39">
        <f t="shared" ca="1" si="8"/>
        <v>15.016181343195651</v>
      </c>
      <c r="K39">
        <f t="shared" ca="1" si="9"/>
        <v>12.005743370841467</v>
      </c>
      <c r="L39">
        <f t="shared" ca="1" si="10"/>
        <v>10.455408940152697</v>
      </c>
      <c r="M39">
        <f t="shared" ca="1" si="11"/>
        <v>6.5232796973089329</v>
      </c>
      <c r="N39">
        <f t="shared" ca="1" si="12"/>
        <v>150.04078607621804</v>
      </c>
      <c r="P39">
        <v>37</v>
      </c>
      <c r="Q39">
        <v>8</v>
      </c>
      <c r="R39">
        <v>9</v>
      </c>
      <c r="S39">
        <v>5</v>
      </c>
      <c r="T39">
        <v>34.076019769401015</v>
      </c>
      <c r="U39">
        <v>26.556923830544868</v>
      </c>
      <c r="V39">
        <v>28.279803252371778</v>
      </c>
      <c r="W39">
        <v>72.763100633047387</v>
      </c>
      <c r="X39">
        <v>40.141188448518584</v>
      </c>
      <c r="Y39">
        <v>45.968068768552108</v>
      </c>
      <c r="Z39">
        <v>12.996600194708108</v>
      </c>
      <c r="AA39">
        <v>9.739809551155016</v>
      </c>
      <c r="AB39">
        <v>10.873286159500829</v>
      </c>
      <c r="AC39">
        <v>360.82443765406401</v>
      </c>
    </row>
    <row r="40" spans="1:29" x14ac:dyDescent="0.25">
      <c r="A40">
        <v>38</v>
      </c>
      <c r="B40">
        <f t="shared" ca="1" si="0"/>
        <v>4</v>
      </c>
      <c r="C40">
        <f t="shared" ca="1" si="1"/>
        <v>2</v>
      </c>
      <c r="D40">
        <f t="shared" ca="1" si="2"/>
        <v>4</v>
      </c>
      <c r="E40">
        <f t="shared" ca="1" si="3"/>
        <v>12.596763071207628</v>
      </c>
      <c r="F40">
        <f t="shared" ca="1" si="4"/>
        <v>16.193120467670752</v>
      </c>
      <c r="G40">
        <f t="shared" ca="1" si="5"/>
        <v>12.143665432775096</v>
      </c>
      <c r="H40">
        <f t="shared" ca="1" si="6"/>
        <v>8.6918786634766523</v>
      </c>
      <c r="I40">
        <f t="shared" ca="1" si="7"/>
        <v>16.870644274156813</v>
      </c>
      <c r="J40">
        <f t="shared" ca="1" si="8"/>
        <v>8.3696668950369162</v>
      </c>
      <c r="K40">
        <f t="shared" ca="1" si="9"/>
        <v>5.1045109900865464</v>
      </c>
      <c r="L40">
        <f t="shared" ca="1" si="10"/>
        <v>5.6651862616370696</v>
      </c>
      <c r="M40">
        <f t="shared" ca="1" si="11"/>
        <v>4.5971125420449361</v>
      </c>
      <c r="N40">
        <f t="shared" ca="1" si="12"/>
        <v>32.135007523294462</v>
      </c>
      <c r="P40">
        <v>38</v>
      </c>
      <c r="Q40">
        <v>5</v>
      </c>
      <c r="R40">
        <v>14</v>
      </c>
      <c r="S40">
        <v>1</v>
      </c>
      <c r="T40">
        <v>38.795017960437853</v>
      </c>
      <c r="U40">
        <v>12.530465374072785</v>
      </c>
      <c r="V40">
        <v>30.647969773006086</v>
      </c>
      <c r="W40">
        <v>70.092909418408439</v>
      </c>
      <c r="X40">
        <v>5.2412568963926311</v>
      </c>
      <c r="Y40">
        <v>14.417252704779518</v>
      </c>
      <c r="Z40">
        <v>15.733134364259904</v>
      </c>
      <c r="AA40">
        <v>5.6283719803852641</v>
      </c>
      <c r="AB40">
        <v>14.351663742381213</v>
      </c>
      <c r="AC40">
        <v>70.539717024431098</v>
      </c>
    </row>
    <row r="41" spans="1:29" x14ac:dyDescent="0.25">
      <c r="A41">
        <v>39</v>
      </c>
      <c r="B41">
        <f t="shared" ca="1" si="0"/>
        <v>8</v>
      </c>
      <c r="C41">
        <f t="shared" ca="1" si="1"/>
        <v>15</v>
      </c>
      <c r="D41">
        <f t="shared" ca="1" si="2"/>
        <v>2</v>
      </c>
      <c r="E41">
        <f t="shared" ca="1" si="3"/>
        <v>46.376087814841981</v>
      </c>
      <c r="F41">
        <f t="shared" ca="1" si="4"/>
        <v>20.907457324243047</v>
      </c>
      <c r="G41">
        <f t="shared" ca="1" si="5"/>
        <v>34.973225322127675</v>
      </c>
      <c r="H41">
        <f t="shared" ca="1" si="6"/>
        <v>120.70065782053094</v>
      </c>
      <c r="I41">
        <f t="shared" ca="1" si="7"/>
        <v>16.428926058622512</v>
      </c>
      <c r="J41">
        <f t="shared" ca="1" si="8"/>
        <v>30.985275680236022</v>
      </c>
      <c r="K41">
        <f t="shared" ca="1" si="9"/>
        <v>17.917982301545138</v>
      </c>
      <c r="L41">
        <f t="shared" ca="1" si="10"/>
        <v>8.5369290173808778</v>
      </c>
      <c r="M41">
        <f t="shared" ca="1" si="11"/>
        <v>15.500030634865794</v>
      </c>
      <c r="N41">
        <f t="shared" ca="1" si="12"/>
        <v>240.35085133374164</v>
      </c>
      <c r="P41">
        <v>39</v>
      </c>
      <c r="Q41">
        <v>5</v>
      </c>
      <c r="R41">
        <v>16</v>
      </c>
      <c r="S41">
        <v>4</v>
      </c>
      <c r="T41">
        <v>42.288456727113598</v>
      </c>
      <c r="U41">
        <v>18.719026515922828</v>
      </c>
      <c r="V41">
        <v>40.357707873421376</v>
      </c>
      <c r="W41">
        <v>80.175198720949538</v>
      </c>
      <c r="X41">
        <v>20.314441414697342</v>
      </c>
      <c r="Y41">
        <v>64.19703476424958</v>
      </c>
      <c r="Z41">
        <v>16.874036889142999</v>
      </c>
      <c r="AA41">
        <v>7.2281297918840366</v>
      </c>
      <c r="AB41">
        <v>16.742755675869311</v>
      </c>
      <c r="AC41">
        <v>320.00452538876402</v>
      </c>
    </row>
    <row r="42" spans="1:29" x14ac:dyDescent="0.25">
      <c r="A42">
        <v>40</v>
      </c>
      <c r="B42">
        <f t="shared" ca="1" si="0"/>
        <v>3</v>
      </c>
      <c r="C42">
        <f t="shared" ca="1" si="1"/>
        <v>12</v>
      </c>
      <c r="D42">
        <f t="shared" ca="1" si="2"/>
        <v>4</v>
      </c>
      <c r="E42">
        <f t="shared" ca="1" si="3"/>
        <v>30.713673715996332</v>
      </c>
      <c r="F42">
        <f t="shared" ca="1" si="4"/>
        <v>14.957355073413652</v>
      </c>
      <c r="G42">
        <f t="shared" ca="1" si="5"/>
        <v>32.744993487577318</v>
      </c>
      <c r="H42">
        <f t="shared" ca="1" si="6"/>
        <v>36.31950718436638</v>
      </c>
      <c r="I42">
        <f t="shared" ca="1" si="7"/>
        <v>12.871014097107313</v>
      </c>
      <c r="J42">
        <f t="shared" ca="1" si="8"/>
        <v>48.682870564511539</v>
      </c>
      <c r="K42">
        <f t="shared" ca="1" si="9"/>
        <v>12.741893119139466</v>
      </c>
      <c r="L42">
        <f t="shared" ca="1" si="10"/>
        <v>5.3064936032402406</v>
      </c>
      <c r="M42">
        <f t="shared" ca="1" si="11"/>
        <v>12.763639539796289</v>
      </c>
      <c r="N42">
        <f t="shared" ca="1" si="12"/>
        <v>144.34070946325002</v>
      </c>
      <c r="P42">
        <v>40</v>
      </c>
      <c r="Q42">
        <v>6</v>
      </c>
      <c r="R42">
        <v>16</v>
      </c>
      <c r="S42">
        <v>6</v>
      </c>
      <c r="T42">
        <v>44.211844538335832</v>
      </c>
      <c r="U42">
        <v>24.495578163797624</v>
      </c>
      <c r="V42">
        <v>44.314648712483304</v>
      </c>
      <c r="W42">
        <v>96.287839696743902</v>
      </c>
      <c r="X42">
        <v>36.575799351564264</v>
      </c>
      <c r="Y42">
        <v>96.459022791097851</v>
      </c>
      <c r="Z42">
        <v>17.71910062180006</v>
      </c>
      <c r="AA42">
        <v>9.4757690948414197</v>
      </c>
      <c r="AB42">
        <v>17.332274361846508</v>
      </c>
      <c r="AC42">
        <v>576.13439334896964</v>
      </c>
    </row>
    <row r="43" spans="1:29" x14ac:dyDescent="0.25">
      <c r="A43">
        <v>41</v>
      </c>
      <c r="B43">
        <f t="shared" ca="1" si="0"/>
        <v>3</v>
      </c>
      <c r="C43">
        <f t="shared" ca="1" si="1"/>
        <v>5</v>
      </c>
      <c r="D43">
        <f t="shared" ca="1" si="2"/>
        <v>2</v>
      </c>
      <c r="E43">
        <f t="shared" ca="1" si="3"/>
        <v>16.248750320413599</v>
      </c>
      <c r="F43">
        <f t="shared" ca="1" si="4"/>
        <v>10.817323383694815</v>
      </c>
      <c r="G43">
        <f t="shared" ca="1" si="5"/>
        <v>14.924927247053708</v>
      </c>
      <c r="H43">
        <f t="shared" ca="1" si="6"/>
        <v>15.472601502968175</v>
      </c>
      <c r="I43">
        <f t="shared" ca="1" si="7"/>
        <v>6.6695472143004544</v>
      </c>
      <c r="J43">
        <f t="shared" ca="1" si="8"/>
        <v>10.260461215199594</v>
      </c>
      <c r="K43">
        <f t="shared" ca="1" si="9"/>
        <v>6.0418906578918206</v>
      </c>
      <c r="L43">
        <f t="shared" ca="1" si="10"/>
        <v>4.27192097337897</v>
      </c>
      <c r="M43">
        <f t="shared" ca="1" si="11"/>
        <v>5.5035464834063728</v>
      </c>
      <c r="N43">
        <f t="shared" ca="1" si="12"/>
        <v>30.183151719728411</v>
      </c>
      <c r="P43">
        <v>41</v>
      </c>
      <c r="Q43">
        <v>4</v>
      </c>
      <c r="R43">
        <v>14</v>
      </c>
      <c r="S43">
        <v>5</v>
      </c>
      <c r="T43">
        <v>36.441565912373449</v>
      </c>
      <c r="U43">
        <v>18.067725347732804</v>
      </c>
      <c r="V43">
        <v>38.94864138726696</v>
      </c>
      <c r="W43">
        <v>56.76280168269053</v>
      </c>
      <c r="X43">
        <v>20.071273395430101</v>
      </c>
      <c r="Y43">
        <v>70.632296437430114</v>
      </c>
      <c r="Z43">
        <v>15.415200409308728</v>
      </c>
      <c r="AA43">
        <v>7.197691127237106</v>
      </c>
      <c r="AB43">
        <v>15.5229657701588</v>
      </c>
      <c r="AC43">
        <v>280.12195544058187</v>
      </c>
    </row>
    <row r="44" spans="1:29" x14ac:dyDescent="0.25">
      <c r="A44">
        <v>42</v>
      </c>
      <c r="B44">
        <f t="shared" ca="1" si="0"/>
        <v>2</v>
      </c>
      <c r="C44">
        <f t="shared" ca="1" si="1"/>
        <v>3</v>
      </c>
      <c r="D44">
        <f t="shared" ca="1" si="2"/>
        <v>6</v>
      </c>
      <c r="E44">
        <f t="shared" ca="1" si="3"/>
        <v>10.630890634751895</v>
      </c>
      <c r="F44">
        <f t="shared" ca="1" si="4"/>
        <v>16.975382337697162</v>
      </c>
      <c r="G44">
        <f t="shared" ca="1" si="5"/>
        <v>18.189585689889675</v>
      </c>
      <c r="H44">
        <f t="shared" ca="1" si="6"/>
        <v>6.2227277757362902</v>
      </c>
      <c r="I44">
        <f t="shared" ca="1" si="7"/>
        <v>12.599995709251576</v>
      </c>
      <c r="J44">
        <f t="shared" ca="1" si="8"/>
        <v>18.473628637586415</v>
      </c>
      <c r="K44">
        <f t="shared" ca="1" si="9"/>
        <v>4.1011339049411504</v>
      </c>
      <c r="L44">
        <f t="shared" ca="1" si="10"/>
        <v>6.8663585314123852</v>
      </c>
      <c r="M44">
        <f t="shared" ca="1" si="11"/>
        <v>6.9626347746929467</v>
      </c>
      <c r="N44">
        <f t="shared" ca="1" si="12"/>
        <v>36.485362773317867</v>
      </c>
      <c r="P44">
        <v>42</v>
      </c>
      <c r="Q44">
        <v>1</v>
      </c>
      <c r="R44">
        <v>12</v>
      </c>
      <c r="S44">
        <v>4</v>
      </c>
      <c r="T44">
        <v>26.457377855887923</v>
      </c>
      <c r="U44">
        <v>10.953227850856115</v>
      </c>
      <c r="V44">
        <v>32.538522286371368</v>
      </c>
      <c r="W44">
        <v>12.565427699864584</v>
      </c>
      <c r="X44">
        <v>4.2625315407073598</v>
      </c>
      <c r="Y44">
        <v>48.422857989918569</v>
      </c>
      <c r="Z44">
        <v>12.484258958151518</v>
      </c>
      <c r="AA44">
        <v>4.2618868688962603</v>
      </c>
      <c r="AB44">
        <v>13.306745869598615</v>
      </c>
      <c r="AC44">
        <v>48.239444954664251</v>
      </c>
    </row>
    <row r="45" spans="1:29" x14ac:dyDescent="0.25">
      <c r="A45">
        <v>43</v>
      </c>
      <c r="B45">
        <f t="shared" ca="1" si="0"/>
        <v>3</v>
      </c>
      <c r="C45">
        <f t="shared" ca="1" si="1"/>
        <v>9</v>
      </c>
      <c r="D45">
        <f t="shared" ca="1" si="2"/>
        <v>5</v>
      </c>
      <c r="E45">
        <f t="shared" ca="1" si="3"/>
        <v>24.724895982259508</v>
      </c>
      <c r="F45">
        <f t="shared" ca="1" si="4"/>
        <v>16.758953412077975</v>
      </c>
      <c r="G45">
        <f t="shared" ca="1" si="5"/>
        <v>28.081133656165534</v>
      </c>
      <c r="H45">
        <f t="shared" ca="1" si="6"/>
        <v>27.223784581083279</v>
      </c>
      <c r="I45">
        <f t="shared" ca="1" si="7"/>
        <v>15.252831987352337</v>
      </c>
      <c r="J45">
        <f t="shared" ca="1" si="8"/>
        <v>45.46006486153361</v>
      </c>
      <c r="K45">
        <f t="shared" ca="1" si="9"/>
        <v>10.06635329303916</v>
      </c>
      <c r="L45">
        <f t="shared" ca="1" si="10"/>
        <v>6.0321809266269231</v>
      </c>
      <c r="M45">
        <f t="shared" ca="1" si="11"/>
        <v>10.812128392807276</v>
      </c>
      <c r="N45">
        <f t="shared" ca="1" si="12"/>
        <v>135.3988078488201</v>
      </c>
      <c r="P45">
        <v>43</v>
      </c>
      <c r="Q45">
        <v>11</v>
      </c>
      <c r="R45">
        <v>16</v>
      </c>
      <c r="S45">
        <v>6</v>
      </c>
      <c r="T45">
        <v>54.494675912468836</v>
      </c>
      <c r="U45">
        <v>34.288340860832001</v>
      </c>
      <c r="V45">
        <v>44.781160596151231</v>
      </c>
      <c r="W45">
        <v>176.531180088615</v>
      </c>
      <c r="X45">
        <v>66.957734869255091</v>
      </c>
      <c r="Y45">
        <v>96.408450680480499</v>
      </c>
      <c r="Z45">
        <v>19.769607008302827</v>
      </c>
      <c r="AA45">
        <v>13.216319761979358</v>
      </c>
      <c r="AB45">
        <v>17.690365768764842</v>
      </c>
      <c r="AC45">
        <v>1056.4421759865129</v>
      </c>
    </row>
    <row r="46" spans="1:29" x14ac:dyDescent="0.25">
      <c r="A46">
        <v>44</v>
      </c>
      <c r="B46">
        <f t="shared" ca="1" si="0"/>
        <v>5</v>
      </c>
      <c r="C46">
        <f t="shared" ca="1" si="1"/>
        <v>2</v>
      </c>
      <c r="D46">
        <f t="shared" ca="1" si="2"/>
        <v>6</v>
      </c>
      <c r="E46">
        <f t="shared" ca="1" si="3"/>
        <v>14.553561039094701</v>
      </c>
      <c r="F46">
        <f t="shared" ca="1" si="4"/>
        <v>22.872093463023852</v>
      </c>
      <c r="G46">
        <f t="shared" ca="1" si="5"/>
        <v>16.362066567190748</v>
      </c>
      <c r="H46">
        <f t="shared" ca="1" si="6"/>
        <v>10.051453564502898</v>
      </c>
      <c r="I46">
        <f t="shared" ca="1" si="7"/>
        <v>30.205700621782754</v>
      </c>
      <c r="J46">
        <f t="shared" ca="1" si="8"/>
        <v>12.769232682402601</v>
      </c>
      <c r="K46">
        <f t="shared" ca="1" si="9"/>
        <v>6.2176421523299261</v>
      </c>
      <c r="L46">
        <f t="shared" ca="1" si="10"/>
        <v>8.1780273216798811</v>
      </c>
      <c r="M46">
        <f t="shared" ca="1" si="11"/>
        <v>6.9553402798284685</v>
      </c>
      <c r="N46">
        <f t="shared" ca="1" si="12"/>
        <v>60.941988253654046</v>
      </c>
      <c r="P46">
        <v>44</v>
      </c>
      <c r="Q46">
        <v>7</v>
      </c>
      <c r="R46">
        <v>14</v>
      </c>
      <c r="S46">
        <v>5</v>
      </c>
      <c r="T46">
        <v>42.874876709525594</v>
      </c>
      <c r="U46">
        <v>24.49581502381821</v>
      </c>
      <c r="V46">
        <v>38.575968124786321</v>
      </c>
      <c r="W46">
        <v>98.149623994009787</v>
      </c>
      <c r="X46">
        <v>35.176318207626572</v>
      </c>
      <c r="Y46">
        <v>70.135063126722912</v>
      </c>
      <c r="Z46">
        <v>16.24558406024342</v>
      </c>
      <c r="AA46">
        <v>8.730539048199498</v>
      </c>
      <c r="AB46">
        <v>15.249921435040889</v>
      </c>
      <c r="AC46">
        <v>490.51868918712916</v>
      </c>
    </row>
    <row r="47" spans="1:29" x14ac:dyDescent="0.25">
      <c r="A47">
        <v>45</v>
      </c>
      <c r="B47">
        <f t="shared" ca="1" si="0"/>
        <v>7</v>
      </c>
      <c r="C47">
        <f t="shared" ca="1" si="1"/>
        <v>8</v>
      </c>
      <c r="D47">
        <f t="shared" ca="1" si="2"/>
        <v>3</v>
      </c>
      <c r="E47">
        <f t="shared" ca="1" si="3"/>
        <v>30.354362054803474</v>
      </c>
      <c r="F47">
        <f t="shared" ca="1" si="4"/>
        <v>20.625822917931405</v>
      </c>
      <c r="G47">
        <f t="shared" ca="1" si="5"/>
        <v>22.941233534262949</v>
      </c>
      <c r="H47">
        <f t="shared" ca="1" si="6"/>
        <v>56.573471284906681</v>
      </c>
      <c r="I47">
        <f t="shared" ca="1" si="7"/>
        <v>21.706378456752493</v>
      </c>
      <c r="J47">
        <f t="shared" ca="1" si="8"/>
        <v>24.676942563066792</v>
      </c>
      <c r="K47">
        <f t="shared" ca="1" si="9"/>
        <v>11.567785774887541</v>
      </c>
      <c r="L47">
        <f t="shared" ca="1" si="10"/>
        <v>8.2328938552395847</v>
      </c>
      <c r="M47">
        <f t="shared" ca="1" si="11"/>
        <v>8.6520747684351402</v>
      </c>
      <c r="N47">
        <f t="shared" ca="1" si="12"/>
        <v>168.43866930015614</v>
      </c>
      <c r="P47">
        <v>45</v>
      </c>
      <c r="Q47">
        <v>5</v>
      </c>
      <c r="R47">
        <v>13</v>
      </c>
      <c r="S47">
        <v>2</v>
      </c>
      <c r="T47">
        <v>36.956377039203666</v>
      </c>
      <c r="U47">
        <v>14.057348724348312</v>
      </c>
      <c r="V47">
        <v>30.957644886977544</v>
      </c>
      <c r="W47">
        <v>65.20624512794123</v>
      </c>
      <c r="X47">
        <v>10.72392154118138</v>
      </c>
      <c r="Y47">
        <v>26.114542523923724</v>
      </c>
      <c r="Z47">
        <v>14.350262628719699</v>
      </c>
      <c r="AA47">
        <v>6.2892106424546679</v>
      </c>
      <c r="AB47">
        <v>13.169708041409946</v>
      </c>
      <c r="AC47">
        <v>130.83585879866786</v>
      </c>
    </row>
    <row r="48" spans="1:29" x14ac:dyDescent="0.25">
      <c r="A48">
        <v>46</v>
      </c>
      <c r="B48">
        <f t="shared" ca="1" si="0"/>
        <v>4</v>
      </c>
      <c r="C48">
        <f t="shared" ca="1" si="1"/>
        <v>5</v>
      </c>
      <c r="D48">
        <f t="shared" ca="1" si="2"/>
        <v>2</v>
      </c>
      <c r="E48">
        <f t="shared" ca="1" si="3"/>
        <v>18.046092439395924</v>
      </c>
      <c r="F48">
        <f t="shared" ca="1" si="4"/>
        <v>12.572700089352711</v>
      </c>
      <c r="G48">
        <f t="shared" ca="1" si="5"/>
        <v>14.330589341860215</v>
      </c>
      <c r="H48">
        <f t="shared" ca="1" si="6"/>
        <v>20.747176759713945</v>
      </c>
      <c r="I48">
        <f t="shared" ca="1" si="7"/>
        <v>8.3467050581643534</v>
      </c>
      <c r="J48">
        <f t="shared" ca="1" si="8"/>
        <v>10.458199937569793</v>
      </c>
      <c r="K48">
        <f t="shared" ca="1" si="9"/>
        <v>6.6141955594009261</v>
      </c>
      <c r="L48">
        <f t="shared" ca="1" si="10"/>
        <v>5.2805965862304118</v>
      </c>
      <c r="M48">
        <f t="shared" ca="1" si="11"/>
        <v>5.6197711828794423</v>
      </c>
      <c r="N48">
        <f t="shared" ca="1" si="12"/>
        <v>40.343274019322962</v>
      </c>
      <c r="P48">
        <v>46</v>
      </c>
      <c r="Q48">
        <v>5</v>
      </c>
      <c r="R48">
        <v>10</v>
      </c>
      <c r="S48">
        <v>7</v>
      </c>
      <c r="T48">
        <v>30.345370963972066</v>
      </c>
      <c r="U48">
        <v>24.965845352693297</v>
      </c>
      <c r="V48">
        <v>34.330605331541996</v>
      </c>
      <c r="W48">
        <v>50.166023873465242</v>
      </c>
      <c r="X48">
        <v>35.419044967677607</v>
      </c>
      <c r="Y48">
        <v>70.3680903663533</v>
      </c>
      <c r="Z48">
        <v>11.626519579981171</v>
      </c>
      <c r="AA48">
        <v>8.9768353767084719</v>
      </c>
      <c r="AB48">
        <v>12.567397366370749</v>
      </c>
      <c r="AC48">
        <v>350.78321395415799</v>
      </c>
    </row>
    <row r="49" spans="1:29" x14ac:dyDescent="0.25">
      <c r="A49">
        <v>47</v>
      </c>
      <c r="B49">
        <f t="shared" ca="1" si="0"/>
        <v>5</v>
      </c>
      <c r="C49">
        <f t="shared" ca="1" si="1"/>
        <v>10</v>
      </c>
      <c r="D49">
        <f t="shared" ca="1" si="2"/>
        <v>5</v>
      </c>
      <c r="E49">
        <f t="shared" ca="1" si="3"/>
        <v>30.346185614924618</v>
      </c>
      <c r="F49">
        <f t="shared" ca="1" si="4"/>
        <v>20.855923992637226</v>
      </c>
      <c r="G49">
        <f t="shared" ca="1" si="5"/>
        <v>30.896132538339032</v>
      </c>
      <c r="H49">
        <f t="shared" ca="1" si="6"/>
        <v>50.357663456126872</v>
      </c>
      <c r="I49">
        <f t="shared" ca="1" si="7"/>
        <v>25.002189902999948</v>
      </c>
      <c r="J49">
        <f t="shared" ca="1" si="8"/>
        <v>50.297558327391044</v>
      </c>
      <c r="K49">
        <f t="shared" ca="1" si="9"/>
        <v>11.708171728206972</v>
      </c>
      <c r="L49">
        <f t="shared" ca="1" si="10"/>
        <v>7.9062650956733682</v>
      </c>
      <c r="M49">
        <f t="shared" ca="1" si="11"/>
        <v>11.511414303396736</v>
      </c>
      <c r="N49">
        <f t="shared" ca="1" si="12"/>
        <v>250.08572030489626</v>
      </c>
      <c r="P49">
        <v>47</v>
      </c>
      <c r="Q49">
        <v>5</v>
      </c>
      <c r="R49">
        <v>9</v>
      </c>
      <c r="S49">
        <v>3</v>
      </c>
      <c r="T49">
        <v>28.236928676053608</v>
      </c>
      <c r="U49">
        <v>16.632179001873414</v>
      </c>
      <c r="V49">
        <v>24.646448608384457</v>
      </c>
      <c r="W49">
        <v>45.289913202582234</v>
      </c>
      <c r="X49">
        <v>15.481047905322399</v>
      </c>
      <c r="Y49">
        <v>27.854370054714863</v>
      </c>
      <c r="Z49">
        <v>10.793347870004679</v>
      </c>
      <c r="AA49">
        <v>6.526698552882797</v>
      </c>
      <c r="AB49">
        <v>10.258963319987235</v>
      </c>
      <c r="AC49">
        <v>135.09417719231169</v>
      </c>
    </row>
    <row r="50" spans="1:29" x14ac:dyDescent="0.25">
      <c r="A50">
        <v>48</v>
      </c>
      <c r="B50">
        <f t="shared" ca="1" si="0"/>
        <v>7</v>
      </c>
      <c r="C50">
        <f t="shared" ca="1" si="1"/>
        <v>2</v>
      </c>
      <c r="D50">
        <f t="shared" ca="1" si="2"/>
        <v>5</v>
      </c>
      <c r="E50">
        <f t="shared" ca="1" si="3"/>
        <v>18.998849148023332</v>
      </c>
      <c r="F50">
        <f t="shared" ca="1" si="4"/>
        <v>24.280270189841957</v>
      </c>
      <c r="G50">
        <f t="shared" ca="1" si="5"/>
        <v>14.76576929013901</v>
      </c>
      <c r="H50">
        <f t="shared" ca="1" si="6"/>
        <v>14.820570442219232</v>
      </c>
      <c r="I50">
        <f t="shared" ca="1" si="7"/>
        <v>35.877380753652119</v>
      </c>
      <c r="J50">
        <f t="shared" ca="1" si="8"/>
        <v>10.197711064614357</v>
      </c>
      <c r="K50">
        <f t="shared" ca="1" si="9"/>
        <v>8.2236952347022179</v>
      </c>
      <c r="L50">
        <f t="shared" ca="1" si="10"/>
        <v>9.2759187161240568</v>
      </c>
      <c r="M50">
        <f t="shared" ca="1" si="11"/>
        <v>6.1333172243284526</v>
      </c>
      <c r="N50">
        <f t="shared" ca="1" si="12"/>
        <v>70.734778790599975</v>
      </c>
      <c r="P50">
        <v>48</v>
      </c>
      <c r="Q50">
        <v>2</v>
      </c>
      <c r="R50">
        <v>1</v>
      </c>
      <c r="S50">
        <v>4</v>
      </c>
      <c r="T50">
        <v>6.2276521903087385</v>
      </c>
      <c r="U50">
        <v>12.401299321906851</v>
      </c>
      <c r="V50">
        <v>10.232198430679555</v>
      </c>
      <c r="W50">
        <v>2.0145542177336471</v>
      </c>
      <c r="X50">
        <v>8.0982783770898372</v>
      </c>
      <c r="Y50">
        <v>4.6716465041696909</v>
      </c>
      <c r="Z50">
        <v>3.0960215563578579</v>
      </c>
      <c r="AA50">
        <v>4.8938820160784031</v>
      </c>
      <c r="AB50">
        <v>4.5446687567485</v>
      </c>
      <c r="AC50">
        <v>8.2651207310113026</v>
      </c>
    </row>
    <row r="51" spans="1:29" x14ac:dyDescent="0.25">
      <c r="A51">
        <v>49</v>
      </c>
      <c r="B51">
        <f t="shared" ca="1" si="0"/>
        <v>10</v>
      </c>
      <c r="C51">
        <f t="shared" ca="1" si="1"/>
        <v>10</v>
      </c>
      <c r="D51">
        <f t="shared" ca="1" si="2"/>
        <v>3</v>
      </c>
      <c r="E51">
        <f t="shared" ca="1" si="3"/>
        <v>40.497945541222883</v>
      </c>
      <c r="F51">
        <f t="shared" ca="1" si="4"/>
        <v>26.736045452256302</v>
      </c>
      <c r="G51">
        <f t="shared" ca="1" si="5"/>
        <v>26.310991777012639</v>
      </c>
      <c r="H51">
        <f t="shared" ca="1" si="6"/>
        <v>100.47059940823723</v>
      </c>
      <c r="I51">
        <f t="shared" ca="1" si="7"/>
        <v>30.806755848199991</v>
      </c>
      <c r="J51">
        <f t="shared" ca="1" si="8"/>
        <v>30.032280938156447</v>
      </c>
      <c r="K51">
        <f t="shared" ca="1" si="9"/>
        <v>14.149610522326531</v>
      </c>
      <c r="L51">
        <f t="shared" ca="1" si="10"/>
        <v>10.539735685101707</v>
      </c>
      <c r="M51">
        <f t="shared" ca="1" si="11"/>
        <v>11.40555301591578</v>
      </c>
      <c r="N51">
        <f t="shared" ca="1" si="12"/>
        <v>300.2658857642565</v>
      </c>
      <c r="P51">
        <v>49</v>
      </c>
      <c r="Q51">
        <v>11</v>
      </c>
      <c r="R51">
        <v>8</v>
      </c>
      <c r="S51">
        <v>5</v>
      </c>
      <c r="T51">
        <v>38.830481280602001</v>
      </c>
      <c r="U51">
        <v>32.158574152217696</v>
      </c>
      <c r="V51">
        <v>26.241682681523322</v>
      </c>
      <c r="W51">
        <v>88.777344209276293</v>
      </c>
      <c r="X51">
        <v>55.390653944485507</v>
      </c>
      <c r="Y51">
        <v>40.060333180982084</v>
      </c>
      <c r="Z51">
        <v>14.592867865956373</v>
      </c>
      <c r="AA51">
        <v>12.854981735469893</v>
      </c>
      <c r="AB51">
        <v>10.412755961132747</v>
      </c>
      <c r="AC51">
        <v>440.24165274440185</v>
      </c>
    </row>
    <row r="52" spans="1:29" x14ac:dyDescent="0.25">
      <c r="A52">
        <v>50</v>
      </c>
      <c r="B52">
        <f t="shared" ca="1" si="0"/>
        <v>5</v>
      </c>
      <c r="C52">
        <f t="shared" ca="1" si="1"/>
        <v>16</v>
      </c>
      <c r="D52">
        <f t="shared" ca="1" si="2"/>
        <v>5</v>
      </c>
      <c r="E52">
        <f t="shared" ca="1" si="3"/>
        <v>42.23271268598743</v>
      </c>
      <c r="F52">
        <f t="shared" ca="1" si="4"/>
        <v>20.58367941781443</v>
      </c>
      <c r="G52">
        <f t="shared" ca="1" si="5"/>
        <v>42.592372947481422</v>
      </c>
      <c r="H52">
        <f t="shared" ca="1" si="6"/>
        <v>80.786553076568254</v>
      </c>
      <c r="I52">
        <f t="shared" ca="1" si="7"/>
        <v>25.820825322126836</v>
      </c>
      <c r="J52">
        <f t="shared" ca="1" si="8"/>
        <v>80.460500600064435</v>
      </c>
      <c r="K52">
        <f t="shared" ca="1" si="9"/>
        <v>17.621382655353518</v>
      </c>
      <c r="L52">
        <f t="shared" ca="1" si="10"/>
        <v>7.1513308823718864</v>
      </c>
      <c r="M52">
        <f t="shared" ca="1" si="11"/>
        <v>16.771117661089487</v>
      </c>
      <c r="N52">
        <f t="shared" ca="1" si="12"/>
        <v>400.62734809370187</v>
      </c>
      <c r="P52">
        <v>50</v>
      </c>
      <c r="Q52">
        <v>10</v>
      </c>
      <c r="R52">
        <v>4</v>
      </c>
      <c r="S52">
        <v>6</v>
      </c>
      <c r="T52">
        <v>28.343556069501737</v>
      </c>
      <c r="U52">
        <v>32.217033950606385</v>
      </c>
      <c r="V52">
        <v>20.734407800216808</v>
      </c>
      <c r="W52">
        <v>40.1682358777175</v>
      </c>
      <c r="X52">
        <v>60.948157973770833</v>
      </c>
      <c r="Y52">
        <v>24.927083726024367</v>
      </c>
      <c r="Z52">
        <v>10.838049046403283</v>
      </c>
      <c r="AA52">
        <v>11.872822840948139</v>
      </c>
      <c r="AB52">
        <v>7.4451288178962844</v>
      </c>
      <c r="AC52">
        <v>240.37650354970921</v>
      </c>
    </row>
    <row r="53" spans="1:29" x14ac:dyDescent="0.25">
      <c r="A53">
        <v>51</v>
      </c>
      <c r="B53">
        <f t="shared" ca="1" si="0"/>
        <v>7</v>
      </c>
      <c r="C53">
        <f t="shared" ca="1" si="1"/>
        <v>3</v>
      </c>
      <c r="D53">
        <f t="shared" ca="1" si="2"/>
        <v>3</v>
      </c>
      <c r="E53">
        <f t="shared" ca="1" si="3"/>
        <v>20.377170163067351</v>
      </c>
      <c r="F53">
        <f t="shared" ca="1" si="4"/>
        <v>20.36906425081774</v>
      </c>
      <c r="G53">
        <f t="shared" ca="1" si="5"/>
        <v>12.734856085865847</v>
      </c>
      <c r="H53">
        <f t="shared" ca="1" si="6"/>
        <v>21.577705899488077</v>
      </c>
      <c r="I53">
        <f t="shared" ca="1" si="7"/>
        <v>21.181622025380797</v>
      </c>
      <c r="J53">
        <f t="shared" ca="1" si="8"/>
        <v>9.9039985120674157</v>
      </c>
      <c r="K53">
        <f t="shared" ca="1" si="9"/>
        <v>8.2771289952119425</v>
      </c>
      <c r="L53">
        <f t="shared" ca="1" si="10"/>
        <v>8.5309568629930812</v>
      </c>
      <c r="M53">
        <f t="shared" ca="1" si="11"/>
        <v>4.324935764128309</v>
      </c>
      <c r="N53">
        <f t="shared" ca="1" si="12"/>
        <v>63.127685227832622</v>
      </c>
      <c r="P53">
        <v>51</v>
      </c>
      <c r="Q53">
        <v>9</v>
      </c>
      <c r="R53">
        <v>4</v>
      </c>
      <c r="S53">
        <v>5</v>
      </c>
      <c r="T53">
        <v>26.950024105128971</v>
      </c>
      <c r="U53">
        <v>28.209671995239855</v>
      </c>
      <c r="V53">
        <v>18.353256009946325</v>
      </c>
      <c r="W53">
        <v>36.409285895100858</v>
      </c>
      <c r="X53">
        <v>45.797403198715564</v>
      </c>
      <c r="Y53">
        <v>20.797617403435556</v>
      </c>
      <c r="Z53">
        <v>10.259537909696251</v>
      </c>
      <c r="AA53">
        <v>10.706177114135032</v>
      </c>
      <c r="AB53">
        <v>6.6905038335671181</v>
      </c>
      <c r="AC53">
        <v>180.61427235445674</v>
      </c>
    </row>
    <row r="54" spans="1:29" x14ac:dyDescent="0.25">
      <c r="A54">
        <v>52</v>
      </c>
      <c r="B54">
        <f t="shared" ca="1" si="0"/>
        <v>10</v>
      </c>
      <c r="C54">
        <f t="shared" ca="1" si="1"/>
        <v>8</v>
      </c>
      <c r="D54">
        <f t="shared" ca="1" si="2"/>
        <v>2</v>
      </c>
      <c r="E54">
        <f t="shared" ca="1" si="3"/>
        <v>36.903083928755947</v>
      </c>
      <c r="F54">
        <f t="shared" ca="1" si="4"/>
        <v>24.424923942796724</v>
      </c>
      <c r="G54">
        <f t="shared" ca="1" si="5"/>
        <v>20.904581631263007</v>
      </c>
      <c r="H54">
        <f t="shared" ca="1" si="6"/>
        <v>80.04251259693649</v>
      </c>
      <c r="I54">
        <f t="shared" ca="1" si="7"/>
        <v>20.376294591807369</v>
      </c>
      <c r="J54">
        <f t="shared" ca="1" si="8"/>
        <v>16.870389390082686</v>
      </c>
      <c r="K54">
        <f t="shared" ca="1" si="9"/>
        <v>13.535088834926183</v>
      </c>
      <c r="L54">
        <f t="shared" ca="1" si="10"/>
        <v>10.873539515534111</v>
      </c>
      <c r="M54">
        <f t="shared" ca="1" si="11"/>
        <v>8.8131687906921758</v>
      </c>
      <c r="N54">
        <f t="shared" ca="1" si="12"/>
        <v>160.97437378905695</v>
      </c>
      <c r="P54">
        <v>52</v>
      </c>
      <c r="Q54">
        <v>11</v>
      </c>
      <c r="R54">
        <v>12</v>
      </c>
      <c r="S54">
        <v>3</v>
      </c>
      <c r="T54">
        <v>46.191578903914348</v>
      </c>
      <c r="U54">
        <v>28.3362337888951</v>
      </c>
      <c r="V54">
        <v>30.443743926658065</v>
      </c>
      <c r="W54">
        <v>132.35831045648456</v>
      </c>
      <c r="X54">
        <v>33.918058679821286</v>
      </c>
      <c r="Y54">
        <v>36.824722219851239</v>
      </c>
      <c r="Z54">
        <v>17.087531954222825</v>
      </c>
      <c r="AA54">
        <v>11.491229966656409</v>
      </c>
      <c r="AB54">
        <v>12.897409673992685</v>
      </c>
      <c r="AC54">
        <v>396.99926286605688</v>
      </c>
    </row>
    <row r="55" spans="1:29" x14ac:dyDescent="0.25">
      <c r="A55">
        <v>53</v>
      </c>
      <c r="B55">
        <f t="shared" ca="1" si="0"/>
        <v>8</v>
      </c>
      <c r="C55">
        <f t="shared" ca="1" si="1"/>
        <v>8</v>
      </c>
      <c r="D55">
        <f t="shared" ca="1" si="2"/>
        <v>3</v>
      </c>
      <c r="E55">
        <f t="shared" ca="1" si="3"/>
        <v>32.466961308693264</v>
      </c>
      <c r="F55">
        <f t="shared" ca="1" si="4"/>
        <v>22.070900625784617</v>
      </c>
      <c r="G55">
        <f t="shared" ca="1" si="5"/>
        <v>22.06262833841955</v>
      </c>
      <c r="H55">
        <f t="shared" ca="1" si="6"/>
        <v>64.214049213635278</v>
      </c>
      <c r="I55">
        <f t="shared" ca="1" si="7"/>
        <v>24.338074142163272</v>
      </c>
      <c r="J55">
        <f t="shared" ca="1" si="8"/>
        <v>24.809435650222326</v>
      </c>
      <c r="K55">
        <f t="shared" ca="1" si="9"/>
        <v>11.99847363903965</v>
      </c>
      <c r="L55">
        <f t="shared" ca="1" si="10"/>
        <v>8.9129308422902263</v>
      </c>
      <c r="M55">
        <f t="shared" ca="1" si="11"/>
        <v>9.3215839823839577</v>
      </c>
      <c r="N55">
        <f t="shared" ca="1" si="12"/>
        <v>192.10584128001466</v>
      </c>
      <c r="P55">
        <v>53</v>
      </c>
      <c r="Q55">
        <v>10</v>
      </c>
      <c r="R55">
        <v>4</v>
      </c>
      <c r="S55">
        <v>5</v>
      </c>
      <c r="T55">
        <v>28.47896217378214</v>
      </c>
      <c r="U55">
        <v>30.643002211613968</v>
      </c>
      <c r="V55">
        <v>18.472715743806575</v>
      </c>
      <c r="W55">
        <v>40.15984916877234</v>
      </c>
      <c r="X55">
        <v>50.292356015845463</v>
      </c>
      <c r="Y55">
        <v>20.571744608457699</v>
      </c>
      <c r="Z55">
        <v>11.592127325905265</v>
      </c>
      <c r="AA55">
        <v>11.689538189035167</v>
      </c>
      <c r="AB55">
        <v>7.0115728245814601</v>
      </c>
      <c r="AC55">
        <v>200.26125360186498</v>
      </c>
    </row>
    <row r="56" spans="1:29" x14ac:dyDescent="0.25">
      <c r="A56">
        <v>54</v>
      </c>
      <c r="B56">
        <f t="shared" ca="1" si="0"/>
        <v>3</v>
      </c>
      <c r="C56">
        <f t="shared" ca="1" si="1"/>
        <v>15</v>
      </c>
      <c r="D56">
        <f t="shared" ca="1" si="2"/>
        <v>3</v>
      </c>
      <c r="E56">
        <f t="shared" ca="1" si="3"/>
        <v>36.90120811055219</v>
      </c>
      <c r="F56">
        <f t="shared" ca="1" si="4"/>
        <v>12.203186433695</v>
      </c>
      <c r="G56">
        <f t="shared" ca="1" si="5"/>
        <v>36.990307140472339</v>
      </c>
      <c r="H56">
        <f t="shared" ca="1" si="6"/>
        <v>45.430697059191992</v>
      </c>
      <c r="I56">
        <f t="shared" ca="1" si="7"/>
        <v>9.8304668692347867</v>
      </c>
      <c r="J56">
        <f t="shared" ca="1" si="8"/>
        <v>45.10964795370618</v>
      </c>
      <c r="K56">
        <f t="shared" ca="1" si="9"/>
        <v>15.600601787909682</v>
      </c>
      <c r="L56">
        <f t="shared" ca="1" si="10"/>
        <v>4.9784143567114194</v>
      </c>
      <c r="M56">
        <f t="shared" ca="1" si="11"/>
        <v>15.394134103663244</v>
      </c>
      <c r="N56">
        <f t="shared" ca="1" si="12"/>
        <v>135.09572537494566</v>
      </c>
      <c r="P56">
        <v>54</v>
      </c>
      <c r="Q56">
        <v>8</v>
      </c>
      <c r="R56">
        <v>16</v>
      </c>
      <c r="S56">
        <v>2</v>
      </c>
      <c r="T56">
        <v>48.227449821473094</v>
      </c>
      <c r="U56">
        <v>20.375252571984817</v>
      </c>
      <c r="V56">
        <v>36.201786704105928</v>
      </c>
      <c r="W56">
        <v>128.55836763692071</v>
      </c>
      <c r="X56">
        <v>16.78954391067197</v>
      </c>
      <c r="Y56">
        <v>32.421990284099131</v>
      </c>
      <c r="Z56">
        <v>18.826786523948368</v>
      </c>
      <c r="AA56">
        <v>9.1164236982347724</v>
      </c>
      <c r="AB56">
        <v>16.80018646901738</v>
      </c>
      <c r="AC56">
        <v>256.85034188318156</v>
      </c>
    </row>
    <row r="57" spans="1:29" x14ac:dyDescent="0.25">
      <c r="A57">
        <v>55</v>
      </c>
      <c r="B57">
        <f t="shared" ca="1" si="0"/>
        <v>6</v>
      </c>
      <c r="C57">
        <f t="shared" ca="1" si="1"/>
        <v>2</v>
      </c>
      <c r="D57">
        <f t="shared" ca="1" si="2"/>
        <v>7</v>
      </c>
      <c r="E57">
        <f t="shared" ca="1" si="3"/>
        <v>16.519029408507535</v>
      </c>
      <c r="F57">
        <f t="shared" ca="1" si="4"/>
        <v>26.929490604466132</v>
      </c>
      <c r="G57">
        <f t="shared" ca="1" si="5"/>
        <v>18.277868941156999</v>
      </c>
      <c r="H57">
        <f t="shared" ca="1" si="6"/>
        <v>12.898791795706993</v>
      </c>
      <c r="I57">
        <f t="shared" ca="1" si="7"/>
        <v>42.970856118926243</v>
      </c>
      <c r="J57">
        <f t="shared" ca="1" si="8"/>
        <v>14.031304928390794</v>
      </c>
      <c r="K57">
        <f t="shared" ca="1" si="9"/>
        <v>6.9864398067014406</v>
      </c>
      <c r="L57">
        <f t="shared" ca="1" si="10"/>
        <v>9.7750794551827216</v>
      </c>
      <c r="M57">
        <f t="shared" ca="1" si="11"/>
        <v>8.0029959704109341</v>
      </c>
      <c r="N57">
        <f t="shared" ca="1" si="12"/>
        <v>84.487416230020145</v>
      </c>
      <c r="P57">
        <v>55</v>
      </c>
      <c r="Q57">
        <v>4</v>
      </c>
      <c r="R57">
        <v>5</v>
      </c>
      <c r="S57">
        <v>2</v>
      </c>
      <c r="T57">
        <v>18.111477914897602</v>
      </c>
      <c r="U57">
        <v>12.652380897620572</v>
      </c>
      <c r="V57">
        <v>14.614462169306485</v>
      </c>
      <c r="W57">
        <v>20.921291037052306</v>
      </c>
      <c r="X57">
        <v>8.3413529084260958</v>
      </c>
      <c r="Y57">
        <v>10.171075431519023</v>
      </c>
      <c r="Z57">
        <v>7.3402185241365414</v>
      </c>
      <c r="AA57">
        <v>4.6408451087387252</v>
      </c>
      <c r="AB57">
        <v>6.2548689499104793</v>
      </c>
      <c r="AC57">
        <v>40.114947838398152</v>
      </c>
    </row>
    <row r="58" spans="1:29" x14ac:dyDescent="0.25">
      <c r="A58">
        <v>56</v>
      </c>
      <c r="B58">
        <f t="shared" ca="1" si="0"/>
        <v>10</v>
      </c>
      <c r="C58">
        <f t="shared" ca="1" si="1"/>
        <v>3</v>
      </c>
      <c r="D58">
        <f t="shared" ca="1" si="2"/>
        <v>2</v>
      </c>
      <c r="E58">
        <f t="shared" ca="1" si="3"/>
        <v>26.704134603401801</v>
      </c>
      <c r="F58">
        <f t="shared" ca="1" si="4"/>
        <v>24.62493075738146</v>
      </c>
      <c r="G58">
        <f t="shared" ca="1" si="5"/>
        <v>10.792731703871977</v>
      </c>
      <c r="H58">
        <f t="shared" ca="1" si="6"/>
        <v>30.6157609484566</v>
      </c>
      <c r="I58">
        <f t="shared" ca="1" si="7"/>
        <v>20.351866189355956</v>
      </c>
      <c r="J58">
        <f t="shared" ca="1" si="8"/>
        <v>6.1686209333481283</v>
      </c>
      <c r="K58">
        <f t="shared" ca="1" si="9"/>
        <v>10.946708014342118</v>
      </c>
      <c r="L58">
        <f t="shared" ca="1" si="10"/>
        <v>10.976526586878386</v>
      </c>
      <c r="M58">
        <f t="shared" ca="1" si="11"/>
        <v>3.9013017926779661</v>
      </c>
      <c r="N58">
        <f t="shared" ca="1" si="12"/>
        <v>60.10362972022395</v>
      </c>
      <c r="P58">
        <v>56</v>
      </c>
      <c r="Q58">
        <v>9</v>
      </c>
      <c r="R58">
        <v>4</v>
      </c>
      <c r="S58">
        <v>5</v>
      </c>
      <c r="T58">
        <v>26.663574105828761</v>
      </c>
      <c r="U58">
        <v>28.600125171429575</v>
      </c>
      <c r="V58">
        <v>18.185988748042472</v>
      </c>
      <c r="W58">
        <v>36.268185281433013</v>
      </c>
      <c r="X58">
        <v>45.200330147169076</v>
      </c>
      <c r="Y58">
        <v>20.238238859346023</v>
      </c>
      <c r="Z58">
        <v>10.550283315964517</v>
      </c>
      <c r="AA58">
        <v>10.88452608693037</v>
      </c>
      <c r="AB58">
        <v>6.9972636682965543</v>
      </c>
      <c r="AC58">
        <v>180.81863916945238</v>
      </c>
    </row>
    <row r="59" spans="1:29" x14ac:dyDescent="0.25">
      <c r="A59">
        <v>57</v>
      </c>
      <c r="B59">
        <f t="shared" ca="1" si="0"/>
        <v>2</v>
      </c>
      <c r="C59">
        <f t="shared" ca="1" si="1"/>
        <v>12</v>
      </c>
      <c r="D59">
        <f t="shared" ca="1" si="2"/>
        <v>2</v>
      </c>
      <c r="E59">
        <f t="shared" ca="1" si="3"/>
        <v>28.830964051135396</v>
      </c>
      <c r="F59">
        <f t="shared" ca="1" si="4"/>
        <v>8.2247867501771026</v>
      </c>
      <c r="G59">
        <f t="shared" ca="1" si="5"/>
        <v>28.312629638465015</v>
      </c>
      <c r="H59">
        <f t="shared" ca="1" si="6"/>
        <v>24.930816635531219</v>
      </c>
      <c r="I59">
        <f t="shared" ca="1" si="7"/>
        <v>4.8492343900392232</v>
      </c>
      <c r="J59">
        <f t="shared" ca="1" si="8"/>
        <v>24.212032232798208</v>
      </c>
      <c r="K59">
        <f t="shared" ca="1" si="9"/>
        <v>13.120208171153232</v>
      </c>
      <c r="L59">
        <f t="shared" ca="1" si="10"/>
        <v>3.8015229644979351</v>
      </c>
      <c r="M59">
        <f t="shared" ca="1" si="11"/>
        <v>12.816990475564944</v>
      </c>
      <c r="N59">
        <f t="shared" ca="1" si="12"/>
        <v>48.875814098905323</v>
      </c>
      <c r="P59">
        <v>57</v>
      </c>
      <c r="Q59">
        <v>8</v>
      </c>
      <c r="R59">
        <v>9</v>
      </c>
      <c r="S59">
        <v>3</v>
      </c>
      <c r="T59">
        <v>34.064055321713468</v>
      </c>
      <c r="U59">
        <v>22.631195091680237</v>
      </c>
      <c r="V59">
        <v>24.22899479943322</v>
      </c>
      <c r="W59">
        <v>72.329898471168534</v>
      </c>
      <c r="X59">
        <v>24.721170213263566</v>
      </c>
      <c r="Y59">
        <v>27.045411113445848</v>
      </c>
      <c r="Z59">
        <v>12.666150393555483</v>
      </c>
      <c r="AA59">
        <v>9.2659076395861906</v>
      </c>
      <c r="AB59">
        <v>9.909158993861249</v>
      </c>
      <c r="AC59">
        <v>216.21379969479025</v>
      </c>
    </row>
    <row r="60" spans="1:29" x14ac:dyDescent="0.25">
      <c r="A60">
        <v>58</v>
      </c>
      <c r="B60">
        <f t="shared" ca="1" si="0"/>
        <v>2</v>
      </c>
      <c r="C60">
        <f t="shared" ca="1" si="1"/>
        <v>11</v>
      </c>
      <c r="D60">
        <f t="shared" ca="1" si="2"/>
        <v>2</v>
      </c>
      <c r="E60">
        <f t="shared" ca="1" si="3"/>
        <v>26.652368720518137</v>
      </c>
      <c r="F60">
        <f t="shared" ca="1" si="4"/>
        <v>8.4615008790863921</v>
      </c>
      <c r="G60">
        <f t="shared" ca="1" si="5"/>
        <v>26.825619614786348</v>
      </c>
      <c r="H60">
        <f t="shared" ca="1" si="6"/>
        <v>22.343168931826039</v>
      </c>
      <c r="I60">
        <f t="shared" ca="1" si="7"/>
        <v>4.6213800926212176</v>
      </c>
      <c r="J60">
        <f t="shared" ca="1" si="8"/>
        <v>22.722662901709725</v>
      </c>
      <c r="K60">
        <f t="shared" ca="1" si="9"/>
        <v>11.662754822810456</v>
      </c>
      <c r="L60">
        <f t="shared" ca="1" si="10"/>
        <v>3.4975784726801984</v>
      </c>
      <c r="M60">
        <f t="shared" ca="1" si="11"/>
        <v>12.093920158865711</v>
      </c>
      <c r="N60">
        <f t="shared" ca="1" si="12"/>
        <v>44.714374036098363</v>
      </c>
      <c r="P60">
        <v>58</v>
      </c>
      <c r="Q60">
        <v>7</v>
      </c>
      <c r="R60">
        <v>14</v>
      </c>
      <c r="S60">
        <v>3</v>
      </c>
      <c r="T60">
        <v>42.163922971758446</v>
      </c>
      <c r="U60">
        <v>20.859294070656993</v>
      </c>
      <c r="V60">
        <v>34.866723786467006</v>
      </c>
      <c r="W60">
        <v>98.158421959154424</v>
      </c>
      <c r="X60">
        <v>21.013211346934995</v>
      </c>
      <c r="Y60">
        <v>42.912867139459863</v>
      </c>
      <c r="Z60">
        <v>16.628511335209872</v>
      </c>
      <c r="AA60">
        <v>8.5785475098256967</v>
      </c>
      <c r="AB60">
        <v>14.676938505546296</v>
      </c>
      <c r="AC60">
        <v>294.68116854844237</v>
      </c>
    </row>
    <row r="61" spans="1:29" x14ac:dyDescent="0.25">
      <c r="A61">
        <v>59</v>
      </c>
      <c r="B61">
        <f t="shared" ca="1" si="0"/>
        <v>7</v>
      </c>
      <c r="C61">
        <f t="shared" ca="1" si="1"/>
        <v>10</v>
      </c>
      <c r="D61">
        <f t="shared" ca="1" si="2"/>
        <v>2</v>
      </c>
      <c r="E61">
        <f t="shared" ca="1" si="3"/>
        <v>34.32159893554789</v>
      </c>
      <c r="F61">
        <f t="shared" ca="1" si="4"/>
        <v>18.948570297880725</v>
      </c>
      <c r="G61">
        <f t="shared" ca="1" si="5"/>
        <v>24.042419897088639</v>
      </c>
      <c r="H61">
        <f t="shared" ca="1" si="6"/>
        <v>70.661260342436961</v>
      </c>
      <c r="I61">
        <f t="shared" ca="1" si="7"/>
        <v>14.442929625032578</v>
      </c>
      <c r="J61">
        <f t="shared" ca="1" si="8"/>
        <v>20.247943315146603</v>
      </c>
      <c r="K61">
        <f t="shared" ca="1" si="9"/>
        <v>12.206615999660171</v>
      </c>
      <c r="L61">
        <f t="shared" ca="1" si="10"/>
        <v>7.3447344635377121</v>
      </c>
      <c r="M61">
        <f t="shared" ca="1" si="11"/>
        <v>10.862344524556224</v>
      </c>
      <c r="N61">
        <f t="shared" ca="1" si="12"/>
        <v>140.75758605797421</v>
      </c>
      <c r="P61">
        <v>59</v>
      </c>
      <c r="Q61">
        <v>8</v>
      </c>
      <c r="R61">
        <v>8</v>
      </c>
      <c r="S61">
        <v>5</v>
      </c>
      <c r="T61">
        <v>32.195849192440953</v>
      </c>
      <c r="U61">
        <v>26.939614165034286</v>
      </c>
      <c r="V61">
        <v>26.354124119038048</v>
      </c>
      <c r="W61">
        <v>64.221087765754902</v>
      </c>
      <c r="X61">
        <v>40.794361834669729</v>
      </c>
      <c r="Y61">
        <v>40.863017817197608</v>
      </c>
      <c r="Z61">
        <v>11.865312400213478</v>
      </c>
      <c r="AA61">
        <v>9.8312235957619212</v>
      </c>
      <c r="AB61">
        <v>9.5356523969097609</v>
      </c>
      <c r="AC61">
        <v>320.53354191399387</v>
      </c>
    </row>
    <row r="62" spans="1:29" x14ac:dyDescent="0.25">
      <c r="A62">
        <v>60</v>
      </c>
      <c r="B62">
        <f t="shared" ca="1" si="0"/>
        <v>2</v>
      </c>
      <c r="C62">
        <f t="shared" ca="1" si="1"/>
        <v>16</v>
      </c>
      <c r="D62">
        <f t="shared" ca="1" si="2"/>
        <v>6</v>
      </c>
      <c r="E62">
        <f t="shared" ca="1" si="3"/>
        <v>36.118877154310262</v>
      </c>
      <c r="F62">
        <f t="shared" ca="1" si="4"/>
        <v>16.907640743328795</v>
      </c>
      <c r="G62">
        <f t="shared" ca="1" si="5"/>
        <v>44.592676199206288</v>
      </c>
      <c r="H62">
        <f t="shared" ca="1" si="6"/>
        <v>32.944930873251899</v>
      </c>
      <c r="I62">
        <f t="shared" ca="1" si="7"/>
        <v>12.865370935590891</v>
      </c>
      <c r="J62">
        <f t="shared" ca="1" si="8"/>
        <v>96.029463372958119</v>
      </c>
      <c r="K62">
        <f t="shared" ca="1" si="9"/>
        <v>16.541770414587674</v>
      </c>
      <c r="L62">
        <f t="shared" ca="1" si="10"/>
        <v>7.2069833826996428</v>
      </c>
      <c r="M62">
        <f t="shared" ca="1" si="11"/>
        <v>17.91013476331678</v>
      </c>
      <c r="N62">
        <f t="shared" ca="1" si="12"/>
        <v>192.15358009868876</v>
      </c>
      <c r="P62">
        <v>60</v>
      </c>
      <c r="Q62">
        <v>6</v>
      </c>
      <c r="R62">
        <v>5</v>
      </c>
      <c r="S62">
        <v>5</v>
      </c>
      <c r="T62">
        <v>22.122127979123576</v>
      </c>
      <c r="U62">
        <v>22.224661409383227</v>
      </c>
      <c r="V62">
        <v>20.867986537857501</v>
      </c>
      <c r="W62">
        <v>30.84862778237289</v>
      </c>
      <c r="X62">
        <v>30.644999540839461</v>
      </c>
      <c r="Y62">
        <v>25.00799500000625</v>
      </c>
      <c r="Z62">
        <v>7.9637981142272709</v>
      </c>
      <c r="AA62">
        <v>8.6183870546754715</v>
      </c>
      <c r="AB62">
        <v>7.21549209370587</v>
      </c>
      <c r="AC62">
        <v>150.43792523228439</v>
      </c>
    </row>
    <row r="63" spans="1:29" x14ac:dyDescent="0.25">
      <c r="A63">
        <v>61</v>
      </c>
      <c r="B63">
        <f t="shared" ca="1" si="0"/>
        <v>5</v>
      </c>
      <c r="C63">
        <f t="shared" ca="1" si="1"/>
        <v>11</v>
      </c>
      <c r="D63">
        <f t="shared" ca="1" si="2"/>
        <v>6</v>
      </c>
      <c r="E63">
        <f t="shared" ca="1" si="3"/>
        <v>32.039302361397716</v>
      </c>
      <c r="F63">
        <f t="shared" ca="1" si="4"/>
        <v>22.502147368264474</v>
      </c>
      <c r="G63">
        <f t="shared" ca="1" si="5"/>
        <v>34.936282794890083</v>
      </c>
      <c r="H63">
        <f t="shared" ca="1" si="6"/>
        <v>55.395252655890857</v>
      </c>
      <c r="I63">
        <f t="shared" ca="1" si="7"/>
        <v>30.49482034499362</v>
      </c>
      <c r="J63">
        <f t="shared" ca="1" si="8"/>
        <v>66.876696238702777</v>
      </c>
      <c r="K63">
        <f t="shared" ca="1" si="9"/>
        <v>13.060488633936304</v>
      </c>
      <c r="L63">
        <f t="shared" ca="1" si="10"/>
        <v>7.9460506765059531</v>
      </c>
      <c r="M63">
        <f t="shared" ca="1" si="11"/>
        <v>13.194352365667623</v>
      </c>
      <c r="N63">
        <f t="shared" ca="1" si="12"/>
        <v>330.48171672505293</v>
      </c>
      <c r="P63">
        <v>61</v>
      </c>
      <c r="Q63">
        <v>10</v>
      </c>
      <c r="R63">
        <v>9</v>
      </c>
      <c r="S63">
        <v>7</v>
      </c>
      <c r="T63">
        <v>38.38931426490408</v>
      </c>
      <c r="U63">
        <v>34.786526853987503</v>
      </c>
      <c r="V63">
        <v>32.546820381374928</v>
      </c>
      <c r="W63">
        <v>90.600290817835187</v>
      </c>
      <c r="X63">
        <v>70.629277976961873</v>
      </c>
      <c r="Y63">
        <v>63.759137262000252</v>
      </c>
      <c r="Z63">
        <v>14.42146337193093</v>
      </c>
      <c r="AA63">
        <v>12.717789269585204</v>
      </c>
      <c r="AB63">
        <v>11.821007706748967</v>
      </c>
      <c r="AC63">
        <v>630.03325254492302</v>
      </c>
    </row>
    <row r="64" spans="1:29" x14ac:dyDescent="0.25">
      <c r="A64">
        <v>62</v>
      </c>
      <c r="B64">
        <f t="shared" ca="1" si="0"/>
        <v>3</v>
      </c>
      <c r="C64">
        <f t="shared" ca="1" si="1"/>
        <v>11</v>
      </c>
      <c r="D64">
        <f t="shared" ca="1" si="2"/>
        <v>3</v>
      </c>
      <c r="E64">
        <f t="shared" ca="1" si="3"/>
        <v>28.117881547714362</v>
      </c>
      <c r="F64">
        <f t="shared" ca="1" si="4"/>
        <v>12.380947323124071</v>
      </c>
      <c r="G64">
        <f t="shared" ca="1" si="5"/>
        <v>28.312924552671834</v>
      </c>
      <c r="H64">
        <f t="shared" ca="1" si="6"/>
        <v>33.2379059676731</v>
      </c>
      <c r="I64">
        <f t="shared" ca="1" si="7"/>
        <v>9.2535313461211217</v>
      </c>
      <c r="J64">
        <f t="shared" ca="1" si="8"/>
        <v>33.016368129618982</v>
      </c>
      <c r="K64">
        <f t="shared" ca="1" si="9"/>
        <v>11.49574684706324</v>
      </c>
      <c r="L64">
        <f t="shared" ca="1" si="10"/>
        <v>5.1740666169051934</v>
      </c>
      <c r="M64">
        <f t="shared" ca="1" si="11"/>
        <v>11.828111049563354</v>
      </c>
      <c r="N64">
        <f t="shared" ca="1" si="12"/>
        <v>99.143613858989497</v>
      </c>
      <c r="P64">
        <v>62</v>
      </c>
      <c r="Q64">
        <v>10</v>
      </c>
      <c r="R64">
        <v>8</v>
      </c>
      <c r="S64">
        <v>3</v>
      </c>
      <c r="T64">
        <v>36.441919180063351</v>
      </c>
      <c r="U64">
        <v>26.025475757745951</v>
      </c>
      <c r="V64">
        <v>22.284051864686326</v>
      </c>
      <c r="W64">
        <v>80.578207988775262</v>
      </c>
      <c r="X64">
        <v>30.090851677469963</v>
      </c>
      <c r="Y64">
        <v>24.604166912771902</v>
      </c>
      <c r="Z64">
        <v>13.768898706991115</v>
      </c>
      <c r="AA64">
        <v>11.126018674838681</v>
      </c>
      <c r="AB64">
        <v>8.6551703331906698</v>
      </c>
      <c r="AC64">
        <v>240.02874243460366</v>
      </c>
    </row>
    <row r="65" spans="1:29" x14ac:dyDescent="0.25">
      <c r="A65">
        <v>63</v>
      </c>
      <c r="B65">
        <f t="shared" ca="1" si="0"/>
        <v>8</v>
      </c>
      <c r="C65">
        <f t="shared" ca="1" si="1"/>
        <v>12</v>
      </c>
      <c r="D65">
        <f t="shared" ca="1" si="2"/>
        <v>6</v>
      </c>
      <c r="E65">
        <f t="shared" ca="1" si="3"/>
        <v>40.229344301346529</v>
      </c>
      <c r="F65">
        <f t="shared" ca="1" si="4"/>
        <v>28.776451656766731</v>
      </c>
      <c r="G65">
        <f t="shared" ca="1" si="5"/>
        <v>36.873332876693816</v>
      </c>
      <c r="H65">
        <f t="shared" ca="1" si="6"/>
        <v>96.259771731698223</v>
      </c>
      <c r="I65">
        <f t="shared" ca="1" si="7"/>
        <v>48.37227173923916</v>
      </c>
      <c r="J65">
        <f t="shared" ca="1" si="8"/>
        <v>72.415068955483036</v>
      </c>
      <c r="K65">
        <f t="shared" ca="1" si="9"/>
        <v>15.148910429668534</v>
      </c>
      <c r="L65">
        <f t="shared" ca="1" si="10"/>
        <v>10.029532013927225</v>
      </c>
      <c r="M65">
        <f t="shared" ca="1" si="11"/>
        <v>14.246655495319432</v>
      </c>
      <c r="N65">
        <f t="shared" ca="1" si="12"/>
        <v>576.43310816728251</v>
      </c>
      <c r="P65">
        <v>63</v>
      </c>
      <c r="Q65">
        <v>8</v>
      </c>
      <c r="R65">
        <v>7</v>
      </c>
      <c r="S65">
        <v>5</v>
      </c>
      <c r="T65">
        <v>30.646313338337848</v>
      </c>
      <c r="U65">
        <v>26.335456332312852</v>
      </c>
      <c r="V65">
        <v>24.674767934434648</v>
      </c>
      <c r="W65">
        <v>56.338135576861106</v>
      </c>
      <c r="X65">
        <v>40.344864128100319</v>
      </c>
      <c r="Y65">
        <v>35.960306967306067</v>
      </c>
      <c r="Z65">
        <v>11.252629630110684</v>
      </c>
      <c r="AA65">
        <v>9.4618494373544753</v>
      </c>
      <c r="AB65">
        <v>9.4164854180314883</v>
      </c>
      <c r="AC65">
        <v>280.45257137657251</v>
      </c>
    </row>
    <row r="66" spans="1:29" x14ac:dyDescent="0.25">
      <c r="A66">
        <v>64</v>
      </c>
      <c r="B66">
        <f t="shared" ca="1" si="0"/>
        <v>9</v>
      </c>
      <c r="C66">
        <f t="shared" ca="1" si="1"/>
        <v>16</v>
      </c>
      <c r="D66">
        <f t="shared" ca="1" si="2"/>
        <v>4</v>
      </c>
      <c r="E66">
        <f t="shared" ca="1" si="3"/>
        <v>50.718033712927095</v>
      </c>
      <c r="F66">
        <f t="shared" ca="1" si="4"/>
        <v>26.558700636466959</v>
      </c>
      <c r="G66">
        <f t="shared" ca="1" si="5"/>
        <v>40.865658724480461</v>
      </c>
      <c r="H66">
        <f t="shared" ca="1" si="6"/>
        <v>144.94430713657781</v>
      </c>
      <c r="I66">
        <f t="shared" ca="1" si="7"/>
        <v>36.997122609546111</v>
      </c>
      <c r="J66">
        <f t="shared" ca="1" si="8"/>
        <v>64.811870874595655</v>
      </c>
      <c r="K66">
        <f t="shared" ca="1" si="9"/>
        <v>18.888388333462483</v>
      </c>
      <c r="L66">
        <f t="shared" ca="1" si="10"/>
        <v>10.564365547312134</v>
      </c>
      <c r="M66">
        <f t="shared" ca="1" si="11"/>
        <v>16.741179769574657</v>
      </c>
      <c r="N66">
        <f t="shared" ca="1" si="12"/>
        <v>576.69577825834779</v>
      </c>
      <c r="P66">
        <v>64</v>
      </c>
      <c r="Q66">
        <v>3</v>
      </c>
      <c r="R66">
        <v>3</v>
      </c>
      <c r="S66">
        <v>5</v>
      </c>
      <c r="T66">
        <v>12.631797390748041</v>
      </c>
      <c r="U66">
        <v>16.571116361453559</v>
      </c>
      <c r="V66">
        <v>16.619705583357586</v>
      </c>
      <c r="W66">
        <v>9.7463173026606</v>
      </c>
      <c r="X66">
        <v>15.899844967020815</v>
      </c>
      <c r="Y66">
        <v>15.158679864188345</v>
      </c>
      <c r="Z66">
        <v>5.1300255823664891</v>
      </c>
      <c r="AA66">
        <v>6.253308800387356</v>
      </c>
      <c r="AB66">
        <v>5.9587843498748407</v>
      </c>
      <c r="AC66">
        <v>45.943319948383092</v>
      </c>
    </row>
    <row r="67" spans="1:29" x14ac:dyDescent="0.25">
      <c r="A67">
        <v>65</v>
      </c>
      <c r="B67">
        <f t="shared" ca="1" si="0"/>
        <v>11</v>
      </c>
      <c r="C67">
        <f t="shared" ca="1" si="1"/>
        <v>8</v>
      </c>
      <c r="D67">
        <f t="shared" ca="1" si="2"/>
        <v>3</v>
      </c>
      <c r="E67">
        <f t="shared" ca="1" si="3"/>
        <v>38.398458476171797</v>
      </c>
      <c r="F67">
        <f t="shared" ca="1" si="4"/>
        <v>28.357185890838323</v>
      </c>
      <c r="G67">
        <f t="shared" ca="1" si="5"/>
        <v>22.239844109675701</v>
      </c>
      <c r="H67">
        <f t="shared" ca="1" si="6"/>
        <v>88.775172940497683</v>
      </c>
      <c r="I67">
        <f t="shared" ca="1" si="7"/>
        <v>33.184146345916766</v>
      </c>
      <c r="J67">
        <f t="shared" ca="1" si="8"/>
        <v>24.110323657208497</v>
      </c>
      <c r="K67">
        <f t="shared" ca="1" si="9"/>
        <v>14.055938955438418</v>
      </c>
      <c r="L67">
        <f t="shared" ca="1" si="10"/>
        <v>11.678716976914618</v>
      </c>
      <c r="M67">
        <f t="shared" ca="1" si="11"/>
        <v>8.9661995557180134</v>
      </c>
      <c r="N67">
        <f t="shared" ca="1" si="12"/>
        <v>264.70739126620049</v>
      </c>
      <c r="P67">
        <v>65</v>
      </c>
      <c r="Q67">
        <v>9</v>
      </c>
      <c r="R67">
        <v>6</v>
      </c>
      <c r="S67">
        <v>3</v>
      </c>
      <c r="T67">
        <v>30.409414988841636</v>
      </c>
      <c r="U67">
        <v>24.283564112509239</v>
      </c>
      <c r="V67">
        <v>18.112198503448692</v>
      </c>
      <c r="W67">
        <v>54.278879878944622</v>
      </c>
      <c r="X67">
        <v>27.026142038676532</v>
      </c>
      <c r="Y67">
        <v>18.160426007532401</v>
      </c>
      <c r="Z67">
        <v>10.969742462168227</v>
      </c>
      <c r="AA67">
        <v>10.253271869485475</v>
      </c>
      <c r="AB67">
        <v>7.3278807151274599</v>
      </c>
      <c r="AC67">
        <v>162.03014878306166</v>
      </c>
    </row>
    <row r="68" spans="1:29" x14ac:dyDescent="0.25">
      <c r="A68">
        <v>66</v>
      </c>
      <c r="B68">
        <f t="shared" ref="B68:B102" ca="1" si="13">ROUND(RAND()*10+1+RAND(),0)</f>
        <v>10</v>
      </c>
      <c r="C68">
        <f t="shared" ref="C68:C102" ca="1" si="14">ROUND(RAND()*15+1+RAND(),0)</f>
        <v>16</v>
      </c>
      <c r="D68">
        <f t="shared" ref="D68:D102" ca="1" si="15">ROUND(RAND()*5+1+RAND(),0)</f>
        <v>4</v>
      </c>
      <c r="E68">
        <f t="shared" ref="E68:E102" ca="1" si="16">2*(B68+C68)+RAND()</f>
        <v>52.328303672396856</v>
      </c>
      <c r="F68">
        <f t="shared" ref="F68:F102" ca="1" si="17">2*(B68+D68)+RAND()</f>
        <v>28.487898444892309</v>
      </c>
      <c r="G68">
        <f t="shared" ref="G68:G102" ca="1" si="18">2*(C68+D68)+RAND()</f>
        <v>40.788010258215046</v>
      </c>
      <c r="H68">
        <f t="shared" ref="H68:H102" ca="1" si="19">B68*C68+RAND()</f>
        <v>160.17273105267145</v>
      </c>
      <c r="I68">
        <f t="shared" ref="I68:I102" ca="1" si="20">B68*D68+RAND()</f>
        <v>40.012097318128873</v>
      </c>
      <c r="J68">
        <f t="shared" ref="J68:J102" ca="1" si="21">C68*D68+RAND()</f>
        <v>64.287786235923747</v>
      </c>
      <c r="K68">
        <f t="shared" ref="K68:K102" ca="1" si="22">SQRT(B68*B68+C68*C68)+RAND()</f>
        <v>19.768790331416692</v>
      </c>
      <c r="L68">
        <f t="shared" ref="L68:L102" ca="1" si="23">SQRT(B68*B68+D68*D68)+RAND()</f>
        <v>11.209732470954927</v>
      </c>
      <c r="M68">
        <f t="shared" ref="M68:M102" ca="1" si="24">SQRT(C68*C68+D68*D68)+RAND()</f>
        <v>16.921273736068802</v>
      </c>
      <c r="N68">
        <f t="shared" ref="N68:N102" ca="1" si="25">B68*C68*D68+RAND()</f>
        <v>640.53206251899928</v>
      </c>
      <c r="P68">
        <v>66</v>
      </c>
      <c r="Q68">
        <v>5</v>
      </c>
      <c r="R68">
        <v>10</v>
      </c>
      <c r="S68">
        <v>2</v>
      </c>
      <c r="T68">
        <v>30.970108476184816</v>
      </c>
      <c r="U68">
        <v>14.854842962518752</v>
      </c>
      <c r="V68">
        <v>24.382297787725616</v>
      </c>
      <c r="W68">
        <v>50.638455695871926</v>
      </c>
      <c r="X68">
        <v>10.287810783436411</v>
      </c>
      <c r="Y68">
        <v>20.291794358087852</v>
      </c>
      <c r="Z68">
        <v>12.151266432078213</v>
      </c>
      <c r="AA68">
        <v>5.9713898927640292</v>
      </c>
      <c r="AB68">
        <v>10.533506051397804</v>
      </c>
      <c r="AC68">
        <v>100.3950629488116</v>
      </c>
    </row>
    <row r="69" spans="1:29" x14ac:dyDescent="0.25">
      <c r="A69">
        <v>67</v>
      </c>
      <c r="B69">
        <f t="shared" ca="1" si="13"/>
        <v>4</v>
      </c>
      <c r="C69">
        <f t="shared" ca="1" si="14"/>
        <v>9</v>
      </c>
      <c r="D69">
        <f t="shared" ca="1" si="15"/>
        <v>2</v>
      </c>
      <c r="E69">
        <f t="shared" ca="1" si="16"/>
        <v>26.522874417472899</v>
      </c>
      <c r="F69">
        <f t="shared" ca="1" si="17"/>
        <v>12.867802680300416</v>
      </c>
      <c r="G69">
        <f t="shared" ca="1" si="18"/>
        <v>22.127452634032871</v>
      </c>
      <c r="H69">
        <f t="shared" ca="1" si="19"/>
        <v>36.686971044061117</v>
      </c>
      <c r="I69">
        <f t="shared" ca="1" si="20"/>
        <v>8.1448360541359097</v>
      </c>
      <c r="J69">
        <f t="shared" ca="1" si="21"/>
        <v>18.092274995958121</v>
      </c>
      <c r="K69">
        <f t="shared" ca="1" si="22"/>
        <v>10.537075864768036</v>
      </c>
      <c r="L69">
        <f t="shared" ca="1" si="23"/>
        <v>5.3086324378197753</v>
      </c>
      <c r="M69">
        <f t="shared" ca="1" si="24"/>
        <v>9.3770840796810528</v>
      </c>
      <c r="N69">
        <f t="shared" ca="1" si="25"/>
        <v>72.172020740837837</v>
      </c>
      <c r="P69">
        <v>67</v>
      </c>
      <c r="Q69">
        <v>9</v>
      </c>
      <c r="R69">
        <v>5</v>
      </c>
      <c r="S69">
        <v>6</v>
      </c>
      <c r="T69">
        <v>28.442705609183935</v>
      </c>
      <c r="U69">
        <v>30.956015188950506</v>
      </c>
      <c r="V69">
        <v>22.103016240025504</v>
      </c>
      <c r="W69">
        <v>45.889734624794237</v>
      </c>
      <c r="X69">
        <v>54.651514355498975</v>
      </c>
      <c r="Y69">
        <v>30.186130169246109</v>
      </c>
      <c r="Z69">
        <v>11.185743465525158</v>
      </c>
      <c r="AA69">
        <v>10.85693005138217</v>
      </c>
      <c r="AB69">
        <v>8.2856235778846408</v>
      </c>
      <c r="AC69">
        <v>270.93337401555056</v>
      </c>
    </row>
    <row r="70" spans="1:29" x14ac:dyDescent="0.25">
      <c r="A70">
        <v>68</v>
      </c>
      <c r="B70">
        <f t="shared" ca="1" si="13"/>
        <v>6</v>
      </c>
      <c r="C70">
        <f t="shared" ca="1" si="14"/>
        <v>14</v>
      </c>
      <c r="D70">
        <f t="shared" ca="1" si="15"/>
        <v>4</v>
      </c>
      <c r="E70">
        <f t="shared" ca="1" si="16"/>
        <v>40.101950452848328</v>
      </c>
      <c r="F70">
        <f t="shared" ca="1" si="17"/>
        <v>20.35563783746446</v>
      </c>
      <c r="G70">
        <f t="shared" ca="1" si="18"/>
        <v>36.940209852156045</v>
      </c>
      <c r="H70">
        <f t="shared" ca="1" si="19"/>
        <v>84.315057772881545</v>
      </c>
      <c r="I70">
        <f t="shared" ca="1" si="20"/>
        <v>24.316569958993753</v>
      </c>
      <c r="J70">
        <f t="shared" ca="1" si="21"/>
        <v>56.941913662600733</v>
      </c>
      <c r="K70">
        <f t="shared" ca="1" si="22"/>
        <v>15.617296142403836</v>
      </c>
      <c r="L70">
        <f t="shared" ca="1" si="23"/>
        <v>7.8986149264804242</v>
      </c>
      <c r="M70">
        <f t="shared" ca="1" si="24"/>
        <v>15.002330294712904</v>
      </c>
      <c r="N70">
        <f t="shared" ca="1" si="25"/>
        <v>336.8890471074356</v>
      </c>
      <c r="P70">
        <v>68</v>
      </c>
      <c r="Q70">
        <v>3</v>
      </c>
      <c r="R70">
        <v>6</v>
      </c>
      <c r="S70">
        <v>2</v>
      </c>
      <c r="T70">
        <v>18.994041201763757</v>
      </c>
      <c r="U70">
        <v>10.930489333164818</v>
      </c>
      <c r="V70">
        <v>16.400786868358615</v>
      </c>
      <c r="W70">
        <v>18.017613748229252</v>
      </c>
      <c r="X70">
        <v>6.3058946657458437</v>
      </c>
      <c r="Y70">
        <v>12.734676921920714</v>
      </c>
      <c r="Z70">
        <v>6.9473870611593505</v>
      </c>
      <c r="AA70">
        <v>4.5020802309604475</v>
      </c>
      <c r="AB70">
        <v>6.9156208527294343</v>
      </c>
      <c r="AC70">
        <v>36.455181439195663</v>
      </c>
    </row>
    <row r="71" spans="1:29" x14ac:dyDescent="0.25">
      <c r="A71">
        <v>69</v>
      </c>
      <c r="B71">
        <f t="shared" ca="1" si="13"/>
        <v>7</v>
      </c>
      <c r="C71">
        <f t="shared" ca="1" si="14"/>
        <v>15</v>
      </c>
      <c r="D71">
        <f t="shared" ca="1" si="15"/>
        <v>2</v>
      </c>
      <c r="E71">
        <f t="shared" ca="1" si="16"/>
        <v>44.044785952121558</v>
      </c>
      <c r="F71">
        <f t="shared" ca="1" si="17"/>
        <v>18.56170685621964</v>
      </c>
      <c r="G71">
        <f t="shared" ca="1" si="18"/>
        <v>34.629152760565304</v>
      </c>
      <c r="H71">
        <f t="shared" ca="1" si="19"/>
        <v>105.25271097658369</v>
      </c>
      <c r="I71">
        <f t="shared" ca="1" si="20"/>
        <v>14.26600355273917</v>
      </c>
      <c r="J71">
        <f t="shared" ca="1" si="21"/>
        <v>30.222423856110094</v>
      </c>
      <c r="K71">
        <f t="shared" ca="1" si="22"/>
        <v>16.918871417905159</v>
      </c>
      <c r="L71">
        <f t="shared" ca="1" si="23"/>
        <v>8.2733060556043974</v>
      </c>
      <c r="M71">
        <f t="shared" ca="1" si="24"/>
        <v>15.923568613211019</v>
      </c>
      <c r="N71">
        <f t="shared" ca="1" si="25"/>
        <v>210.20828711096709</v>
      </c>
      <c r="P71">
        <v>69</v>
      </c>
      <c r="Q71">
        <v>6</v>
      </c>
      <c r="R71">
        <v>15</v>
      </c>
      <c r="S71">
        <v>4</v>
      </c>
      <c r="T71">
        <v>42.999806414387763</v>
      </c>
      <c r="U71">
        <v>20.898066421504314</v>
      </c>
      <c r="V71">
        <v>38.764365256526411</v>
      </c>
      <c r="W71">
        <v>90.008811569254988</v>
      </c>
      <c r="X71">
        <v>24.343271389899357</v>
      </c>
      <c r="Y71">
        <v>60.091049123332802</v>
      </c>
      <c r="Z71">
        <v>16.341540784449485</v>
      </c>
      <c r="AA71">
        <v>7.489011179024418</v>
      </c>
      <c r="AB71">
        <v>16.063211085039178</v>
      </c>
      <c r="AC71">
        <v>360.34252885342426</v>
      </c>
    </row>
    <row r="72" spans="1:29" x14ac:dyDescent="0.25">
      <c r="A72">
        <v>70</v>
      </c>
      <c r="B72">
        <f t="shared" ca="1" si="13"/>
        <v>2</v>
      </c>
      <c r="C72">
        <f t="shared" ca="1" si="14"/>
        <v>11</v>
      </c>
      <c r="D72">
        <f t="shared" ca="1" si="15"/>
        <v>4</v>
      </c>
      <c r="E72">
        <f t="shared" ca="1" si="16"/>
        <v>26.461325642722461</v>
      </c>
      <c r="F72">
        <f t="shared" ca="1" si="17"/>
        <v>12.842807485488965</v>
      </c>
      <c r="G72">
        <f t="shared" ca="1" si="18"/>
        <v>30.728431973796642</v>
      </c>
      <c r="H72">
        <f t="shared" ca="1" si="19"/>
        <v>22.953334080183279</v>
      </c>
      <c r="I72">
        <f t="shared" ca="1" si="20"/>
        <v>8.1203359264759971</v>
      </c>
      <c r="J72">
        <f t="shared" ca="1" si="21"/>
        <v>44.360677150901935</v>
      </c>
      <c r="K72">
        <f t="shared" ca="1" si="22"/>
        <v>12.061982164137504</v>
      </c>
      <c r="L72">
        <f t="shared" ca="1" si="23"/>
        <v>5.3214593884054278</v>
      </c>
      <c r="M72">
        <f t="shared" ca="1" si="24"/>
        <v>12.305507223033738</v>
      </c>
      <c r="N72">
        <f t="shared" ca="1" si="25"/>
        <v>88.12346813860475</v>
      </c>
      <c r="P72">
        <v>70</v>
      </c>
      <c r="Q72">
        <v>6</v>
      </c>
      <c r="R72">
        <v>15</v>
      </c>
      <c r="S72">
        <v>4</v>
      </c>
      <c r="T72">
        <v>42.157164001253918</v>
      </c>
      <c r="U72">
        <v>20.297542409977016</v>
      </c>
      <c r="V72">
        <v>38.068074359826412</v>
      </c>
      <c r="W72">
        <v>90.856904050302063</v>
      </c>
      <c r="X72">
        <v>24.845329357501541</v>
      </c>
      <c r="Y72">
        <v>60.028966048324861</v>
      </c>
      <c r="Z72">
        <v>16.291221217586948</v>
      </c>
      <c r="AA72">
        <v>8.0898682776737783</v>
      </c>
      <c r="AB72">
        <v>16.202928777064425</v>
      </c>
      <c r="AC72">
        <v>360.73721313767481</v>
      </c>
    </row>
    <row r="73" spans="1:29" x14ac:dyDescent="0.25">
      <c r="A73">
        <v>71</v>
      </c>
      <c r="B73">
        <f t="shared" ca="1" si="13"/>
        <v>4</v>
      </c>
      <c r="C73">
        <f t="shared" ca="1" si="14"/>
        <v>2</v>
      </c>
      <c r="D73">
        <f t="shared" ca="1" si="15"/>
        <v>4</v>
      </c>
      <c r="E73">
        <f t="shared" ca="1" si="16"/>
        <v>12.599808651298819</v>
      </c>
      <c r="F73">
        <f t="shared" ca="1" si="17"/>
        <v>16.930253274335271</v>
      </c>
      <c r="G73">
        <f t="shared" ca="1" si="18"/>
        <v>12.424502342037984</v>
      </c>
      <c r="H73">
        <f t="shared" ca="1" si="19"/>
        <v>8.136812332018927</v>
      </c>
      <c r="I73">
        <f t="shared" ca="1" si="20"/>
        <v>16.282116735553494</v>
      </c>
      <c r="J73">
        <f t="shared" ca="1" si="21"/>
        <v>8.1627294801948231</v>
      </c>
      <c r="K73">
        <f t="shared" ca="1" si="22"/>
        <v>4.6648655374085362</v>
      </c>
      <c r="L73">
        <f t="shared" ca="1" si="23"/>
        <v>5.9424411286762622</v>
      </c>
      <c r="M73">
        <f t="shared" ca="1" si="24"/>
        <v>4.8765702957048038</v>
      </c>
      <c r="N73">
        <f t="shared" ca="1" si="25"/>
        <v>32.909490046679274</v>
      </c>
      <c r="P73">
        <v>71</v>
      </c>
      <c r="Q73">
        <v>6</v>
      </c>
      <c r="R73">
        <v>12</v>
      </c>
      <c r="S73">
        <v>7</v>
      </c>
      <c r="T73">
        <v>36.21907232165681</v>
      </c>
      <c r="U73">
        <v>26.65846225090354</v>
      </c>
      <c r="V73">
        <v>38.91052335997842</v>
      </c>
      <c r="W73">
        <v>72.192873486093049</v>
      </c>
      <c r="X73">
        <v>42.460579159850077</v>
      </c>
      <c r="Y73">
        <v>84.019985101066382</v>
      </c>
      <c r="Z73">
        <v>14.085252455915271</v>
      </c>
      <c r="AA73">
        <v>9.7705669992613817</v>
      </c>
      <c r="AB73">
        <v>14.165112461962751</v>
      </c>
      <c r="AC73">
        <v>504.13397285444745</v>
      </c>
    </row>
    <row r="74" spans="1:29" x14ac:dyDescent="0.25">
      <c r="A74">
        <v>72</v>
      </c>
      <c r="B74">
        <f t="shared" ca="1" si="13"/>
        <v>2</v>
      </c>
      <c r="C74">
        <f t="shared" ca="1" si="14"/>
        <v>13</v>
      </c>
      <c r="D74">
        <f t="shared" ca="1" si="15"/>
        <v>1</v>
      </c>
      <c r="E74">
        <f t="shared" ca="1" si="16"/>
        <v>30.176617947491032</v>
      </c>
      <c r="F74">
        <f t="shared" ca="1" si="17"/>
        <v>6.7936844945524983</v>
      </c>
      <c r="G74">
        <f t="shared" ca="1" si="18"/>
        <v>28.897165315015442</v>
      </c>
      <c r="H74">
        <f t="shared" ca="1" si="19"/>
        <v>26.512372328761447</v>
      </c>
      <c r="I74">
        <f t="shared" ca="1" si="20"/>
        <v>2.8450250190887836</v>
      </c>
      <c r="J74">
        <f t="shared" ca="1" si="21"/>
        <v>13.527697963790073</v>
      </c>
      <c r="K74">
        <f t="shared" ca="1" si="22"/>
        <v>13.393381253006059</v>
      </c>
      <c r="L74">
        <f t="shared" ca="1" si="23"/>
        <v>2.5383844176352661</v>
      </c>
      <c r="M74">
        <f t="shared" ca="1" si="24"/>
        <v>13.091319020267953</v>
      </c>
      <c r="N74">
        <f t="shared" ca="1" si="25"/>
        <v>26.421451447433792</v>
      </c>
      <c r="P74">
        <v>72</v>
      </c>
      <c r="Q74">
        <v>11</v>
      </c>
      <c r="R74">
        <v>5</v>
      </c>
      <c r="S74">
        <v>5</v>
      </c>
      <c r="T74">
        <v>32.936247056043896</v>
      </c>
      <c r="U74">
        <v>32.432730513269888</v>
      </c>
      <c r="V74">
        <v>20.972339186133091</v>
      </c>
      <c r="W74">
        <v>55.98612198180254</v>
      </c>
      <c r="X74">
        <v>55.215505146024121</v>
      </c>
      <c r="Y74">
        <v>25.817401854639961</v>
      </c>
      <c r="Z74">
        <v>12.203662339660978</v>
      </c>
      <c r="AA74">
        <v>12.838018486114967</v>
      </c>
      <c r="AB74">
        <v>7.8645455429135867</v>
      </c>
      <c r="AC74">
        <v>275.68225976775011</v>
      </c>
    </row>
    <row r="75" spans="1:29" x14ac:dyDescent="0.25">
      <c r="A75">
        <v>73</v>
      </c>
      <c r="B75">
        <f t="shared" ca="1" si="13"/>
        <v>9</v>
      </c>
      <c r="C75">
        <f t="shared" ca="1" si="14"/>
        <v>12</v>
      </c>
      <c r="D75">
        <f t="shared" ca="1" si="15"/>
        <v>3</v>
      </c>
      <c r="E75">
        <f t="shared" ca="1" si="16"/>
        <v>42.212062870855682</v>
      </c>
      <c r="F75">
        <f t="shared" ca="1" si="17"/>
        <v>24.140801636060488</v>
      </c>
      <c r="G75">
        <f t="shared" ca="1" si="18"/>
        <v>30.559696469629365</v>
      </c>
      <c r="H75">
        <f t="shared" ca="1" si="19"/>
        <v>108.22403376215755</v>
      </c>
      <c r="I75">
        <f t="shared" ca="1" si="20"/>
        <v>27.331377273260738</v>
      </c>
      <c r="J75">
        <f t="shared" ca="1" si="21"/>
        <v>36.768765291436189</v>
      </c>
      <c r="K75">
        <f t="shared" ca="1" si="22"/>
        <v>15.681822287741104</v>
      </c>
      <c r="L75">
        <f t="shared" ca="1" si="23"/>
        <v>9.828518089207698</v>
      </c>
      <c r="M75">
        <f t="shared" ca="1" si="24"/>
        <v>13.357710041520711</v>
      </c>
      <c r="N75">
        <f t="shared" ca="1" si="25"/>
        <v>324.60483459105404</v>
      </c>
      <c r="P75">
        <v>73</v>
      </c>
      <c r="Q75">
        <v>7</v>
      </c>
      <c r="R75">
        <v>9</v>
      </c>
      <c r="S75">
        <v>2</v>
      </c>
      <c r="T75">
        <v>32.93137394434342</v>
      </c>
      <c r="U75">
        <v>18.171629574316214</v>
      </c>
      <c r="V75">
        <v>22.788795916506906</v>
      </c>
      <c r="W75">
        <v>63.939860686767304</v>
      </c>
      <c r="X75">
        <v>14.376000918112876</v>
      </c>
      <c r="Y75">
        <v>18.398435113029826</v>
      </c>
      <c r="Z75">
        <v>12.070567433796526</v>
      </c>
      <c r="AA75">
        <v>8.1685161790401466</v>
      </c>
      <c r="AB75">
        <v>10.168905285890853</v>
      </c>
      <c r="AC75">
        <v>126.66966308047351</v>
      </c>
    </row>
    <row r="76" spans="1:29" x14ac:dyDescent="0.25">
      <c r="A76">
        <v>74</v>
      </c>
      <c r="B76">
        <f t="shared" ca="1" si="13"/>
        <v>4</v>
      </c>
      <c r="C76">
        <f t="shared" ca="1" si="14"/>
        <v>6</v>
      </c>
      <c r="D76">
        <f t="shared" ca="1" si="15"/>
        <v>5</v>
      </c>
      <c r="E76">
        <f t="shared" ca="1" si="16"/>
        <v>20.247296011009219</v>
      </c>
      <c r="F76">
        <f t="shared" ca="1" si="17"/>
        <v>18.092093864790616</v>
      </c>
      <c r="G76">
        <f t="shared" ca="1" si="18"/>
        <v>22.775011854541869</v>
      </c>
      <c r="H76">
        <f t="shared" ca="1" si="19"/>
        <v>24.272422149444893</v>
      </c>
      <c r="I76">
        <f t="shared" ca="1" si="20"/>
        <v>20.28177316193268</v>
      </c>
      <c r="J76">
        <f t="shared" ca="1" si="21"/>
        <v>30.406666592630916</v>
      </c>
      <c r="K76">
        <f t="shared" ca="1" si="22"/>
        <v>7.9423786797720926</v>
      </c>
      <c r="L76">
        <f t="shared" ca="1" si="23"/>
        <v>7.0308506963740829</v>
      </c>
      <c r="M76">
        <f t="shared" ca="1" si="24"/>
        <v>8.6681574744441647</v>
      </c>
      <c r="N76">
        <f t="shared" ca="1" si="25"/>
        <v>120.73444865301384</v>
      </c>
      <c r="P76">
        <v>74</v>
      </c>
      <c r="Q76">
        <v>8</v>
      </c>
      <c r="R76">
        <v>6</v>
      </c>
      <c r="S76">
        <v>6</v>
      </c>
      <c r="T76">
        <v>28.652923095524041</v>
      </c>
      <c r="U76">
        <v>28.220430031604838</v>
      </c>
      <c r="V76">
        <v>24.7586950621752</v>
      </c>
      <c r="W76">
        <v>48.185805489967237</v>
      </c>
      <c r="X76">
        <v>48.836599690142712</v>
      </c>
      <c r="Y76">
        <v>36.005186031523131</v>
      </c>
      <c r="Z76">
        <v>10.485652589955889</v>
      </c>
      <c r="AA76">
        <v>10.188927440117251</v>
      </c>
      <c r="AB76">
        <v>8.7313324119596558</v>
      </c>
      <c r="AC76">
        <v>288.31455296783361</v>
      </c>
    </row>
    <row r="77" spans="1:29" x14ac:dyDescent="0.25">
      <c r="A77">
        <v>75</v>
      </c>
      <c r="B77">
        <f t="shared" ca="1" si="13"/>
        <v>3</v>
      </c>
      <c r="C77">
        <f t="shared" ca="1" si="14"/>
        <v>5</v>
      </c>
      <c r="D77">
        <f t="shared" ca="1" si="15"/>
        <v>4</v>
      </c>
      <c r="E77">
        <f t="shared" ca="1" si="16"/>
        <v>16.71420261651885</v>
      </c>
      <c r="F77">
        <f t="shared" ca="1" si="17"/>
        <v>14.820828660988729</v>
      </c>
      <c r="G77">
        <f t="shared" ca="1" si="18"/>
        <v>18.716136236223026</v>
      </c>
      <c r="H77">
        <f t="shared" ca="1" si="19"/>
        <v>15.312185596488213</v>
      </c>
      <c r="I77">
        <f t="shared" ca="1" si="20"/>
        <v>12.269685708043831</v>
      </c>
      <c r="J77">
        <f t="shared" ca="1" si="21"/>
        <v>20.49568907135702</v>
      </c>
      <c r="K77">
        <f t="shared" ca="1" si="22"/>
        <v>6.6893264278957698</v>
      </c>
      <c r="L77">
        <f t="shared" ca="1" si="23"/>
        <v>5.8765971222303417</v>
      </c>
      <c r="M77">
        <f t="shared" ca="1" si="24"/>
        <v>6.8867099437711623</v>
      </c>
      <c r="N77">
        <f t="shared" ca="1" si="25"/>
        <v>60.166273693306941</v>
      </c>
      <c r="P77">
        <v>75</v>
      </c>
      <c r="Q77">
        <v>10</v>
      </c>
      <c r="R77">
        <v>12</v>
      </c>
      <c r="S77">
        <v>6</v>
      </c>
      <c r="T77">
        <v>44.292727529407657</v>
      </c>
      <c r="U77">
        <v>32.967228763076669</v>
      </c>
      <c r="V77">
        <v>36.84020410357904</v>
      </c>
      <c r="W77">
        <v>120.38629088729625</v>
      </c>
      <c r="X77">
        <v>60.404471635850136</v>
      </c>
      <c r="Y77">
        <v>72.506193088577561</v>
      </c>
      <c r="Z77">
        <v>16.250904102463576</v>
      </c>
      <c r="AA77">
        <v>12.537994575728479</v>
      </c>
      <c r="AB77">
        <v>13.727302954211865</v>
      </c>
      <c r="AC77">
        <v>720.94894588540103</v>
      </c>
    </row>
    <row r="78" spans="1:29" x14ac:dyDescent="0.25">
      <c r="A78">
        <v>76</v>
      </c>
      <c r="B78">
        <f t="shared" ca="1" si="13"/>
        <v>6</v>
      </c>
      <c r="C78">
        <f t="shared" ca="1" si="14"/>
        <v>5</v>
      </c>
      <c r="D78">
        <f t="shared" ca="1" si="15"/>
        <v>6</v>
      </c>
      <c r="E78">
        <f t="shared" ca="1" si="16"/>
        <v>22.234284482405325</v>
      </c>
      <c r="F78">
        <f t="shared" ca="1" si="17"/>
        <v>24.491972398471916</v>
      </c>
      <c r="G78">
        <f t="shared" ca="1" si="18"/>
        <v>22.20104781338399</v>
      </c>
      <c r="H78">
        <f t="shared" ca="1" si="19"/>
        <v>30.168054046109845</v>
      </c>
      <c r="I78">
        <f t="shared" ca="1" si="20"/>
        <v>36.76100275721798</v>
      </c>
      <c r="J78">
        <f t="shared" ca="1" si="21"/>
        <v>30.970906828426941</v>
      </c>
      <c r="K78">
        <f t="shared" ca="1" si="22"/>
        <v>8.3080449524659112</v>
      </c>
      <c r="L78">
        <f t="shared" ca="1" si="23"/>
        <v>8.9642861638870386</v>
      </c>
      <c r="M78">
        <f t="shared" ca="1" si="24"/>
        <v>8.5797205377036327</v>
      </c>
      <c r="N78">
        <f t="shared" ca="1" si="25"/>
        <v>180.85096610945175</v>
      </c>
      <c r="P78">
        <v>76</v>
      </c>
      <c r="Q78">
        <v>8</v>
      </c>
      <c r="R78">
        <v>1</v>
      </c>
      <c r="S78">
        <v>3</v>
      </c>
      <c r="T78">
        <v>18.396260535545782</v>
      </c>
      <c r="U78">
        <v>22.500351534405414</v>
      </c>
      <c r="V78">
        <v>8.6345901979870252</v>
      </c>
      <c r="W78">
        <v>8.4742489704319635</v>
      </c>
      <c r="X78">
        <v>24.33763902220813</v>
      </c>
      <c r="Y78">
        <v>3.6106012790486668</v>
      </c>
      <c r="Z78">
        <v>8.4731910586626746</v>
      </c>
      <c r="AA78">
        <v>9.3115944770066896</v>
      </c>
      <c r="AB78">
        <v>4.0451935344780869</v>
      </c>
      <c r="AC78">
        <v>24.127097669010137</v>
      </c>
    </row>
    <row r="79" spans="1:29" x14ac:dyDescent="0.25">
      <c r="A79">
        <v>77</v>
      </c>
      <c r="B79">
        <f t="shared" ca="1" si="13"/>
        <v>5</v>
      </c>
      <c r="C79">
        <f t="shared" ca="1" si="14"/>
        <v>11</v>
      </c>
      <c r="D79">
        <f t="shared" ca="1" si="15"/>
        <v>2</v>
      </c>
      <c r="E79">
        <f t="shared" ca="1" si="16"/>
        <v>32.894536445126725</v>
      </c>
      <c r="F79">
        <f t="shared" ca="1" si="17"/>
        <v>14.877650733642851</v>
      </c>
      <c r="G79">
        <f t="shared" ca="1" si="18"/>
        <v>26.252933457299836</v>
      </c>
      <c r="H79">
        <f t="shared" ca="1" si="19"/>
        <v>55.735424839613849</v>
      </c>
      <c r="I79">
        <f t="shared" ca="1" si="20"/>
        <v>10.548248985327012</v>
      </c>
      <c r="J79">
        <f t="shared" ca="1" si="21"/>
        <v>22.457640554501122</v>
      </c>
      <c r="K79">
        <f t="shared" ca="1" si="22"/>
        <v>12.565214145591769</v>
      </c>
      <c r="L79">
        <f t="shared" ca="1" si="23"/>
        <v>5.7254110887889329</v>
      </c>
      <c r="M79">
        <f t="shared" ca="1" si="24"/>
        <v>12.007290706867277</v>
      </c>
      <c r="N79">
        <f t="shared" ca="1" si="25"/>
        <v>110.32055780382197</v>
      </c>
      <c r="P79">
        <v>77</v>
      </c>
      <c r="Q79">
        <v>2</v>
      </c>
      <c r="R79">
        <v>15</v>
      </c>
      <c r="S79">
        <v>2</v>
      </c>
      <c r="T79">
        <v>34.693756260457349</v>
      </c>
      <c r="U79">
        <v>8.4782204424597403</v>
      </c>
      <c r="V79">
        <v>34.156806465438962</v>
      </c>
      <c r="W79">
        <v>30.811399543177817</v>
      </c>
      <c r="X79">
        <v>4.8506955544228099</v>
      </c>
      <c r="Y79">
        <v>30.638615710470372</v>
      </c>
      <c r="Z79">
        <v>15.456823786179907</v>
      </c>
      <c r="AA79">
        <v>2.9257606386665733</v>
      </c>
      <c r="AB79">
        <v>15.91126806523698</v>
      </c>
      <c r="AC79">
        <v>60.313223625353615</v>
      </c>
    </row>
    <row r="80" spans="1:29" x14ac:dyDescent="0.25">
      <c r="A80">
        <v>78</v>
      </c>
      <c r="B80">
        <f t="shared" ca="1" si="13"/>
        <v>8</v>
      </c>
      <c r="C80">
        <f t="shared" ca="1" si="14"/>
        <v>7</v>
      </c>
      <c r="D80">
        <f t="shared" ca="1" si="15"/>
        <v>3</v>
      </c>
      <c r="E80">
        <f t="shared" ca="1" si="16"/>
        <v>30.928382653924189</v>
      </c>
      <c r="F80">
        <f t="shared" ca="1" si="17"/>
        <v>22.324790407514378</v>
      </c>
      <c r="G80">
        <f t="shared" ca="1" si="18"/>
        <v>20.739762509339226</v>
      </c>
      <c r="H80">
        <f t="shared" ca="1" si="19"/>
        <v>56.288211395950434</v>
      </c>
      <c r="I80">
        <f t="shared" ca="1" si="20"/>
        <v>24.06895838371382</v>
      </c>
      <c r="J80">
        <f t="shared" ca="1" si="21"/>
        <v>21.23678598393926</v>
      </c>
      <c r="K80">
        <f t="shared" ca="1" si="22"/>
        <v>10.82936493370233</v>
      </c>
      <c r="L80">
        <f t="shared" ca="1" si="23"/>
        <v>9.0417019158447864</v>
      </c>
      <c r="M80">
        <f t="shared" ca="1" si="24"/>
        <v>8.4345204641119107</v>
      </c>
      <c r="N80">
        <f t="shared" ca="1" si="25"/>
        <v>168.70496490500636</v>
      </c>
      <c r="P80">
        <v>78</v>
      </c>
      <c r="Q80">
        <v>6</v>
      </c>
      <c r="R80">
        <v>7</v>
      </c>
      <c r="S80">
        <v>5</v>
      </c>
      <c r="T80">
        <v>26.097485572222318</v>
      </c>
      <c r="U80">
        <v>22.090301041132292</v>
      </c>
      <c r="V80">
        <v>24.774597962339964</v>
      </c>
      <c r="W80">
        <v>42.252085651613541</v>
      </c>
      <c r="X80">
        <v>30.508221058727869</v>
      </c>
      <c r="Y80">
        <v>35.9727423492021</v>
      </c>
      <c r="Z80">
        <v>9.5896669564263828</v>
      </c>
      <c r="AA80">
        <v>8.6512833925626929</v>
      </c>
      <c r="AB80">
        <v>9.518138861833835</v>
      </c>
      <c r="AC80">
        <v>210.58391030363333</v>
      </c>
    </row>
    <row r="81" spans="1:29" x14ac:dyDescent="0.25">
      <c r="A81">
        <v>79</v>
      </c>
      <c r="B81">
        <f t="shared" ca="1" si="13"/>
        <v>9</v>
      </c>
      <c r="C81">
        <f t="shared" ca="1" si="14"/>
        <v>11</v>
      </c>
      <c r="D81">
        <f t="shared" ca="1" si="15"/>
        <v>4</v>
      </c>
      <c r="E81">
        <f t="shared" ca="1" si="16"/>
        <v>40.340919125460339</v>
      </c>
      <c r="F81">
        <f t="shared" ca="1" si="17"/>
        <v>26.463773505699638</v>
      </c>
      <c r="G81">
        <f t="shared" ca="1" si="18"/>
        <v>30.760935951847518</v>
      </c>
      <c r="H81">
        <f t="shared" ca="1" si="19"/>
        <v>99.0456294840655</v>
      </c>
      <c r="I81">
        <f t="shared" ca="1" si="20"/>
        <v>36.381227936954353</v>
      </c>
      <c r="J81">
        <f t="shared" ca="1" si="21"/>
        <v>44.671786721754543</v>
      </c>
      <c r="K81">
        <f t="shared" ca="1" si="22"/>
        <v>14.591455369679913</v>
      </c>
      <c r="L81">
        <f t="shared" ca="1" si="23"/>
        <v>10.735351054490629</v>
      </c>
      <c r="M81">
        <f t="shared" ca="1" si="24"/>
        <v>11.754753862132802</v>
      </c>
      <c r="N81">
        <f t="shared" ca="1" si="25"/>
        <v>396.98156164456771</v>
      </c>
      <c r="P81">
        <v>79</v>
      </c>
      <c r="Q81">
        <v>5</v>
      </c>
      <c r="R81">
        <v>11</v>
      </c>
      <c r="S81">
        <v>6</v>
      </c>
      <c r="T81">
        <v>32.068075712868549</v>
      </c>
      <c r="U81">
        <v>22.248094762540905</v>
      </c>
      <c r="V81">
        <v>34.351135830523781</v>
      </c>
      <c r="W81">
        <v>55.261243779009888</v>
      </c>
      <c r="X81">
        <v>30.31925869669146</v>
      </c>
      <c r="Y81">
        <v>66.934231829008169</v>
      </c>
      <c r="Z81">
        <v>12.561343050874223</v>
      </c>
      <c r="AA81">
        <v>8.3620498144584339</v>
      </c>
      <c r="AB81">
        <v>12.571281438123394</v>
      </c>
      <c r="AC81">
        <v>330.81257615532138</v>
      </c>
    </row>
    <row r="82" spans="1:29" x14ac:dyDescent="0.25">
      <c r="A82">
        <v>80</v>
      </c>
      <c r="B82">
        <f t="shared" ca="1" si="13"/>
        <v>6</v>
      </c>
      <c r="C82">
        <f t="shared" ca="1" si="14"/>
        <v>14</v>
      </c>
      <c r="D82">
        <f t="shared" ca="1" si="15"/>
        <v>6</v>
      </c>
      <c r="E82">
        <f t="shared" ca="1" si="16"/>
        <v>40.0327822325658</v>
      </c>
      <c r="F82">
        <f t="shared" ca="1" si="17"/>
        <v>24.770175221273778</v>
      </c>
      <c r="G82">
        <f t="shared" ca="1" si="18"/>
        <v>40.367064040512574</v>
      </c>
      <c r="H82">
        <f t="shared" ca="1" si="19"/>
        <v>84.5786739419637</v>
      </c>
      <c r="I82">
        <f t="shared" ca="1" si="20"/>
        <v>36.980236185467142</v>
      </c>
      <c r="J82">
        <f t="shared" ca="1" si="21"/>
        <v>84.170014612107778</v>
      </c>
      <c r="K82">
        <f t="shared" ca="1" si="22"/>
        <v>15.297850924063333</v>
      </c>
      <c r="L82">
        <f t="shared" ca="1" si="23"/>
        <v>9.4240549032698233</v>
      </c>
      <c r="M82">
        <f t="shared" ca="1" si="24"/>
        <v>15.247638387364464</v>
      </c>
      <c r="N82">
        <f t="shared" ca="1" si="25"/>
        <v>504.59540997337501</v>
      </c>
      <c r="P82">
        <v>80</v>
      </c>
      <c r="Q82">
        <v>8</v>
      </c>
      <c r="R82">
        <v>4</v>
      </c>
      <c r="S82">
        <v>2</v>
      </c>
      <c r="T82">
        <v>24.234336339059105</v>
      </c>
      <c r="U82">
        <v>20.5573836877271</v>
      </c>
      <c r="V82">
        <v>12.682161140084965</v>
      </c>
      <c r="W82">
        <v>32.921683278353278</v>
      </c>
      <c r="X82">
        <v>16.036333114889487</v>
      </c>
      <c r="Y82">
        <v>8.1612252523990652</v>
      </c>
      <c r="Z82">
        <v>9.8499318040125807</v>
      </c>
      <c r="AA82">
        <v>8.2475692115985648</v>
      </c>
      <c r="AB82">
        <v>5.0026253481134075</v>
      </c>
      <c r="AC82">
        <v>64.354451359375318</v>
      </c>
    </row>
    <row r="83" spans="1:29" x14ac:dyDescent="0.25">
      <c r="A83">
        <v>81</v>
      </c>
      <c r="B83">
        <f t="shared" ca="1" si="13"/>
        <v>3</v>
      </c>
      <c r="C83">
        <f t="shared" ca="1" si="14"/>
        <v>9</v>
      </c>
      <c r="D83">
        <f t="shared" ca="1" si="15"/>
        <v>6</v>
      </c>
      <c r="E83">
        <f t="shared" ca="1" si="16"/>
        <v>24.884973501651778</v>
      </c>
      <c r="F83">
        <f t="shared" ca="1" si="17"/>
        <v>18.31560601353554</v>
      </c>
      <c r="G83">
        <f t="shared" ca="1" si="18"/>
        <v>30.53986187640697</v>
      </c>
      <c r="H83">
        <f t="shared" ca="1" si="19"/>
        <v>27.117318027390734</v>
      </c>
      <c r="I83">
        <f t="shared" ca="1" si="20"/>
        <v>18.768991790894717</v>
      </c>
      <c r="J83">
        <f t="shared" ca="1" si="21"/>
        <v>54.535051870062389</v>
      </c>
      <c r="K83">
        <f t="shared" ca="1" si="22"/>
        <v>9.9772456952071664</v>
      </c>
      <c r="L83">
        <f t="shared" ca="1" si="23"/>
        <v>7.1987081057394491</v>
      </c>
      <c r="M83">
        <f t="shared" ca="1" si="24"/>
        <v>10.831480081950836</v>
      </c>
      <c r="N83">
        <f t="shared" ca="1" si="25"/>
        <v>162.70484109472943</v>
      </c>
      <c r="P83">
        <v>81</v>
      </c>
      <c r="Q83">
        <v>9</v>
      </c>
      <c r="R83">
        <v>7</v>
      </c>
      <c r="S83">
        <v>5</v>
      </c>
      <c r="T83">
        <v>32.656325571582578</v>
      </c>
      <c r="U83">
        <v>28.797486993792699</v>
      </c>
      <c r="V83">
        <v>24.686393149006236</v>
      </c>
      <c r="W83">
        <v>63.97168459139781</v>
      </c>
      <c r="X83">
        <v>45.609268055884904</v>
      </c>
      <c r="Y83">
        <v>35.487992698884391</v>
      </c>
      <c r="Z83">
        <v>11.705710074717722</v>
      </c>
      <c r="AA83">
        <v>11.283316831051319</v>
      </c>
      <c r="AB83">
        <v>9.5231784933607955</v>
      </c>
      <c r="AC83">
        <v>315.04104932367648</v>
      </c>
    </row>
    <row r="84" spans="1:29" x14ac:dyDescent="0.25">
      <c r="A84">
        <v>82</v>
      </c>
      <c r="B84">
        <f t="shared" ca="1" si="13"/>
        <v>11</v>
      </c>
      <c r="C84">
        <f t="shared" ca="1" si="14"/>
        <v>10</v>
      </c>
      <c r="D84">
        <f t="shared" ca="1" si="15"/>
        <v>2</v>
      </c>
      <c r="E84">
        <f t="shared" ca="1" si="16"/>
        <v>42.702263579093355</v>
      </c>
      <c r="F84">
        <f t="shared" ca="1" si="17"/>
        <v>26.516233697191534</v>
      </c>
      <c r="G84">
        <f t="shared" ca="1" si="18"/>
        <v>24.121401857649275</v>
      </c>
      <c r="H84">
        <f t="shared" ca="1" si="19"/>
        <v>110.49790020719573</v>
      </c>
      <c r="I84">
        <f t="shared" ca="1" si="20"/>
        <v>22.4034508312618</v>
      </c>
      <c r="J84">
        <f t="shared" ca="1" si="21"/>
        <v>20.354262195644925</v>
      </c>
      <c r="K84">
        <f t="shared" ca="1" si="22"/>
        <v>15.717643775640102</v>
      </c>
      <c r="L84">
        <f t="shared" ca="1" si="23"/>
        <v>12.031893076729105</v>
      </c>
      <c r="M84">
        <f t="shared" ca="1" si="24"/>
        <v>10.946962732613498</v>
      </c>
      <c r="N84">
        <f t="shared" ca="1" si="25"/>
        <v>220.42667713866823</v>
      </c>
      <c r="P84">
        <v>82</v>
      </c>
      <c r="Q84">
        <v>9</v>
      </c>
      <c r="R84">
        <v>3</v>
      </c>
      <c r="S84">
        <v>7</v>
      </c>
      <c r="T84">
        <v>24.18285764145778</v>
      </c>
      <c r="U84">
        <v>32.686930251174793</v>
      </c>
      <c r="V84">
        <v>20.740213386026944</v>
      </c>
      <c r="W84">
        <v>27.540308458435145</v>
      </c>
      <c r="X84">
        <v>63.387215489904911</v>
      </c>
      <c r="Y84">
        <v>21.609694837422754</v>
      </c>
      <c r="Z84">
        <v>9.5705002343640864</v>
      </c>
      <c r="AA84">
        <v>11.612632291129479</v>
      </c>
      <c r="AB84">
        <v>8.3946115746035197</v>
      </c>
      <c r="AC84">
        <v>189.67219479099168</v>
      </c>
    </row>
    <row r="85" spans="1:29" x14ac:dyDescent="0.25">
      <c r="A85">
        <v>83</v>
      </c>
      <c r="B85">
        <f t="shared" ca="1" si="13"/>
        <v>3</v>
      </c>
      <c r="C85">
        <f t="shared" ca="1" si="14"/>
        <v>12</v>
      </c>
      <c r="D85">
        <f t="shared" ca="1" si="15"/>
        <v>1</v>
      </c>
      <c r="E85">
        <f t="shared" ca="1" si="16"/>
        <v>30.001459610619321</v>
      </c>
      <c r="F85">
        <f t="shared" ca="1" si="17"/>
        <v>8.7490894859165635</v>
      </c>
      <c r="G85">
        <f t="shared" ca="1" si="18"/>
        <v>26.994168061689351</v>
      </c>
      <c r="H85">
        <f t="shared" ca="1" si="19"/>
        <v>36.487272705529264</v>
      </c>
      <c r="I85">
        <f t="shared" ca="1" si="20"/>
        <v>3.1337237780139349</v>
      </c>
      <c r="J85">
        <f t="shared" ca="1" si="21"/>
        <v>12.258218278274406</v>
      </c>
      <c r="K85">
        <f t="shared" ca="1" si="22"/>
        <v>12.669840998683645</v>
      </c>
      <c r="L85">
        <f t="shared" ca="1" si="23"/>
        <v>4.0956328585089707</v>
      </c>
      <c r="M85">
        <f t="shared" ca="1" si="24"/>
        <v>12.146245374965398</v>
      </c>
      <c r="N85">
        <f t="shared" ca="1" si="25"/>
        <v>36.567803635784557</v>
      </c>
      <c r="P85">
        <v>83</v>
      </c>
      <c r="Q85">
        <v>6</v>
      </c>
      <c r="R85">
        <v>9</v>
      </c>
      <c r="S85">
        <v>2</v>
      </c>
      <c r="T85">
        <v>30.681666116466733</v>
      </c>
      <c r="U85">
        <v>16.038657843881172</v>
      </c>
      <c r="V85">
        <v>22.465491447131232</v>
      </c>
      <c r="W85">
        <v>54.34928357095103</v>
      </c>
      <c r="X85">
        <v>12.691750615897753</v>
      </c>
      <c r="Y85">
        <v>18.52632603073836</v>
      </c>
      <c r="Z85">
        <v>10.841260198399402</v>
      </c>
      <c r="AA85">
        <v>6.5944755036967067</v>
      </c>
      <c r="AB85">
        <v>10.16792500154121</v>
      </c>
      <c r="AC85">
        <v>108.31896580194224</v>
      </c>
    </row>
    <row r="86" spans="1:29" x14ac:dyDescent="0.25">
      <c r="A86">
        <v>84</v>
      </c>
      <c r="B86">
        <f t="shared" ca="1" si="13"/>
        <v>12</v>
      </c>
      <c r="C86">
        <f t="shared" ca="1" si="14"/>
        <v>13</v>
      </c>
      <c r="D86">
        <f t="shared" ca="1" si="15"/>
        <v>5</v>
      </c>
      <c r="E86">
        <f t="shared" ca="1" si="16"/>
        <v>50.896087938504813</v>
      </c>
      <c r="F86">
        <f t="shared" ca="1" si="17"/>
        <v>34.676771206479053</v>
      </c>
      <c r="G86">
        <f t="shared" ca="1" si="18"/>
        <v>36.504447590605729</v>
      </c>
      <c r="H86">
        <f t="shared" ca="1" si="19"/>
        <v>156.16957109106031</v>
      </c>
      <c r="I86">
        <f t="shared" ca="1" si="20"/>
        <v>60.791171927113012</v>
      </c>
      <c r="J86">
        <f t="shared" ca="1" si="21"/>
        <v>65.400700383760508</v>
      </c>
      <c r="K86">
        <f t="shared" ca="1" si="22"/>
        <v>17.879288553901521</v>
      </c>
      <c r="L86">
        <f t="shared" ca="1" si="23"/>
        <v>13.298940467639124</v>
      </c>
      <c r="M86">
        <f t="shared" ca="1" si="24"/>
        <v>14.909346979110078</v>
      </c>
      <c r="N86">
        <f t="shared" ca="1" si="25"/>
        <v>780.1831589471343</v>
      </c>
      <c r="P86">
        <v>84</v>
      </c>
      <c r="Q86">
        <v>8</v>
      </c>
      <c r="R86">
        <v>7</v>
      </c>
      <c r="S86">
        <v>3</v>
      </c>
      <c r="T86">
        <v>30.982905807704682</v>
      </c>
      <c r="U86">
        <v>22.778894516383765</v>
      </c>
      <c r="V86">
        <v>20.659314436056643</v>
      </c>
      <c r="W86">
        <v>56.852244062208158</v>
      </c>
      <c r="X86">
        <v>24.062041339435776</v>
      </c>
      <c r="Y86">
        <v>21.328027113565774</v>
      </c>
      <c r="Z86">
        <v>11.474258903143991</v>
      </c>
      <c r="AA86">
        <v>8.9948521410523838</v>
      </c>
      <c r="AB86">
        <v>7.6400210536589199</v>
      </c>
      <c r="AC86">
        <v>168.56677988385212</v>
      </c>
    </row>
    <row r="87" spans="1:29" x14ac:dyDescent="0.25">
      <c r="A87">
        <v>85</v>
      </c>
      <c r="B87">
        <f t="shared" ca="1" si="13"/>
        <v>11</v>
      </c>
      <c r="C87">
        <f t="shared" ca="1" si="14"/>
        <v>12</v>
      </c>
      <c r="D87">
        <f t="shared" ca="1" si="15"/>
        <v>5</v>
      </c>
      <c r="E87">
        <f t="shared" ca="1" si="16"/>
        <v>46.637855327578102</v>
      </c>
      <c r="F87">
        <f t="shared" ca="1" si="17"/>
        <v>32.368410658301997</v>
      </c>
      <c r="G87">
        <f t="shared" ca="1" si="18"/>
        <v>34.364134813165542</v>
      </c>
      <c r="H87">
        <f t="shared" ca="1" si="19"/>
        <v>132.27959873312716</v>
      </c>
      <c r="I87">
        <f t="shared" ca="1" si="20"/>
        <v>55.57120407745213</v>
      </c>
      <c r="J87">
        <f t="shared" ca="1" si="21"/>
        <v>60.314907545096055</v>
      </c>
      <c r="K87">
        <f t="shared" ca="1" si="22"/>
        <v>16.969617132835229</v>
      </c>
      <c r="L87">
        <f t="shared" ca="1" si="23"/>
        <v>12.126334751550827</v>
      </c>
      <c r="M87">
        <f t="shared" ca="1" si="24"/>
        <v>13.761363547099286</v>
      </c>
      <c r="N87">
        <f t="shared" ca="1" si="25"/>
        <v>660.66107601549379</v>
      </c>
      <c r="P87">
        <v>85</v>
      </c>
      <c r="Q87">
        <v>11</v>
      </c>
      <c r="R87">
        <v>2</v>
      </c>
      <c r="S87">
        <v>3</v>
      </c>
      <c r="T87">
        <v>26.509284452536136</v>
      </c>
      <c r="U87">
        <v>28.634973182578712</v>
      </c>
      <c r="V87">
        <v>10.465566193784705</v>
      </c>
      <c r="W87">
        <v>22.618186195274145</v>
      </c>
      <c r="X87">
        <v>33.530848503656919</v>
      </c>
      <c r="Y87">
        <v>6.3210158932679583</v>
      </c>
      <c r="Z87">
        <v>11.335414667586448</v>
      </c>
      <c r="AA87">
        <v>11.425617696392916</v>
      </c>
      <c r="AB87">
        <v>3.8608605122513979</v>
      </c>
      <c r="AC87">
        <v>66.739901142929099</v>
      </c>
    </row>
    <row r="88" spans="1:29" x14ac:dyDescent="0.25">
      <c r="A88">
        <v>86</v>
      </c>
      <c r="B88">
        <f t="shared" ca="1" si="13"/>
        <v>5</v>
      </c>
      <c r="C88">
        <f t="shared" ca="1" si="14"/>
        <v>10</v>
      </c>
      <c r="D88">
        <f t="shared" ca="1" si="15"/>
        <v>5</v>
      </c>
      <c r="E88">
        <f t="shared" ca="1" si="16"/>
        <v>30.735547964018636</v>
      </c>
      <c r="F88">
        <f t="shared" ca="1" si="17"/>
        <v>20.328410402323819</v>
      </c>
      <c r="G88">
        <f t="shared" ca="1" si="18"/>
        <v>30.84178640532188</v>
      </c>
      <c r="H88">
        <f t="shared" ca="1" si="19"/>
        <v>50.895122003294233</v>
      </c>
      <c r="I88">
        <f t="shared" ca="1" si="20"/>
        <v>25.666440122513926</v>
      </c>
      <c r="J88">
        <f t="shared" ca="1" si="21"/>
        <v>50.931006299807102</v>
      </c>
      <c r="K88">
        <f t="shared" ca="1" si="22"/>
        <v>12.147027328393335</v>
      </c>
      <c r="L88">
        <f t="shared" ca="1" si="23"/>
        <v>8.0598880207661452</v>
      </c>
      <c r="M88">
        <f t="shared" ca="1" si="24"/>
        <v>11.752231200075231</v>
      </c>
      <c r="N88">
        <f t="shared" ca="1" si="25"/>
        <v>250.13188352895352</v>
      </c>
      <c r="P88">
        <v>86</v>
      </c>
      <c r="Q88">
        <v>9</v>
      </c>
      <c r="R88">
        <v>15</v>
      </c>
      <c r="S88">
        <v>5</v>
      </c>
      <c r="T88">
        <v>48.580440127397523</v>
      </c>
      <c r="U88">
        <v>28.47953216311555</v>
      </c>
      <c r="V88">
        <v>40.159222076818367</v>
      </c>
      <c r="W88">
        <v>135.7375235622016</v>
      </c>
      <c r="X88">
        <v>45.010208352862541</v>
      </c>
      <c r="Y88">
        <v>75.701530817658039</v>
      </c>
      <c r="Z88">
        <v>17.882293328007272</v>
      </c>
      <c r="AA88">
        <v>11.250183634676354</v>
      </c>
      <c r="AB88">
        <v>16.656504634864682</v>
      </c>
      <c r="AC88">
        <v>675.14380319817622</v>
      </c>
    </row>
    <row r="89" spans="1:29" x14ac:dyDescent="0.25">
      <c r="A89">
        <v>87</v>
      </c>
      <c r="B89">
        <f t="shared" ca="1" si="13"/>
        <v>11</v>
      </c>
      <c r="C89">
        <f t="shared" ca="1" si="14"/>
        <v>4</v>
      </c>
      <c r="D89">
        <f t="shared" ca="1" si="15"/>
        <v>4</v>
      </c>
      <c r="E89">
        <f t="shared" ca="1" si="16"/>
        <v>30.718721624470096</v>
      </c>
      <c r="F89">
        <f t="shared" ca="1" si="17"/>
        <v>30.135079425047085</v>
      </c>
      <c r="G89">
        <f t="shared" ca="1" si="18"/>
        <v>16.63457464220367</v>
      </c>
      <c r="H89">
        <f t="shared" ca="1" si="19"/>
        <v>44.706565415970644</v>
      </c>
      <c r="I89">
        <f t="shared" ca="1" si="20"/>
        <v>44.409156690476387</v>
      </c>
      <c r="J89">
        <f t="shared" ca="1" si="21"/>
        <v>16.326333865608216</v>
      </c>
      <c r="K89">
        <f t="shared" ca="1" si="22"/>
        <v>12.425157031625115</v>
      </c>
      <c r="L89">
        <f t="shared" ca="1" si="23"/>
        <v>11.919274266059013</v>
      </c>
      <c r="M89">
        <f t="shared" ca="1" si="24"/>
        <v>6.2622689481987823</v>
      </c>
      <c r="N89">
        <f t="shared" ca="1" si="25"/>
        <v>176.7267216093671</v>
      </c>
      <c r="P89">
        <v>87</v>
      </c>
      <c r="Q89">
        <v>6</v>
      </c>
      <c r="R89">
        <v>8</v>
      </c>
      <c r="S89">
        <v>5</v>
      </c>
      <c r="T89">
        <v>28.774884260635684</v>
      </c>
      <c r="U89">
        <v>22.102978175187989</v>
      </c>
      <c r="V89">
        <v>26.698886080869883</v>
      </c>
      <c r="W89">
        <v>48.704851403527265</v>
      </c>
      <c r="X89">
        <v>30.022978991937656</v>
      </c>
      <c r="Y89">
        <v>40.207274362726544</v>
      </c>
      <c r="Z89">
        <v>10.403659635276419</v>
      </c>
      <c r="AA89">
        <v>8.2595384421800944</v>
      </c>
      <c r="AB89">
        <v>9.4773872107717008</v>
      </c>
      <c r="AC89">
        <v>240.00574582198277</v>
      </c>
    </row>
    <row r="90" spans="1:29" x14ac:dyDescent="0.25">
      <c r="A90">
        <v>88</v>
      </c>
      <c r="B90">
        <f t="shared" ca="1" si="13"/>
        <v>6</v>
      </c>
      <c r="C90">
        <f t="shared" ca="1" si="14"/>
        <v>7</v>
      </c>
      <c r="D90">
        <f t="shared" ca="1" si="15"/>
        <v>5</v>
      </c>
      <c r="E90">
        <f t="shared" ca="1" si="16"/>
        <v>26.814003251425287</v>
      </c>
      <c r="F90">
        <f t="shared" ca="1" si="17"/>
        <v>22.739507156724564</v>
      </c>
      <c r="G90">
        <f t="shared" ca="1" si="18"/>
        <v>24.658617329524251</v>
      </c>
      <c r="H90">
        <f t="shared" ca="1" si="19"/>
        <v>42.849104700237888</v>
      </c>
      <c r="I90">
        <f t="shared" ca="1" si="20"/>
        <v>30.860343317207956</v>
      </c>
      <c r="J90">
        <f t="shared" ca="1" si="21"/>
        <v>35.898082149472756</v>
      </c>
      <c r="K90">
        <f t="shared" ca="1" si="22"/>
        <v>10.113246375957916</v>
      </c>
      <c r="L90">
        <f t="shared" ca="1" si="23"/>
        <v>8.1762725924608564</v>
      </c>
      <c r="M90">
        <f t="shared" ca="1" si="24"/>
        <v>8.8944014596256959</v>
      </c>
      <c r="N90">
        <f t="shared" ca="1" si="25"/>
        <v>210.90391964370139</v>
      </c>
      <c r="P90">
        <v>88</v>
      </c>
      <c r="Q90">
        <v>2</v>
      </c>
      <c r="R90">
        <v>15</v>
      </c>
      <c r="S90">
        <v>6</v>
      </c>
      <c r="T90">
        <v>34.635251244676176</v>
      </c>
      <c r="U90">
        <v>16.812206031584299</v>
      </c>
      <c r="V90">
        <v>42.905987170381728</v>
      </c>
      <c r="W90">
        <v>30.507577051886432</v>
      </c>
      <c r="X90">
        <v>12.908617921450585</v>
      </c>
      <c r="Y90">
        <v>90.026734991093278</v>
      </c>
      <c r="Z90">
        <v>15.898130706864679</v>
      </c>
      <c r="AA90">
        <v>6.5118777099553364</v>
      </c>
      <c r="AB90">
        <v>16.947814357873035</v>
      </c>
      <c r="AC90">
        <v>180.75870583541914</v>
      </c>
    </row>
    <row r="91" spans="1:29" x14ac:dyDescent="0.25">
      <c r="A91">
        <v>89</v>
      </c>
      <c r="B91">
        <f t="shared" ca="1" si="13"/>
        <v>7</v>
      </c>
      <c r="C91">
        <f t="shared" ca="1" si="14"/>
        <v>12</v>
      </c>
      <c r="D91">
        <f t="shared" ca="1" si="15"/>
        <v>1</v>
      </c>
      <c r="E91">
        <f t="shared" ca="1" si="16"/>
        <v>38.486282445812826</v>
      </c>
      <c r="F91">
        <f t="shared" ca="1" si="17"/>
        <v>16.58992616467286</v>
      </c>
      <c r="G91">
        <f t="shared" ca="1" si="18"/>
        <v>26.117628681483836</v>
      </c>
      <c r="H91">
        <f t="shared" ca="1" si="19"/>
        <v>84.870114281368913</v>
      </c>
      <c r="I91">
        <f t="shared" ca="1" si="20"/>
        <v>7.3455381300930815</v>
      </c>
      <c r="J91">
        <f t="shared" ca="1" si="21"/>
        <v>12.558326937634629</v>
      </c>
      <c r="K91">
        <f t="shared" ca="1" si="22"/>
        <v>14.651303235943606</v>
      </c>
      <c r="L91">
        <f t="shared" ca="1" si="23"/>
        <v>7.7490630339942168</v>
      </c>
      <c r="M91">
        <f t="shared" ca="1" si="24"/>
        <v>12.601484954475991</v>
      </c>
      <c r="N91">
        <f t="shared" ca="1" si="25"/>
        <v>84.366479073168776</v>
      </c>
      <c r="P91">
        <v>89</v>
      </c>
      <c r="Q91">
        <v>10</v>
      </c>
      <c r="R91">
        <v>12</v>
      </c>
      <c r="S91">
        <v>2</v>
      </c>
      <c r="T91">
        <v>44.104078560615818</v>
      </c>
      <c r="U91">
        <v>24.351723550568593</v>
      </c>
      <c r="V91">
        <v>28.460993711773149</v>
      </c>
      <c r="W91">
        <v>120.1063778645274</v>
      </c>
      <c r="X91">
        <v>20.870648321225641</v>
      </c>
      <c r="Y91">
        <v>24.689467443654063</v>
      </c>
      <c r="Z91">
        <v>16.384189534284069</v>
      </c>
      <c r="AA91">
        <v>10.813771669352755</v>
      </c>
      <c r="AB91">
        <v>12.807352143865501</v>
      </c>
      <c r="AC91">
        <v>240.57663056430997</v>
      </c>
    </row>
    <row r="92" spans="1:29" x14ac:dyDescent="0.25">
      <c r="A92">
        <v>90</v>
      </c>
      <c r="B92">
        <f t="shared" ca="1" si="13"/>
        <v>4</v>
      </c>
      <c r="C92">
        <f t="shared" ca="1" si="14"/>
        <v>5</v>
      </c>
      <c r="D92">
        <f t="shared" ca="1" si="15"/>
        <v>2</v>
      </c>
      <c r="E92">
        <f t="shared" ca="1" si="16"/>
        <v>18.841999039636462</v>
      </c>
      <c r="F92">
        <f t="shared" ca="1" si="17"/>
        <v>12.185969801168367</v>
      </c>
      <c r="G92">
        <f t="shared" ca="1" si="18"/>
        <v>14.461632165917365</v>
      </c>
      <c r="H92">
        <f t="shared" ca="1" si="19"/>
        <v>20.836168933130899</v>
      </c>
      <c r="I92">
        <f t="shared" ca="1" si="20"/>
        <v>8.6637037745082797</v>
      </c>
      <c r="J92">
        <f t="shared" ca="1" si="21"/>
        <v>10.701929447707993</v>
      </c>
      <c r="K92">
        <f t="shared" ca="1" si="22"/>
        <v>7.3381818154891558</v>
      </c>
      <c r="L92">
        <f t="shared" ca="1" si="23"/>
        <v>4.9035899140592347</v>
      </c>
      <c r="M92">
        <f t="shared" ca="1" si="24"/>
        <v>6.0670872747016427</v>
      </c>
      <c r="N92">
        <f t="shared" ca="1" si="25"/>
        <v>40.044468290728503</v>
      </c>
      <c r="P92">
        <v>90</v>
      </c>
      <c r="Q92">
        <v>6</v>
      </c>
      <c r="R92">
        <v>15</v>
      </c>
      <c r="S92">
        <v>5</v>
      </c>
      <c r="T92">
        <v>42.759910678856741</v>
      </c>
      <c r="U92">
        <v>22.218036330629332</v>
      </c>
      <c r="V92">
        <v>40.828770579119137</v>
      </c>
      <c r="W92">
        <v>90.781902259058441</v>
      </c>
      <c r="X92">
        <v>30.30956616043181</v>
      </c>
      <c r="Y92">
        <v>75.872284951271808</v>
      </c>
      <c r="Z92">
        <v>16.499104512733716</v>
      </c>
      <c r="AA92">
        <v>7.9521416352847689</v>
      </c>
      <c r="AB92">
        <v>16.772607027303653</v>
      </c>
      <c r="AC92">
        <v>450.09359101200266</v>
      </c>
    </row>
    <row r="93" spans="1:29" x14ac:dyDescent="0.25">
      <c r="A93">
        <v>91</v>
      </c>
      <c r="B93">
        <f t="shared" ca="1" si="13"/>
        <v>2</v>
      </c>
      <c r="C93">
        <f t="shared" ca="1" si="14"/>
        <v>10</v>
      </c>
      <c r="D93">
        <f t="shared" ca="1" si="15"/>
        <v>3</v>
      </c>
      <c r="E93">
        <f t="shared" ca="1" si="16"/>
        <v>24.666849205706534</v>
      </c>
      <c r="F93">
        <f t="shared" ca="1" si="17"/>
        <v>10.095691686622505</v>
      </c>
      <c r="G93">
        <f t="shared" ca="1" si="18"/>
        <v>26.220014915635357</v>
      </c>
      <c r="H93">
        <f t="shared" ca="1" si="19"/>
        <v>20.210547798689532</v>
      </c>
      <c r="I93">
        <f t="shared" ca="1" si="20"/>
        <v>6.8386071432096367</v>
      </c>
      <c r="J93">
        <f t="shared" ca="1" si="21"/>
        <v>30.993357224706262</v>
      </c>
      <c r="K93">
        <f t="shared" ca="1" si="22"/>
        <v>11.197564004960958</v>
      </c>
      <c r="L93">
        <f t="shared" ca="1" si="23"/>
        <v>4.0730614036491009</v>
      </c>
      <c r="M93">
        <f t="shared" ca="1" si="24"/>
        <v>11.086710412916231</v>
      </c>
      <c r="N93">
        <f t="shared" ca="1" si="25"/>
        <v>60.814222386350913</v>
      </c>
      <c r="P93">
        <v>91</v>
      </c>
      <c r="Q93">
        <v>6</v>
      </c>
      <c r="R93">
        <v>14</v>
      </c>
      <c r="S93">
        <v>6</v>
      </c>
      <c r="T93">
        <v>40.072944278576514</v>
      </c>
      <c r="U93">
        <v>24.224914695335993</v>
      </c>
      <c r="V93">
        <v>40.53358990038172</v>
      </c>
      <c r="W93">
        <v>84.616206696780964</v>
      </c>
      <c r="X93">
        <v>36.403799406976688</v>
      </c>
      <c r="Y93">
        <v>84.445725093927138</v>
      </c>
      <c r="Z93">
        <v>16.031653534642459</v>
      </c>
      <c r="AA93">
        <v>8.8703454835265312</v>
      </c>
      <c r="AB93">
        <v>15.406642552548524</v>
      </c>
      <c r="AC93">
        <v>504.32915422775073</v>
      </c>
    </row>
    <row r="94" spans="1:29" x14ac:dyDescent="0.25">
      <c r="A94">
        <v>92</v>
      </c>
      <c r="B94">
        <f t="shared" ca="1" si="13"/>
        <v>7</v>
      </c>
      <c r="C94">
        <f t="shared" ca="1" si="14"/>
        <v>14</v>
      </c>
      <c r="D94">
        <f t="shared" ca="1" si="15"/>
        <v>6</v>
      </c>
      <c r="E94">
        <f t="shared" ca="1" si="16"/>
        <v>42.186489694312485</v>
      </c>
      <c r="F94">
        <f t="shared" ca="1" si="17"/>
        <v>26.806926245916351</v>
      </c>
      <c r="G94">
        <f t="shared" ca="1" si="18"/>
        <v>40.791482030716438</v>
      </c>
      <c r="H94">
        <f t="shared" ca="1" si="19"/>
        <v>98.279948991634782</v>
      </c>
      <c r="I94">
        <f t="shared" ca="1" si="20"/>
        <v>42.420527454983244</v>
      </c>
      <c r="J94">
        <f t="shared" ca="1" si="21"/>
        <v>84.813566730794605</v>
      </c>
      <c r="K94">
        <f t="shared" ca="1" si="22"/>
        <v>15.927375568176133</v>
      </c>
      <c r="L94">
        <f t="shared" ca="1" si="23"/>
        <v>9.9433886211230575</v>
      </c>
      <c r="M94">
        <f t="shared" ca="1" si="24"/>
        <v>15.681585319465055</v>
      </c>
      <c r="N94">
        <f t="shared" ca="1" si="25"/>
        <v>588.41782291620757</v>
      </c>
      <c r="P94">
        <v>92</v>
      </c>
      <c r="Q94">
        <v>6</v>
      </c>
      <c r="R94">
        <v>6</v>
      </c>
      <c r="S94">
        <v>3</v>
      </c>
      <c r="T94">
        <v>24.968804744588841</v>
      </c>
      <c r="U94">
        <v>18.027437197086925</v>
      </c>
      <c r="V94">
        <v>18.792444335666588</v>
      </c>
      <c r="W94">
        <v>36.544826243840824</v>
      </c>
      <c r="X94">
        <v>18.600590631586027</v>
      </c>
      <c r="Y94">
        <v>18.61199175828505</v>
      </c>
      <c r="Z94">
        <v>9.3868070242017172</v>
      </c>
      <c r="AA94">
        <v>7.3041842699623034</v>
      </c>
      <c r="AB94">
        <v>6.8232791581142251</v>
      </c>
      <c r="AC94">
        <v>108.8752902141171</v>
      </c>
    </row>
    <row r="95" spans="1:29" x14ac:dyDescent="0.25">
      <c r="A95">
        <v>93</v>
      </c>
      <c r="B95">
        <f t="shared" ca="1" si="13"/>
        <v>2</v>
      </c>
      <c r="C95">
        <f t="shared" ca="1" si="14"/>
        <v>6</v>
      </c>
      <c r="D95">
        <f t="shared" ca="1" si="15"/>
        <v>2</v>
      </c>
      <c r="E95">
        <f t="shared" ca="1" si="16"/>
        <v>16.646181207776056</v>
      </c>
      <c r="F95">
        <f t="shared" ca="1" si="17"/>
        <v>8.1981330801705123</v>
      </c>
      <c r="G95">
        <f t="shared" ca="1" si="18"/>
        <v>16.271571728096635</v>
      </c>
      <c r="H95">
        <f t="shared" ca="1" si="19"/>
        <v>12.919659079926026</v>
      </c>
      <c r="I95">
        <f t="shared" ca="1" si="20"/>
        <v>4.3400125510015517</v>
      </c>
      <c r="J95">
        <f t="shared" ca="1" si="21"/>
        <v>12.112457788510541</v>
      </c>
      <c r="K95">
        <f t="shared" ca="1" si="22"/>
        <v>6.7978025943789078</v>
      </c>
      <c r="L95">
        <f t="shared" ca="1" si="23"/>
        <v>3.2085302927156141</v>
      </c>
      <c r="M95">
        <f t="shared" ca="1" si="24"/>
        <v>6.5204358171945129</v>
      </c>
      <c r="N95">
        <f t="shared" ca="1" si="25"/>
        <v>24.318250446277709</v>
      </c>
      <c r="P95">
        <v>93</v>
      </c>
      <c r="Q95">
        <v>6</v>
      </c>
      <c r="R95">
        <v>9</v>
      </c>
      <c r="S95">
        <v>6</v>
      </c>
      <c r="T95">
        <v>30.404103670629382</v>
      </c>
      <c r="U95">
        <v>24.235374083558582</v>
      </c>
      <c r="V95">
        <v>30.72001015607502</v>
      </c>
      <c r="W95">
        <v>54.648128140272476</v>
      </c>
      <c r="X95">
        <v>36.36539979958269</v>
      </c>
      <c r="Y95">
        <v>54.565727081756521</v>
      </c>
      <c r="Z95">
        <v>10.998497955358562</v>
      </c>
      <c r="AA95">
        <v>9.4276156104589308</v>
      </c>
      <c r="AB95">
        <v>10.840617684297101</v>
      </c>
      <c r="AC95">
        <v>324.14575464310468</v>
      </c>
    </row>
    <row r="96" spans="1:29" x14ac:dyDescent="0.25">
      <c r="A96">
        <v>94</v>
      </c>
      <c r="B96">
        <f t="shared" ca="1" si="13"/>
        <v>8</v>
      </c>
      <c r="C96">
        <f t="shared" ca="1" si="14"/>
        <v>4</v>
      </c>
      <c r="D96">
        <f t="shared" ca="1" si="15"/>
        <v>2</v>
      </c>
      <c r="E96">
        <f t="shared" ca="1" si="16"/>
        <v>24.045233397953595</v>
      </c>
      <c r="F96">
        <f t="shared" ca="1" si="17"/>
        <v>20.576863457554403</v>
      </c>
      <c r="G96">
        <f t="shared" ca="1" si="18"/>
        <v>12.337358052921902</v>
      </c>
      <c r="H96">
        <f t="shared" ca="1" si="19"/>
        <v>32.732965711148708</v>
      </c>
      <c r="I96">
        <f t="shared" ca="1" si="20"/>
        <v>16.188311934444844</v>
      </c>
      <c r="J96">
        <f t="shared" ca="1" si="21"/>
        <v>8.1007454393670315</v>
      </c>
      <c r="K96">
        <f t="shared" ca="1" si="22"/>
        <v>9.8138755336769474</v>
      </c>
      <c r="L96">
        <f t="shared" ca="1" si="23"/>
        <v>8.9452272875640269</v>
      </c>
      <c r="M96">
        <f t="shared" ca="1" si="24"/>
        <v>4.9246661782995051</v>
      </c>
      <c r="N96">
        <f t="shared" ca="1" si="25"/>
        <v>64.531700500413208</v>
      </c>
      <c r="P96">
        <v>94</v>
      </c>
      <c r="Q96">
        <v>9</v>
      </c>
      <c r="R96">
        <v>14</v>
      </c>
      <c r="S96">
        <v>3</v>
      </c>
      <c r="T96">
        <v>46.147139855122958</v>
      </c>
      <c r="U96">
        <v>24.79483209112195</v>
      </c>
      <c r="V96">
        <v>34.475324604205426</v>
      </c>
      <c r="W96">
        <v>126.38213822112277</v>
      </c>
      <c r="X96">
        <v>27.987396220435638</v>
      </c>
      <c r="Y96">
        <v>42.970040464349857</v>
      </c>
      <c r="Z96">
        <v>17.119452368683216</v>
      </c>
      <c r="AA96">
        <v>9.9210565874411145</v>
      </c>
      <c r="AB96">
        <v>15.194123581907039</v>
      </c>
      <c r="AC96">
        <v>378.07033575331678</v>
      </c>
    </row>
    <row r="97" spans="1:29" x14ac:dyDescent="0.25">
      <c r="A97">
        <v>95</v>
      </c>
      <c r="B97">
        <f t="shared" ca="1" si="13"/>
        <v>7</v>
      </c>
      <c r="C97">
        <f t="shared" ca="1" si="14"/>
        <v>11</v>
      </c>
      <c r="D97">
        <f t="shared" ca="1" si="15"/>
        <v>6</v>
      </c>
      <c r="E97">
        <f t="shared" ca="1" si="16"/>
        <v>36.076428799570195</v>
      </c>
      <c r="F97">
        <f t="shared" ca="1" si="17"/>
        <v>26.582760918373118</v>
      </c>
      <c r="G97">
        <f t="shared" ca="1" si="18"/>
        <v>34.595401943399182</v>
      </c>
      <c r="H97">
        <f t="shared" ca="1" si="19"/>
        <v>77.284740079484649</v>
      </c>
      <c r="I97">
        <f t="shared" ca="1" si="20"/>
        <v>42.753489750150003</v>
      </c>
      <c r="J97">
        <f t="shared" ca="1" si="21"/>
        <v>66.799083797752331</v>
      </c>
      <c r="K97">
        <f t="shared" ca="1" si="22"/>
        <v>13.504923856100083</v>
      </c>
      <c r="L97">
        <f t="shared" ca="1" si="23"/>
        <v>9.6632391534590454</v>
      </c>
      <c r="M97">
        <f t="shared" ca="1" si="24"/>
        <v>13.066290159202198</v>
      </c>
      <c r="N97">
        <f t="shared" ca="1" si="25"/>
        <v>462.79753652702288</v>
      </c>
      <c r="P97">
        <v>95</v>
      </c>
      <c r="Q97">
        <v>12</v>
      </c>
      <c r="R97">
        <v>9</v>
      </c>
      <c r="S97">
        <v>3</v>
      </c>
      <c r="T97">
        <v>42.316362068404111</v>
      </c>
      <c r="U97">
        <v>30.509258682828502</v>
      </c>
      <c r="V97">
        <v>24.164444916789712</v>
      </c>
      <c r="W97">
        <v>108.24459327560287</v>
      </c>
      <c r="X97">
        <v>36.98678852723112</v>
      </c>
      <c r="Y97">
        <v>27.133362420460291</v>
      </c>
      <c r="Z97">
        <v>15.438944441916336</v>
      </c>
      <c r="AA97">
        <v>12.664719539045462</v>
      </c>
      <c r="AB97">
        <v>10.006147140809814</v>
      </c>
      <c r="AC97">
        <v>324.48929145487182</v>
      </c>
    </row>
    <row r="98" spans="1:29" x14ac:dyDescent="0.25">
      <c r="A98">
        <v>96</v>
      </c>
      <c r="B98">
        <f t="shared" ca="1" si="13"/>
        <v>7</v>
      </c>
      <c r="C98">
        <f t="shared" ca="1" si="14"/>
        <v>2</v>
      </c>
      <c r="D98">
        <f t="shared" ca="1" si="15"/>
        <v>5</v>
      </c>
      <c r="E98">
        <f t="shared" ca="1" si="16"/>
        <v>18.774538996637919</v>
      </c>
      <c r="F98">
        <f t="shared" ca="1" si="17"/>
        <v>24.964180104274359</v>
      </c>
      <c r="G98">
        <f t="shared" ca="1" si="18"/>
        <v>14.97715994714444</v>
      </c>
      <c r="H98">
        <f t="shared" ca="1" si="19"/>
        <v>14.229623990947278</v>
      </c>
      <c r="I98">
        <f t="shared" ca="1" si="20"/>
        <v>35.432788933718022</v>
      </c>
      <c r="J98">
        <f t="shared" ca="1" si="21"/>
        <v>10.052939703380222</v>
      </c>
      <c r="K98">
        <f t="shared" ca="1" si="22"/>
        <v>7.7295473063740827</v>
      </c>
      <c r="L98">
        <f t="shared" ca="1" si="23"/>
        <v>9.1135668854985088</v>
      </c>
      <c r="M98">
        <f t="shared" ca="1" si="24"/>
        <v>6.3252323242481143</v>
      </c>
      <c r="N98">
        <f t="shared" ca="1" si="25"/>
        <v>70.844319329315312</v>
      </c>
      <c r="P98">
        <v>96</v>
      </c>
      <c r="Q98">
        <v>2</v>
      </c>
      <c r="R98">
        <v>16</v>
      </c>
      <c r="S98">
        <v>5</v>
      </c>
      <c r="T98">
        <v>36.385964546210317</v>
      </c>
      <c r="U98">
        <v>14.339151826687983</v>
      </c>
      <c r="V98">
        <v>42.564094899204193</v>
      </c>
      <c r="W98">
        <v>32.335003088567404</v>
      </c>
      <c r="X98">
        <v>10.878563296912381</v>
      </c>
      <c r="Y98">
        <v>80.629631320939339</v>
      </c>
      <c r="Z98">
        <v>16.791300645109672</v>
      </c>
      <c r="AA98">
        <v>5.6717314377547492</v>
      </c>
      <c r="AB98">
        <v>17.192378471742469</v>
      </c>
      <c r="AC98">
        <v>160.19468831027831</v>
      </c>
    </row>
    <row r="99" spans="1:29" x14ac:dyDescent="0.25">
      <c r="A99">
        <v>97</v>
      </c>
      <c r="B99">
        <f t="shared" ca="1" si="13"/>
        <v>10</v>
      </c>
      <c r="C99">
        <f t="shared" ca="1" si="14"/>
        <v>11</v>
      </c>
      <c r="D99">
        <f t="shared" ca="1" si="15"/>
        <v>3</v>
      </c>
      <c r="E99">
        <f t="shared" ca="1" si="16"/>
        <v>42.738671853656925</v>
      </c>
      <c r="F99">
        <f t="shared" ca="1" si="17"/>
        <v>26.025013761600452</v>
      </c>
      <c r="G99">
        <f t="shared" ca="1" si="18"/>
        <v>28.320908264749615</v>
      </c>
      <c r="H99">
        <f t="shared" ca="1" si="19"/>
        <v>110.90044627508142</v>
      </c>
      <c r="I99">
        <f t="shared" ca="1" si="20"/>
        <v>30.015987241443625</v>
      </c>
      <c r="J99">
        <f t="shared" ca="1" si="21"/>
        <v>33.485807967377738</v>
      </c>
      <c r="K99">
        <f t="shared" ca="1" si="22"/>
        <v>14.958567423742092</v>
      </c>
      <c r="L99">
        <f t="shared" ca="1" si="23"/>
        <v>11.345846803422926</v>
      </c>
      <c r="M99">
        <f t="shared" ca="1" si="24"/>
        <v>11.796850933274154</v>
      </c>
      <c r="N99">
        <f t="shared" ca="1" si="25"/>
        <v>330.0708839623897</v>
      </c>
      <c r="P99">
        <v>97</v>
      </c>
      <c r="Q99">
        <v>2</v>
      </c>
      <c r="R99">
        <v>8</v>
      </c>
      <c r="S99">
        <v>4</v>
      </c>
      <c r="T99">
        <v>20.849598238477991</v>
      </c>
      <c r="U99">
        <v>12.284349494089252</v>
      </c>
      <c r="V99">
        <v>24.297572438956241</v>
      </c>
      <c r="W99">
        <v>16.620884124518142</v>
      </c>
      <c r="X99">
        <v>8.826804400803594</v>
      </c>
      <c r="Y99">
        <v>32.102510598819599</v>
      </c>
      <c r="Z99">
        <v>8.5946359200668248</v>
      </c>
      <c r="AA99">
        <v>5.126162359248144</v>
      </c>
      <c r="AB99">
        <v>9.1933123807244677</v>
      </c>
      <c r="AC99">
        <v>64.046287157092763</v>
      </c>
    </row>
    <row r="100" spans="1:29" x14ac:dyDescent="0.25">
      <c r="A100">
        <v>98</v>
      </c>
      <c r="B100">
        <f t="shared" ca="1" si="13"/>
        <v>4</v>
      </c>
      <c r="C100">
        <f t="shared" ca="1" si="14"/>
        <v>5</v>
      </c>
      <c r="D100">
        <f t="shared" ca="1" si="15"/>
        <v>3</v>
      </c>
      <c r="E100">
        <f t="shared" ca="1" si="16"/>
        <v>18.040658734168503</v>
      </c>
      <c r="F100">
        <f t="shared" ca="1" si="17"/>
        <v>14.340567781621113</v>
      </c>
      <c r="G100">
        <f t="shared" ca="1" si="18"/>
        <v>16.699663249499327</v>
      </c>
      <c r="H100">
        <f t="shared" ca="1" si="19"/>
        <v>20.874020249883504</v>
      </c>
      <c r="I100">
        <f t="shared" ca="1" si="20"/>
        <v>12.769146212414197</v>
      </c>
      <c r="J100">
        <f t="shared" ca="1" si="21"/>
        <v>15.205339268434669</v>
      </c>
      <c r="K100">
        <f t="shared" ca="1" si="22"/>
        <v>6.7261972333733215</v>
      </c>
      <c r="L100">
        <f t="shared" ca="1" si="23"/>
        <v>5.1174096341053907</v>
      </c>
      <c r="M100">
        <f t="shared" ca="1" si="24"/>
        <v>6.1560930277710151</v>
      </c>
      <c r="N100">
        <f t="shared" ca="1" si="25"/>
        <v>60.866400958754447</v>
      </c>
      <c r="P100">
        <v>98</v>
      </c>
      <c r="Q100">
        <v>5</v>
      </c>
      <c r="R100">
        <v>9</v>
      </c>
      <c r="S100">
        <v>7</v>
      </c>
      <c r="T100">
        <v>28.021587476252996</v>
      </c>
      <c r="U100">
        <v>24.43416912617749</v>
      </c>
      <c r="V100">
        <v>32.264048961311261</v>
      </c>
      <c r="W100">
        <v>45.339303883721371</v>
      </c>
      <c r="X100">
        <v>35.565435896576211</v>
      </c>
      <c r="Y100">
        <v>63.470427269265961</v>
      </c>
      <c r="Z100">
        <v>10.492297722547253</v>
      </c>
      <c r="AA100">
        <v>8.9278497104616275</v>
      </c>
      <c r="AB100">
        <v>11.466514132295858</v>
      </c>
      <c r="AC100">
        <v>315.60643397823333</v>
      </c>
    </row>
    <row r="101" spans="1:29" x14ac:dyDescent="0.25">
      <c r="A101">
        <v>99</v>
      </c>
      <c r="B101">
        <f t="shared" ca="1" si="13"/>
        <v>4</v>
      </c>
      <c r="C101">
        <f t="shared" ca="1" si="14"/>
        <v>8</v>
      </c>
      <c r="D101">
        <f t="shared" ca="1" si="15"/>
        <v>5</v>
      </c>
      <c r="E101">
        <f t="shared" ca="1" si="16"/>
        <v>24.545425881672518</v>
      </c>
      <c r="F101">
        <f t="shared" ca="1" si="17"/>
        <v>18.010405949001097</v>
      </c>
      <c r="G101">
        <f t="shared" ca="1" si="18"/>
        <v>26.601469808457157</v>
      </c>
      <c r="H101">
        <f t="shared" ca="1" si="19"/>
        <v>32.260588321176847</v>
      </c>
      <c r="I101">
        <f t="shared" ca="1" si="20"/>
        <v>20.795496278910488</v>
      </c>
      <c r="J101">
        <f t="shared" ca="1" si="21"/>
        <v>40.384327271482213</v>
      </c>
      <c r="K101">
        <f t="shared" ca="1" si="22"/>
        <v>9.0723175567417442</v>
      </c>
      <c r="L101">
        <f t="shared" ca="1" si="23"/>
        <v>6.6349281785619532</v>
      </c>
      <c r="M101">
        <f t="shared" ca="1" si="24"/>
        <v>10.210837741391213</v>
      </c>
      <c r="N101">
        <f t="shared" ca="1" si="25"/>
        <v>160.72346954473619</v>
      </c>
      <c r="P101">
        <v>99</v>
      </c>
      <c r="Q101">
        <v>4</v>
      </c>
      <c r="R101">
        <v>15</v>
      </c>
      <c r="S101">
        <v>2</v>
      </c>
      <c r="T101">
        <v>38.510074854812387</v>
      </c>
      <c r="U101">
        <v>12.843538062458615</v>
      </c>
      <c r="V101">
        <v>34.556001687162123</v>
      </c>
      <c r="W101">
        <v>60.708972176862744</v>
      </c>
      <c r="X101">
        <v>8.8049593615031139</v>
      </c>
      <c r="Y101">
        <v>30.709645397190471</v>
      </c>
      <c r="Z101">
        <v>15.756132374733996</v>
      </c>
      <c r="AA101">
        <v>5.3451982746073661</v>
      </c>
      <c r="AB101">
        <v>15.676044850135177</v>
      </c>
      <c r="AC101">
        <v>120.14081624849152</v>
      </c>
    </row>
    <row r="102" spans="1:29" x14ac:dyDescent="0.25">
      <c r="A102">
        <v>100</v>
      </c>
      <c r="B102">
        <f t="shared" ca="1" si="13"/>
        <v>2</v>
      </c>
      <c r="C102">
        <f t="shared" ca="1" si="14"/>
        <v>11</v>
      </c>
      <c r="D102">
        <f t="shared" ca="1" si="15"/>
        <v>3</v>
      </c>
      <c r="E102">
        <f t="shared" ca="1" si="16"/>
        <v>26.085353993078659</v>
      </c>
      <c r="F102">
        <f t="shared" ca="1" si="17"/>
        <v>10.91006176576507</v>
      </c>
      <c r="G102">
        <f t="shared" ca="1" si="18"/>
        <v>28.865414423898137</v>
      </c>
      <c r="H102">
        <f t="shared" ca="1" si="19"/>
        <v>22.391934765036613</v>
      </c>
      <c r="I102">
        <f t="shared" ca="1" si="20"/>
        <v>6.191252686469058</v>
      </c>
      <c r="J102">
        <f t="shared" ca="1" si="21"/>
        <v>33.282064143253415</v>
      </c>
      <c r="K102">
        <f t="shared" ca="1" si="22"/>
        <v>11.555669687756243</v>
      </c>
      <c r="L102">
        <f t="shared" ca="1" si="23"/>
        <v>4.2704166195539983</v>
      </c>
      <c r="M102">
        <f t="shared" ca="1" si="24"/>
        <v>11.844443492039971</v>
      </c>
      <c r="N102">
        <f t="shared" ca="1" si="25"/>
        <v>66.823117243031291</v>
      </c>
      <c r="P102">
        <v>100</v>
      </c>
      <c r="Q102">
        <v>9</v>
      </c>
      <c r="R102">
        <v>9</v>
      </c>
      <c r="S102">
        <v>3</v>
      </c>
      <c r="T102">
        <v>36.169497376088231</v>
      </c>
      <c r="U102">
        <v>24.215225424731607</v>
      </c>
      <c r="V102">
        <v>24.033791277018796</v>
      </c>
      <c r="W102">
        <v>81.603089087119727</v>
      </c>
      <c r="X102">
        <v>27.269112149191645</v>
      </c>
      <c r="Y102">
        <v>27.822127106364608</v>
      </c>
      <c r="Z102">
        <v>12.749824103992605</v>
      </c>
      <c r="AA102">
        <v>10.243356906394052</v>
      </c>
      <c r="AB102">
        <v>9.6867978397673191</v>
      </c>
      <c r="AC102">
        <v>243.1254147623481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Regrese</vt:lpstr>
      <vt:lpstr>Regrese (2)</vt:lpstr>
      <vt:lpstr>Parcial</vt:lpstr>
      <vt:lpstr>Faktor</vt:lpstr>
      <vt:lpstr>Kvadry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2023-03-27T15:36:06Z</dcterms:modified>
</cp:coreProperties>
</file>