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094\Downloads\"/>
    </mc:Choice>
  </mc:AlternateContent>
  <xr:revisionPtr revIDLastSave="0" documentId="13_ncr:1_{9E167167-5B04-477E-882C-31ED2EDA73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5" i="1" l="1"/>
  <c r="K26" i="1" s="1"/>
  <c r="C25" i="1"/>
  <c r="B25" i="1"/>
  <c r="C24" i="1"/>
  <c r="F9" i="1" s="1"/>
  <c r="B24" i="1"/>
  <c r="E22" i="1"/>
  <c r="G22" i="1" s="1"/>
  <c r="E3" i="1"/>
  <c r="G3" i="1" s="1"/>
  <c r="E4" i="1"/>
  <c r="G4" i="1" s="1"/>
  <c r="E5" i="1"/>
  <c r="G5" i="1" s="1"/>
  <c r="E6" i="1"/>
  <c r="G6" i="1" s="1"/>
  <c r="E7" i="1"/>
  <c r="G7" i="1" s="1"/>
  <c r="E8" i="1"/>
  <c r="G8" i="1" s="1"/>
  <c r="E9" i="1"/>
  <c r="G9" i="1" s="1"/>
  <c r="E10" i="1"/>
  <c r="G10" i="1" s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17" i="1"/>
  <c r="E18" i="1"/>
  <c r="G18" i="1" s="1"/>
  <c r="E19" i="1"/>
  <c r="G19" i="1" s="1"/>
  <c r="E20" i="1"/>
  <c r="G20" i="1" s="1"/>
  <c r="E21" i="1"/>
  <c r="G21" i="1" s="1"/>
  <c r="E2" i="1"/>
  <c r="G2" i="1" s="1"/>
  <c r="F15" i="1" l="1"/>
  <c r="H15" i="1" s="1"/>
  <c r="F16" i="1"/>
  <c r="H16" i="1" s="1"/>
  <c r="F14" i="1"/>
  <c r="H14" i="1" s="1"/>
  <c r="F20" i="1"/>
  <c r="H20" i="1" s="1"/>
  <c r="F11" i="1"/>
  <c r="F22" i="1"/>
  <c r="H22" i="1" s="1"/>
  <c r="F7" i="1"/>
  <c r="H7" i="1" s="1"/>
  <c r="F6" i="1"/>
  <c r="H6" i="1" s="1"/>
  <c r="F4" i="1"/>
  <c r="H4" i="1" s="1"/>
  <c r="F3" i="1"/>
  <c r="H3" i="1" s="1"/>
  <c r="F18" i="1"/>
  <c r="H18" i="1" s="1"/>
  <c r="F17" i="1"/>
  <c r="H17" i="1" s="1"/>
  <c r="F13" i="1"/>
  <c r="H13" i="1" s="1"/>
  <c r="F10" i="1"/>
  <c r="H10" i="1" s="1"/>
  <c r="F2" i="1"/>
  <c r="H2" i="1" s="1"/>
  <c r="F8" i="1"/>
  <c r="H8" i="1" s="1"/>
  <c r="F19" i="1"/>
  <c r="H19" i="1" s="1"/>
  <c r="F5" i="1"/>
  <c r="H5" i="1" s="1"/>
  <c r="H9" i="1"/>
  <c r="G17" i="1"/>
  <c r="G24" i="1" s="1"/>
  <c r="G25" i="1" s="1"/>
  <c r="H11" i="1"/>
  <c r="F12" i="1"/>
  <c r="F21" i="1"/>
  <c r="I13" i="1" l="1"/>
  <c r="I2" i="1"/>
  <c r="I3" i="1"/>
  <c r="I16" i="1"/>
  <c r="I12" i="1"/>
  <c r="I14" i="1"/>
  <c r="I15" i="1"/>
  <c r="I4" i="1"/>
  <c r="I21" i="1"/>
  <c r="I17" i="1"/>
  <c r="I7" i="1"/>
  <c r="I5" i="1"/>
  <c r="I6" i="1"/>
  <c r="I20" i="1"/>
  <c r="I10" i="1"/>
  <c r="I19" i="1"/>
  <c r="I22" i="1"/>
  <c r="I9" i="1"/>
  <c r="I8" i="1"/>
  <c r="I11" i="1"/>
  <c r="I18" i="1"/>
  <c r="H21" i="1"/>
  <c r="H12" i="1"/>
  <c r="H24" i="1" s="1"/>
  <c r="H25" i="1" s="1"/>
  <c r="J14" i="1" l="1"/>
  <c r="J10" i="1"/>
  <c r="J13" i="1"/>
  <c r="J20" i="1"/>
  <c r="K20" i="1" s="1"/>
  <c r="J22" i="1"/>
  <c r="K22" i="1" s="1"/>
  <c r="J8" i="1"/>
  <c r="K8" i="1" s="1"/>
  <c r="J15" i="1"/>
  <c r="J7" i="1"/>
  <c r="K7" i="1" s="1"/>
  <c r="J9" i="1"/>
  <c r="K9" i="1" s="1"/>
  <c r="J3" i="1"/>
  <c r="K3" i="1" s="1"/>
  <c r="J16" i="1"/>
  <c r="K16" i="1" s="1"/>
  <c r="J11" i="1"/>
  <c r="K11" i="1" s="1"/>
  <c r="J2" i="1"/>
  <c r="J5" i="1"/>
  <c r="K5" i="1" s="1"/>
  <c r="J4" i="1"/>
  <c r="K4" i="1" s="1"/>
  <c r="J19" i="1"/>
  <c r="K19" i="1" s="1"/>
  <c r="J18" i="1"/>
  <c r="K18" i="1" s="1"/>
  <c r="J17" i="1"/>
  <c r="J6" i="1"/>
  <c r="K6" i="1" s="1"/>
  <c r="J21" i="1"/>
  <c r="K21" i="1" s="1"/>
  <c r="K17" i="1"/>
  <c r="K15" i="1"/>
  <c r="K10" i="1"/>
  <c r="K14" i="1"/>
  <c r="K2" i="1"/>
  <c r="J12" i="1"/>
  <c r="K12" i="1" s="1"/>
  <c r="K13" i="1"/>
  <c r="K24" i="1" l="1"/>
</calcChain>
</file>

<file path=xl/sharedStrings.xml><?xml version="1.0" encoding="utf-8"?>
<sst xmlns="http://schemas.openxmlformats.org/spreadsheetml/2006/main" count="20" uniqueCount="20">
  <si>
    <t>číslo</t>
  </si>
  <si>
    <t>výška (V)</t>
  </si>
  <si>
    <t>hmotnost (H)</t>
  </si>
  <si>
    <t>pohlaví (P)</t>
  </si>
  <si>
    <t>m</t>
  </si>
  <si>
    <t>s</t>
  </si>
  <si>
    <t>zVi</t>
  </si>
  <si>
    <t>zHi</t>
  </si>
  <si>
    <r>
      <t>V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V</t>
    </r>
  </si>
  <si>
    <r>
      <t>H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H</t>
    </r>
  </si>
  <si>
    <r>
      <t>s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vertAlign val="subscript"/>
        <sz val="11"/>
        <color theme="1"/>
        <rFont val="Calibri"/>
        <family val="2"/>
        <charset val="238"/>
        <scheme val="minor"/>
      </rPr>
      <t>V</t>
    </r>
  </si>
  <si>
    <r>
      <t>s</t>
    </r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vertAlign val="subscript"/>
        <sz val="11"/>
        <color theme="1"/>
        <rFont val="Calibri"/>
        <family val="2"/>
        <charset val="238"/>
        <scheme val="minor"/>
      </rPr>
      <t>H</t>
    </r>
  </si>
  <si>
    <r>
      <t>(V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V</t>
    </r>
    <r>
      <rPr>
        <sz val="11"/>
        <color theme="1"/>
        <rFont val="Calibri"/>
        <family val="2"/>
        <charset val="238"/>
        <scheme val="minor"/>
      </rPr>
      <t>)^2</t>
    </r>
  </si>
  <si>
    <r>
      <t>(H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-m</t>
    </r>
    <r>
      <rPr>
        <vertAlign val="subscript"/>
        <sz val="11"/>
        <color theme="1"/>
        <rFont val="Calibri"/>
        <family val="2"/>
        <charset val="238"/>
        <scheme val="minor"/>
      </rPr>
      <t>H</t>
    </r>
    <r>
      <rPr>
        <sz val="11"/>
        <color theme="1"/>
        <rFont val="Calibri"/>
        <family val="2"/>
        <charset val="238"/>
        <scheme val="minor"/>
      </rPr>
      <t>)^2</t>
    </r>
  </si>
  <si>
    <t>kontrola</t>
  </si>
  <si>
    <t>zV x zH</t>
  </si>
  <si>
    <t>r</t>
  </si>
  <si>
    <t>kontrola r</t>
  </si>
  <si>
    <t>r2</t>
  </si>
  <si>
    <t>příště začneme outliery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</si>
</sst>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tabSelected="1" zoomScale="157" zoomScaleNormal="157" workbookViewId="0">
      <pane xSplit="1" ySplit="1" topLeftCell="B5" activePane="bottomRight" state="frozen"/>
      <selection pane="topRight" activeCell="B1" sqref="B1"/>
      <selection pane="bottomLeft" activeCell="A2" sqref="A2"/>
      <selection pane="bottomRight" activeCell="A15" sqref="A15"/>
    </sheetView>
  </sheetViews>
  <sheetFormatPr defaultRowHeight="15" x14ac:dyDescent="0.25"/>
  <cols>
    <col min="3" max="3" width="12.7109375" bestFit="1" customWidth="1"/>
    <col min="4" max="4" width="10.42578125" bestFit="1" customWidth="1"/>
  </cols>
  <sheetData>
    <row r="1" spans="1:13" ht="18" x14ac:dyDescent="0.35">
      <c r="A1" t="s">
        <v>0</v>
      </c>
      <c r="B1" t="s">
        <v>1</v>
      </c>
      <c r="C1" t="s">
        <v>2</v>
      </c>
      <c r="D1" t="s">
        <v>3</v>
      </c>
      <c r="E1" t="s">
        <v>8</v>
      </c>
      <c r="F1" t="s">
        <v>9</v>
      </c>
      <c r="G1" t="s">
        <v>12</v>
      </c>
      <c r="H1" t="s">
        <v>13</v>
      </c>
      <c r="I1" t="s">
        <v>6</v>
      </c>
      <c r="J1" t="s">
        <v>7</v>
      </c>
      <c r="K1" t="s">
        <v>15</v>
      </c>
    </row>
    <row r="2" spans="1:13" x14ac:dyDescent="0.25">
      <c r="A2">
        <v>1</v>
      </c>
      <c r="B2">
        <v>180</v>
      </c>
      <c r="C2">
        <v>78</v>
      </c>
      <c r="D2">
        <v>1</v>
      </c>
      <c r="E2">
        <f>B2-AVERAGE($B$2:$B$22)</f>
        <v>4.4285714285714164</v>
      </c>
      <c r="F2">
        <f>C2-$C$24</f>
        <v>6.7619047619047592</v>
      </c>
      <c r="G2">
        <f>E2^2</f>
        <v>19.612244897959076</v>
      </c>
      <c r="H2">
        <f>F2*F2</f>
        <v>45.723356009070258</v>
      </c>
      <c r="I2">
        <f>E2/$G$25</f>
        <v>0.462573230513244</v>
      </c>
      <c r="J2">
        <f>F2/$H$25</f>
        <v>0.35457089645674184</v>
      </c>
      <c r="K2">
        <f>I2*J2</f>
        <v>0.16401500501997202</v>
      </c>
    </row>
    <row r="3" spans="1:13" x14ac:dyDescent="0.25">
      <c r="A3">
        <v>2</v>
      </c>
      <c r="B3">
        <v>170</v>
      </c>
      <c r="C3">
        <v>65</v>
      </c>
      <c r="D3">
        <v>2</v>
      </c>
      <c r="E3">
        <f t="shared" ref="E3:E22" si="0">B3-AVERAGE($B$2:$B$22)</f>
        <v>-5.5714285714285836</v>
      </c>
      <c r="F3">
        <f t="shared" ref="F3:F22" si="1">C3-$C$24</f>
        <v>-6.2380952380952408</v>
      </c>
      <c r="G3">
        <f t="shared" ref="G3:G22" si="2">E3^2</f>
        <v>31.040816326530749</v>
      </c>
      <c r="H3">
        <f t="shared" ref="H3:H22" si="3">F3*F3</f>
        <v>38.913832199546519</v>
      </c>
      <c r="I3">
        <f t="shared" ref="I3:J25" si="4">E3/$G$25</f>
        <v>-0.58194696741989049</v>
      </c>
      <c r="J3">
        <f t="shared" ref="J3:J25" si="5">F3/$H$25</f>
        <v>-0.32710413687206491</v>
      </c>
      <c r="K3">
        <f t="shared" ref="K3:K25" si="6">I3*J3</f>
        <v>0.19035726048319895</v>
      </c>
    </row>
    <row r="4" spans="1:13" x14ac:dyDescent="0.25">
      <c r="A4">
        <v>3</v>
      </c>
      <c r="B4">
        <v>168</v>
      </c>
      <c r="C4">
        <v>52</v>
      </c>
      <c r="D4">
        <v>2</v>
      </c>
      <c r="E4">
        <f t="shared" si="0"/>
        <v>-7.5714285714285836</v>
      </c>
      <c r="F4">
        <f t="shared" si="1"/>
        <v>-19.238095238095241</v>
      </c>
      <c r="G4">
        <f t="shared" si="2"/>
        <v>57.32653061224508</v>
      </c>
      <c r="H4">
        <f t="shared" si="3"/>
        <v>370.10430839002277</v>
      </c>
      <c r="I4">
        <f t="shared" si="4"/>
        <v>-0.79085100700651734</v>
      </c>
      <c r="J4">
        <f t="shared" si="5"/>
        <v>-1.0087791702008717</v>
      </c>
      <c r="K4">
        <f t="shared" si="6"/>
        <v>0.79779402260055832</v>
      </c>
    </row>
    <row r="5" spans="1:13" x14ac:dyDescent="0.25">
      <c r="A5">
        <v>4</v>
      </c>
      <c r="B5">
        <v>193</v>
      </c>
      <c r="C5">
        <v>90</v>
      </c>
      <c r="D5">
        <v>1</v>
      </c>
      <c r="E5">
        <f t="shared" si="0"/>
        <v>17.428571428571416</v>
      </c>
      <c r="F5">
        <f t="shared" si="1"/>
        <v>18.761904761904759</v>
      </c>
      <c r="G5">
        <f t="shared" si="2"/>
        <v>303.75510204081593</v>
      </c>
      <c r="H5">
        <f t="shared" si="3"/>
        <v>352.00907029478446</v>
      </c>
      <c r="I5">
        <f t="shared" si="4"/>
        <v>1.8204494878263187</v>
      </c>
      <c r="J5">
        <f t="shared" si="5"/>
        <v>0.9838093887602557</v>
      </c>
      <c r="K5">
        <f t="shared" si="6"/>
        <v>1.790975297887331</v>
      </c>
    </row>
    <row r="6" spans="1:13" x14ac:dyDescent="0.25">
      <c r="A6">
        <v>5</v>
      </c>
      <c r="B6">
        <v>180</v>
      </c>
      <c r="C6">
        <v>85</v>
      </c>
      <c r="D6">
        <v>1</v>
      </c>
      <c r="E6">
        <f t="shared" si="0"/>
        <v>4.4285714285714164</v>
      </c>
      <c r="F6">
        <f t="shared" si="1"/>
        <v>13.761904761904759</v>
      </c>
      <c r="G6">
        <f t="shared" si="2"/>
        <v>19.612244897959076</v>
      </c>
      <c r="H6">
        <f t="shared" si="3"/>
        <v>189.39002267573687</v>
      </c>
      <c r="I6">
        <f t="shared" si="4"/>
        <v>0.462573230513244</v>
      </c>
      <c r="J6">
        <f t="shared" si="5"/>
        <v>0.72162668363379157</v>
      </c>
      <c r="K6">
        <f t="shared" si="6"/>
        <v>0.33380518627304168</v>
      </c>
      <c r="M6" t="s">
        <v>19</v>
      </c>
    </row>
    <row r="7" spans="1:13" x14ac:dyDescent="0.25">
      <c r="A7">
        <v>6</v>
      </c>
      <c r="B7">
        <v>165</v>
      </c>
      <c r="C7">
        <v>48</v>
      </c>
      <c r="D7">
        <v>2</v>
      </c>
      <c r="E7">
        <f t="shared" si="0"/>
        <v>-10.571428571428584</v>
      </c>
      <c r="F7">
        <f t="shared" si="1"/>
        <v>-23.238095238095241</v>
      </c>
      <c r="G7">
        <f t="shared" si="2"/>
        <v>111.75510204081658</v>
      </c>
      <c r="H7">
        <f t="shared" si="3"/>
        <v>540.00907029478469</v>
      </c>
      <c r="I7">
        <f t="shared" si="4"/>
        <v>-1.1042070663864576</v>
      </c>
      <c r="J7">
        <f t="shared" si="5"/>
        <v>-1.218525334302043</v>
      </c>
      <c r="K7">
        <f t="shared" si="6"/>
        <v>1.3455042847072365</v>
      </c>
    </row>
    <row r="8" spans="1:13" x14ac:dyDescent="0.25">
      <c r="A8">
        <v>7</v>
      </c>
      <c r="B8">
        <v>178</v>
      </c>
      <c r="C8">
        <v>73</v>
      </c>
      <c r="D8">
        <v>1</v>
      </c>
      <c r="E8">
        <f t="shared" si="0"/>
        <v>2.4285714285714164</v>
      </c>
      <c r="F8">
        <f t="shared" si="1"/>
        <v>1.7619047619047592</v>
      </c>
      <c r="G8">
        <f t="shared" si="2"/>
        <v>5.89795918367341</v>
      </c>
      <c r="H8">
        <f t="shared" si="3"/>
        <v>3.1043083900226662</v>
      </c>
      <c r="I8">
        <f t="shared" si="4"/>
        <v>0.25366919092661711</v>
      </c>
      <c r="J8">
        <f t="shared" si="5"/>
        <v>9.2388191330277702E-2</v>
      </c>
      <c r="K8">
        <f t="shared" si="6"/>
        <v>2.3436037745925047E-2</v>
      </c>
    </row>
    <row r="9" spans="1:13" x14ac:dyDescent="0.25">
      <c r="A9">
        <v>8</v>
      </c>
      <c r="B9">
        <v>175</v>
      </c>
      <c r="C9">
        <v>60</v>
      </c>
      <c r="D9">
        <v>2</v>
      </c>
      <c r="E9">
        <f t="shared" si="0"/>
        <v>-0.57142857142858361</v>
      </c>
      <c r="F9">
        <f t="shared" si="1"/>
        <v>-11.238095238095241</v>
      </c>
      <c r="G9">
        <f t="shared" si="2"/>
        <v>0.32653061224491187</v>
      </c>
      <c r="H9">
        <f t="shared" si="3"/>
        <v>126.29478458049893</v>
      </c>
      <c r="I9">
        <f t="shared" si="4"/>
        <v>-5.9686868453323237E-2</v>
      </c>
      <c r="J9">
        <f t="shared" si="5"/>
        <v>-0.5892868419985291</v>
      </c>
      <c r="K9">
        <f t="shared" si="6"/>
        <v>3.5172686219640481E-2</v>
      </c>
    </row>
    <row r="10" spans="1:13" x14ac:dyDescent="0.25">
      <c r="A10">
        <v>9</v>
      </c>
      <c r="B10">
        <v>165</v>
      </c>
      <c r="C10">
        <v>55</v>
      </c>
      <c r="D10">
        <v>2</v>
      </c>
      <c r="E10">
        <f t="shared" si="0"/>
        <v>-10.571428571428584</v>
      </c>
      <c r="F10">
        <f t="shared" si="1"/>
        <v>-16.238095238095241</v>
      </c>
      <c r="G10">
        <f t="shared" si="2"/>
        <v>111.75510204081658</v>
      </c>
      <c r="H10">
        <f t="shared" si="3"/>
        <v>263.67573696145132</v>
      </c>
      <c r="I10">
        <f t="shared" si="4"/>
        <v>-1.1042070663864576</v>
      </c>
      <c r="J10">
        <f t="shared" si="5"/>
        <v>-0.85146954712499323</v>
      </c>
      <c r="K10">
        <f t="shared" si="6"/>
        <v>0.94019869074829443</v>
      </c>
    </row>
    <row r="11" spans="1:13" x14ac:dyDescent="0.25">
      <c r="A11">
        <v>10</v>
      </c>
      <c r="B11">
        <v>185</v>
      </c>
      <c r="C11">
        <v>86</v>
      </c>
      <c r="D11">
        <v>1</v>
      </c>
      <c r="E11">
        <f t="shared" si="0"/>
        <v>9.4285714285714164</v>
      </c>
      <c r="F11">
        <f t="shared" si="1"/>
        <v>14.761904761904759</v>
      </c>
      <c r="G11">
        <f t="shared" si="2"/>
        <v>88.897959183673237</v>
      </c>
      <c r="H11">
        <f t="shared" si="3"/>
        <v>217.91383219954639</v>
      </c>
      <c r="I11">
        <f t="shared" si="4"/>
        <v>0.98483332947981117</v>
      </c>
      <c r="J11">
        <f t="shared" si="5"/>
        <v>0.77406322465908439</v>
      </c>
      <c r="K11">
        <f t="shared" si="6"/>
        <v>0.76232326276888518</v>
      </c>
    </row>
    <row r="12" spans="1:13" x14ac:dyDescent="0.25">
      <c r="A12">
        <v>11</v>
      </c>
      <c r="B12">
        <v>163</v>
      </c>
      <c r="C12">
        <v>54</v>
      </c>
      <c r="D12">
        <v>2</v>
      </c>
      <c r="E12">
        <f t="shared" si="0"/>
        <v>-12.571428571428584</v>
      </c>
      <c r="F12">
        <f t="shared" si="1"/>
        <v>-17.238095238095241</v>
      </c>
      <c r="G12">
        <f t="shared" si="2"/>
        <v>158.04081632653092</v>
      </c>
      <c r="H12">
        <f t="shared" si="3"/>
        <v>297.1519274376418</v>
      </c>
      <c r="I12">
        <f t="shared" si="4"/>
        <v>-1.3131111059730847</v>
      </c>
      <c r="J12">
        <f t="shared" si="5"/>
        <v>-0.90390608815028606</v>
      </c>
      <c r="K12">
        <f t="shared" si="6"/>
        <v>1.1869291231068266</v>
      </c>
    </row>
    <row r="13" spans="1:13" x14ac:dyDescent="0.25">
      <c r="A13">
        <v>12</v>
      </c>
      <c r="B13">
        <v>170</v>
      </c>
      <c r="C13">
        <v>61</v>
      </c>
      <c r="D13">
        <v>2</v>
      </c>
      <c r="E13">
        <f t="shared" si="0"/>
        <v>-5.5714285714285836</v>
      </c>
      <c r="F13">
        <f t="shared" si="1"/>
        <v>-10.238095238095241</v>
      </c>
      <c r="G13">
        <f t="shared" si="2"/>
        <v>31.040816326530749</v>
      </c>
      <c r="H13">
        <f t="shared" si="3"/>
        <v>104.81859410430845</v>
      </c>
      <c r="I13">
        <f t="shared" si="4"/>
        <v>-0.58194696741989049</v>
      </c>
      <c r="J13">
        <f t="shared" si="5"/>
        <v>-0.53685030097323627</v>
      </c>
      <c r="K13">
        <f t="shared" si="6"/>
        <v>0.31241840460983034</v>
      </c>
    </row>
    <row r="14" spans="1:13" x14ac:dyDescent="0.25">
      <c r="A14">
        <v>13</v>
      </c>
      <c r="B14">
        <v>166</v>
      </c>
      <c r="C14">
        <v>50</v>
      </c>
      <c r="D14">
        <v>2</v>
      </c>
      <c r="E14">
        <f t="shared" si="0"/>
        <v>-9.5714285714285836</v>
      </c>
      <c r="F14">
        <f t="shared" si="1"/>
        <v>-21.238095238095241</v>
      </c>
      <c r="G14">
        <f t="shared" si="2"/>
        <v>91.612244897959414</v>
      </c>
      <c r="H14">
        <f t="shared" si="3"/>
        <v>451.05668934240373</v>
      </c>
      <c r="I14">
        <f t="shared" si="4"/>
        <v>-0.99975504659314429</v>
      </c>
      <c r="J14">
        <f t="shared" si="5"/>
        <v>-1.1136522522514574</v>
      </c>
      <c r="K14">
        <f t="shared" si="6"/>
        <v>1.1133794593382158</v>
      </c>
    </row>
    <row r="15" spans="1:13" x14ac:dyDescent="0.25">
      <c r="A15">
        <v>14</v>
      </c>
      <c r="B15">
        <v>199</v>
      </c>
      <c r="C15">
        <v>100</v>
      </c>
      <c r="D15">
        <v>1</v>
      </c>
      <c r="E15">
        <f t="shared" si="0"/>
        <v>23.428571428571416</v>
      </c>
      <c r="F15">
        <f t="shared" si="1"/>
        <v>28.761904761904759</v>
      </c>
      <c r="G15">
        <f t="shared" si="2"/>
        <v>548.89795918367292</v>
      </c>
      <c r="H15">
        <f t="shared" si="3"/>
        <v>827.24716553287965</v>
      </c>
      <c r="I15">
        <f t="shared" si="4"/>
        <v>2.4471616065861994</v>
      </c>
      <c r="J15">
        <f t="shared" si="5"/>
        <v>1.508174799013184</v>
      </c>
      <c r="K15">
        <f t="shared" si="6"/>
        <v>3.6907474641659217</v>
      </c>
    </row>
    <row r="16" spans="1:13" x14ac:dyDescent="0.25">
      <c r="A16">
        <v>15</v>
      </c>
      <c r="B16">
        <v>180</v>
      </c>
      <c r="C16">
        <v>65</v>
      </c>
      <c r="D16">
        <v>2</v>
      </c>
      <c r="E16">
        <f t="shared" si="0"/>
        <v>4.4285714285714164</v>
      </c>
      <c r="F16">
        <f t="shared" si="1"/>
        <v>-6.2380952380952408</v>
      </c>
      <c r="G16">
        <f t="shared" si="2"/>
        <v>19.612244897959076</v>
      </c>
      <c r="H16">
        <f t="shared" si="3"/>
        <v>38.913832199546519</v>
      </c>
      <c r="I16">
        <f t="shared" si="4"/>
        <v>0.462573230513244</v>
      </c>
      <c r="J16">
        <f t="shared" si="5"/>
        <v>-0.32710413687206491</v>
      </c>
      <c r="K16">
        <f t="shared" si="6"/>
        <v>-0.15130961730715739</v>
      </c>
    </row>
    <row r="17" spans="1:11" x14ac:dyDescent="0.25">
      <c r="A17">
        <v>16</v>
      </c>
      <c r="B17">
        <v>167</v>
      </c>
      <c r="C17">
        <v>61</v>
      </c>
      <c r="D17">
        <v>2</v>
      </c>
      <c r="E17">
        <f t="shared" si="0"/>
        <v>-8.5714285714285836</v>
      </c>
      <c r="F17">
        <f t="shared" si="1"/>
        <v>-10.238095238095241</v>
      </c>
      <c r="G17">
        <f t="shared" si="2"/>
        <v>73.469387755102247</v>
      </c>
      <c r="H17">
        <f t="shared" si="3"/>
        <v>104.81859410430845</v>
      </c>
      <c r="I17">
        <f t="shared" si="4"/>
        <v>-0.89530302679983076</v>
      </c>
      <c r="J17">
        <f t="shared" si="5"/>
        <v>-0.53685030097323627</v>
      </c>
      <c r="K17">
        <f t="shared" si="6"/>
        <v>0.48064369939973856</v>
      </c>
    </row>
    <row r="18" spans="1:11" x14ac:dyDescent="0.25">
      <c r="A18">
        <v>17</v>
      </c>
      <c r="B18">
        <v>175</v>
      </c>
      <c r="C18">
        <v>84</v>
      </c>
      <c r="D18">
        <v>1</v>
      </c>
      <c r="E18">
        <f t="shared" si="0"/>
        <v>-0.57142857142858361</v>
      </c>
      <c r="F18">
        <f t="shared" si="1"/>
        <v>12.761904761904759</v>
      </c>
      <c r="G18">
        <f t="shared" si="2"/>
        <v>0.32653061224491187</v>
      </c>
      <c r="H18">
        <f t="shared" si="3"/>
        <v>162.86621315192735</v>
      </c>
      <c r="I18">
        <f t="shared" si="4"/>
        <v>-5.9686868453323237E-2</v>
      </c>
      <c r="J18">
        <f t="shared" si="5"/>
        <v>0.66919014260849874</v>
      </c>
      <c r="K18">
        <f t="shared" si="6"/>
        <v>-3.9941864012134079E-2</v>
      </c>
    </row>
    <row r="19" spans="1:11" x14ac:dyDescent="0.25">
      <c r="A19">
        <v>18</v>
      </c>
      <c r="B19">
        <v>183</v>
      </c>
      <c r="C19">
        <v>91</v>
      </c>
      <c r="D19">
        <v>1</v>
      </c>
      <c r="E19">
        <f t="shared" si="0"/>
        <v>7.4285714285714164</v>
      </c>
      <c r="F19">
        <f t="shared" si="1"/>
        <v>19.761904761904759</v>
      </c>
      <c r="G19">
        <f t="shared" si="2"/>
        <v>55.183673469387571</v>
      </c>
      <c r="H19">
        <f t="shared" si="3"/>
        <v>390.53287981859398</v>
      </c>
      <c r="I19">
        <f t="shared" si="4"/>
        <v>0.77592928989318433</v>
      </c>
      <c r="J19">
        <f t="shared" si="5"/>
        <v>1.0362459297855486</v>
      </c>
      <c r="K19">
        <f t="shared" si="6"/>
        <v>0.8040535684532033</v>
      </c>
    </row>
    <row r="20" spans="1:11" x14ac:dyDescent="0.25">
      <c r="A20">
        <v>19</v>
      </c>
      <c r="B20">
        <v>173</v>
      </c>
      <c r="C20">
        <v>120</v>
      </c>
      <c r="D20">
        <v>1</v>
      </c>
      <c r="E20">
        <f t="shared" si="0"/>
        <v>-2.5714285714285836</v>
      </c>
      <c r="F20">
        <f t="shared" si="1"/>
        <v>48.761904761904759</v>
      </c>
      <c r="G20">
        <f t="shared" si="2"/>
        <v>6.6122448979592461</v>
      </c>
      <c r="H20">
        <f t="shared" si="3"/>
        <v>2377.7233560090699</v>
      </c>
      <c r="I20">
        <f t="shared" si="4"/>
        <v>-0.26859090803995012</v>
      </c>
      <c r="J20">
        <f t="shared" si="5"/>
        <v>2.5569056195190405</v>
      </c>
      <c r="K20">
        <f t="shared" si="6"/>
        <v>-0.68676160211907034</v>
      </c>
    </row>
    <row r="21" spans="1:11" x14ac:dyDescent="0.25">
      <c r="A21">
        <v>20</v>
      </c>
      <c r="B21">
        <v>183</v>
      </c>
      <c r="C21">
        <v>65</v>
      </c>
      <c r="D21">
        <v>2</v>
      </c>
      <c r="E21">
        <f t="shared" si="0"/>
        <v>7.4285714285714164</v>
      </c>
      <c r="F21">
        <f t="shared" si="1"/>
        <v>-6.2380952380952408</v>
      </c>
      <c r="G21">
        <f t="shared" si="2"/>
        <v>55.183673469387571</v>
      </c>
      <c r="H21">
        <f t="shared" si="3"/>
        <v>38.913832199546519</v>
      </c>
      <c r="I21">
        <f t="shared" si="4"/>
        <v>0.77592928989318433</v>
      </c>
      <c r="J21">
        <f t="shared" si="5"/>
        <v>-0.32710413687206491</v>
      </c>
      <c r="K21">
        <f t="shared" si="6"/>
        <v>-0.25380968064426429</v>
      </c>
    </row>
    <row r="22" spans="1:11" x14ac:dyDescent="0.25">
      <c r="A22">
        <v>21</v>
      </c>
      <c r="B22">
        <v>169</v>
      </c>
      <c r="C22">
        <v>53</v>
      </c>
      <c r="D22">
        <v>2</v>
      </c>
      <c r="E22">
        <f>B22-AVERAGE($B$2:$B$22)</f>
        <v>-6.5714285714285836</v>
      </c>
      <c r="F22">
        <f t="shared" si="1"/>
        <v>-18.238095238095241</v>
      </c>
      <c r="G22">
        <f t="shared" si="2"/>
        <v>43.183673469387912</v>
      </c>
      <c r="H22">
        <f t="shared" si="3"/>
        <v>332.62811791383228</v>
      </c>
      <c r="I22">
        <f t="shared" si="4"/>
        <v>-0.68639898721320391</v>
      </c>
      <c r="J22">
        <f t="shared" si="5"/>
        <v>-0.95634262917557888</v>
      </c>
      <c r="K22">
        <f t="shared" si="6"/>
        <v>0.65643261209492998</v>
      </c>
    </row>
    <row r="23" spans="1:11" ht="18.75" x14ac:dyDescent="0.35">
      <c r="G23" t="s">
        <v>10</v>
      </c>
      <c r="H23" t="s">
        <v>11</v>
      </c>
    </row>
    <row r="24" spans="1:11" x14ac:dyDescent="0.25">
      <c r="A24" t="s">
        <v>4</v>
      </c>
      <c r="B24">
        <f>AVERAGE(B2:B22)</f>
        <v>175.57142857142858</v>
      </c>
      <c r="C24">
        <f>AVERAGE(C2:C22)</f>
        <v>71.238095238095241</v>
      </c>
      <c r="G24">
        <f>(1/20)*SUM(G2:G22)</f>
        <v>91.657142857142858</v>
      </c>
      <c r="H24">
        <f>(1/20)*SUM(H2:H22)</f>
        <v>363.6904761904762</v>
      </c>
      <c r="J24" t="s">
        <v>16</v>
      </c>
      <c r="K24">
        <f>SUM(K2:K22)/20</f>
        <v>0.6748181650770062</v>
      </c>
    </row>
    <row r="25" spans="1:11" x14ac:dyDescent="0.25">
      <c r="A25" t="s">
        <v>5</v>
      </c>
      <c r="B25">
        <f>STDEV(B2:B22)</f>
        <v>9.5737736999128433</v>
      </c>
      <c r="C25">
        <f>STDEV(C2:C22)</f>
        <v>19.070670575270192</v>
      </c>
      <c r="F25" t="s">
        <v>14</v>
      </c>
      <c r="G25">
        <f>SQRT(G24)</f>
        <v>9.5737736999128433</v>
      </c>
      <c r="H25">
        <f>SQRT(H24)</f>
        <v>19.070670575270189</v>
      </c>
      <c r="J25" t="s">
        <v>17</v>
      </c>
      <c r="K25">
        <f>PEARSON(B2:B22,C2:C22)</f>
        <v>0.67481816507700609</v>
      </c>
    </row>
    <row r="26" spans="1:11" x14ac:dyDescent="0.25">
      <c r="J26" t="s">
        <v>18</v>
      </c>
      <c r="K26">
        <f>K25*K25</f>
        <v>0.45537955591789747</v>
      </c>
    </row>
  </sheetData>
  <pageMargins left="0.7" right="0.7" top="0.78740157499999996" bottom="0.78740157499999996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L15" sqref="L15"/>
    </sheetView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Urbánek</dc:creator>
  <cp:lastModifiedBy>Tomáš Urbánek</cp:lastModifiedBy>
  <dcterms:created xsi:type="dcterms:W3CDTF">2013-02-25T08:19:37Z</dcterms:created>
  <dcterms:modified xsi:type="dcterms:W3CDTF">2025-02-17T16:38:05Z</dcterms:modified>
</cp:coreProperties>
</file>