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taženoz USCHOVNA\FR2014!!\FR2014-Hájek\"/>
    </mc:Choice>
  </mc:AlternateContent>
  <bookViews>
    <workbookView xWindow="480" yWindow="45" windowWidth="11355" windowHeight="8445"/>
  </bookViews>
  <sheets>
    <sheet name="Respirace" sheetId="4" r:id="rId1"/>
    <sheet name="List1" sheetId="5" r:id="rId2"/>
  </sheets>
  <calcPr calcId="152511"/>
</workbook>
</file>

<file path=xl/calcChain.xml><?xml version="1.0" encoding="utf-8"?>
<calcChain xmlns="http://schemas.openxmlformats.org/spreadsheetml/2006/main">
  <c r="E47" i="4" l="1"/>
  <c r="E48" i="4"/>
  <c r="I48" i="4" s="1"/>
  <c r="E46" i="4"/>
  <c r="E41" i="4"/>
  <c r="I41" i="4" s="1"/>
  <c r="E42" i="4"/>
  <c r="I42" i="4" s="1"/>
  <c r="E43" i="4"/>
  <c r="E40" i="4"/>
  <c r="E29" i="4"/>
  <c r="I29" i="4" s="1"/>
  <c r="E30" i="4"/>
  <c r="I30" i="4" s="1"/>
  <c r="E31" i="4"/>
  <c r="E28" i="4"/>
  <c r="F5" i="5"/>
  <c r="F6" i="5"/>
  <c r="F7" i="5"/>
  <c r="F4" i="5"/>
  <c r="I28" i="4"/>
  <c r="I31" i="4"/>
  <c r="I34" i="4"/>
  <c r="I38" i="4" s="1"/>
  <c r="I40" i="4"/>
  <c r="I43" i="4"/>
  <c r="I46" i="4"/>
  <c r="I47" i="4"/>
  <c r="M5" i="4"/>
  <c r="E4" i="4"/>
  <c r="I4" i="4" s="1"/>
  <c r="E5" i="4"/>
  <c r="I5" i="4" s="1"/>
  <c r="E6" i="4"/>
  <c r="I6" i="4" s="1"/>
  <c r="E9" i="4"/>
  <c r="I9" i="4" s="1"/>
  <c r="E10" i="4"/>
  <c r="I10" i="4" s="1"/>
  <c r="E11" i="4"/>
  <c r="I11" i="4" s="1"/>
  <c r="E12" i="4"/>
  <c r="I12" i="4" s="1"/>
  <c r="E15" i="4"/>
  <c r="I15" i="4" s="1"/>
  <c r="E16" i="4"/>
  <c r="I16" i="4" s="1"/>
  <c r="E17" i="4"/>
  <c r="I17" i="4" s="1"/>
  <c r="E18" i="4"/>
  <c r="I18" i="4" s="1"/>
  <c r="E21" i="4"/>
  <c r="I21" i="4" s="1"/>
  <c r="E22" i="4"/>
  <c r="I22" i="4" s="1"/>
  <c r="E23" i="4"/>
  <c r="I23" i="4" s="1"/>
  <c r="E24" i="4"/>
  <c r="I24" i="4" s="1"/>
  <c r="E3" i="4"/>
  <c r="I3" i="4" s="1"/>
  <c r="I39" i="4" l="1"/>
  <c r="I50" i="4"/>
  <c r="I51" i="4"/>
  <c r="I44" i="4"/>
  <c r="I45" i="4"/>
  <c r="I32" i="4"/>
  <c r="I33" i="4"/>
  <c r="I25" i="4"/>
  <c r="I19" i="4"/>
  <c r="I13" i="4"/>
  <c r="I7" i="4"/>
  <c r="I26" i="4"/>
  <c r="I14" i="4"/>
  <c r="I8" i="4"/>
  <c r="I20" i="4"/>
</calcChain>
</file>

<file path=xl/sharedStrings.xml><?xml version="1.0" encoding="utf-8"?>
<sst xmlns="http://schemas.openxmlformats.org/spreadsheetml/2006/main" count="54" uniqueCount="39">
  <si>
    <t>Varianta</t>
  </si>
  <si>
    <t>kontrola</t>
  </si>
  <si>
    <t>bez N</t>
  </si>
  <si>
    <t>bez P</t>
  </si>
  <si>
    <t>bez Fe</t>
  </si>
  <si>
    <t>koef. k</t>
  </si>
  <si>
    <t xml:space="preserve">m kořenu </t>
  </si>
  <si>
    <t>f [l/h]</t>
  </si>
  <si>
    <t>m [g]</t>
  </si>
  <si>
    <t>č.rostliny</t>
  </si>
  <si>
    <r>
      <t>CO</t>
    </r>
    <r>
      <rPr>
        <vertAlign val="subscript"/>
        <sz val="10"/>
        <rFont val="Arial"/>
        <family val="2"/>
        <charset val="238"/>
      </rPr>
      <t>2</t>
    </r>
    <r>
      <rPr>
        <sz val="10"/>
        <rFont val="Arial"/>
        <charset val="238"/>
      </rPr>
      <t>-ref. [ppm]</t>
    </r>
  </si>
  <si>
    <r>
      <t>CO</t>
    </r>
    <r>
      <rPr>
        <vertAlign val="subscript"/>
        <sz val="10"/>
        <rFont val="Arial"/>
        <family val="2"/>
        <charset val="238"/>
      </rPr>
      <t>2</t>
    </r>
    <r>
      <rPr>
        <sz val="10"/>
        <rFont val="Arial"/>
        <charset val="238"/>
      </rPr>
      <t xml:space="preserve"> bez vz</t>
    </r>
  </si>
  <si>
    <r>
      <t>CO</t>
    </r>
    <r>
      <rPr>
        <vertAlign val="subscript"/>
        <sz val="10"/>
        <rFont val="Arial"/>
        <family val="2"/>
        <charset val="238"/>
      </rPr>
      <t>2</t>
    </r>
    <r>
      <rPr>
        <sz val="10"/>
        <rFont val="Arial"/>
        <charset val="238"/>
      </rPr>
      <t>-inkub [ppm]</t>
    </r>
  </si>
  <si>
    <r>
      <t>CO</t>
    </r>
    <r>
      <rPr>
        <vertAlign val="subscript"/>
        <sz val="10"/>
        <rFont val="Arial"/>
        <family val="2"/>
        <charset val="238"/>
      </rPr>
      <t>2</t>
    </r>
    <r>
      <rPr>
        <sz val="10"/>
        <rFont val="Arial"/>
        <charset val="238"/>
      </rPr>
      <t xml:space="preserve"> vzorek</t>
    </r>
  </si>
  <si>
    <r>
      <t>změna CO</t>
    </r>
    <r>
      <rPr>
        <vertAlign val="subscript"/>
        <sz val="10"/>
        <rFont val="Arial"/>
        <family val="2"/>
        <charset val="238"/>
      </rPr>
      <t>2</t>
    </r>
    <r>
      <rPr>
        <sz val="10"/>
        <rFont val="Arial"/>
        <charset val="238"/>
      </rPr>
      <t xml:space="preserve"> [ppm]</t>
    </r>
  </si>
  <si>
    <r>
      <t>delta CO</t>
    </r>
    <r>
      <rPr>
        <vertAlign val="subscript"/>
        <sz val="10"/>
        <rFont val="Arial"/>
        <family val="2"/>
        <charset val="238"/>
      </rPr>
      <t>2</t>
    </r>
  </si>
  <si>
    <t>průtok f</t>
  </si>
  <si>
    <t>Vr = (Δ CO2 * f * k)/ m         (µmol·g-1·h-1)</t>
  </si>
  <si>
    <t>Δ CO2 - vzestup koncentrace CO2 po průchodu nádobkou (ppm, tj. µl·l-1)</t>
  </si>
  <si>
    <t>f - rychlost průtoku plynu systémem při měření (l·h-1)</t>
  </si>
  <si>
    <t>k - převodní koeficient pro převod objemového množství CO2 (µl) na látkové množství (µmol); pro teplotu 22 °C a průměrný atmosférický tlak je</t>
  </si>
  <si>
    <t>k = 0,041 (µmol·µl-1). (Pro přesné stanovení je možné vypočíst ze stavové rovnice plynů [p*V=n*R*T] podle aktuální teploty a tlaku v den měření.)</t>
  </si>
  <si>
    <t>m - hmotnost sušiny vzorku (g)</t>
  </si>
  <si>
    <t>Úkoly 1: </t>
  </si>
  <si>
    <t>Vypočtěte průměrnou rychlost respirace kořenů u všech měřených variant. </t>
  </si>
  <si>
    <t>Vyjádřete rychlost respirace rostlin pěstovaných za deficience minerálních živin jako % rychlosti respirace kontrolních rostlin.</t>
  </si>
  <si>
    <t>Stručně popište zjištěné výsledky.</t>
  </si>
  <si>
    <t>Úkoly 2:</t>
  </si>
  <si>
    <t>Vypočtěte rychlost respirace obou vzorků semen.</t>
  </si>
  <si>
    <t>Vypočtěte jak se změnila rychlost respirace v průběhu dvou dnů bobtnání ve srovnání s právě namočenými semeny. Výsledek popište a vysvětlete v závěru.</t>
  </si>
  <si>
    <t>Vr  (µmol·g-1·h-1)</t>
  </si>
  <si>
    <t>průměr</t>
  </si>
  <si>
    <t>smodch</t>
  </si>
  <si>
    <t>bob_36h</t>
  </si>
  <si>
    <t>pšenice_36h</t>
  </si>
  <si>
    <t>0,3 l/min.</t>
  </si>
  <si>
    <t>l/hod.</t>
  </si>
  <si>
    <t>bob_2 hodin</t>
  </si>
  <si>
    <t>pšenice_2 hodin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</si>
</sst>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38"/>
    </font>
    <font>
      <vertAlign val="subscript"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2" borderId="10" xfId="0" applyFill="1" applyBorder="1" applyAlignment="1"/>
    <xf numFmtId="0" fontId="0" fillId="2" borderId="11" xfId="0" applyFill="1" applyBorder="1" applyAlignment="1"/>
    <xf numFmtId="0" fontId="2" fillId="2" borderId="12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/>
    <xf numFmtId="0" fontId="0" fillId="2" borderId="15" xfId="0" applyFill="1" applyBorder="1" applyAlignment="1"/>
    <xf numFmtId="0" fontId="2" fillId="2" borderId="16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3" borderId="5" xfId="0" applyFill="1" applyBorder="1"/>
    <xf numFmtId="0" fontId="0" fillId="3" borderId="1" xfId="0" applyFill="1" applyBorder="1" applyAlignment="1">
      <alignment horizontal="center"/>
    </xf>
    <xf numFmtId="0" fontId="0" fillId="3" borderId="2" xfId="0" applyFill="1" applyBorder="1"/>
    <xf numFmtId="0" fontId="0" fillId="3" borderId="1" xfId="0" applyFill="1" applyBorder="1"/>
    <xf numFmtId="0" fontId="0" fillId="3" borderId="0" xfId="0" applyFill="1"/>
    <xf numFmtId="0" fontId="0" fillId="0" borderId="18" xfId="0" applyBorder="1"/>
    <xf numFmtId="0" fontId="0" fillId="0" borderId="19" xfId="0" applyBorder="1" applyAlignment="1">
      <alignment horizontal="center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3" borderId="18" xfId="0" applyFill="1" applyBorder="1"/>
    <xf numFmtId="0" fontId="0" fillId="3" borderId="19" xfId="0" applyFill="1" applyBorder="1" applyAlignment="1">
      <alignment horizontal="center"/>
    </xf>
    <xf numFmtId="0" fontId="0" fillId="3" borderId="19" xfId="0" applyFill="1" applyBorder="1"/>
    <xf numFmtId="0" fontId="0" fillId="3" borderId="6" xfId="0" applyFill="1" applyBorder="1"/>
    <xf numFmtId="0" fontId="0" fillId="3" borderId="7" xfId="0" applyFill="1" applyBorder="1" applyAlignment="1">
      <alignment horizontal="center"/>
    </xf>
    <xf numFmtId="0" fontId="0" fillId="3" borderId="7" xfId="0" applyFill="1" applyBorder="1"/>
    <xf numFmtId="0" fontId="0" fillId="3" borderId="2" xfId="0" applyFill="1" applyBorder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0" fontId="0" fillId="0" borderId="0" xfId="0" applyFill="1"/>
    <xf numFmtId="0" fontId="3" fillId="3" borderId="4" xfId="0" applyFont="1" applyFill="1" applyBorder="1"/>
    <xf numFmtId="0" fontId="2" fillId="0" borderId="8" xfId="0" applyFont="1" applyBorder="1"/>
    <xf numFmtId="0" fontId="4" fillId="0" borderId="0" xfId="0" applyFont="1"/>
    <xf numFmtId="0" fontId="2" fillId="0" borderId="2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"/>
  <sheetViews>
    <sheetView tabSelected="1" workbookViewId="0">
      <pane ySplit="2" topLeftCell="A3" activePane="bottomLeft" state="frozen"/>
      <selection pane="bottomLeft" activeCell="I35" sqref="I35:I36"/>
    </sheetView>
  </sheetViews>
  <sheetFormatPr defaultRowHeight="12.75" x14ac:dyDescent="0.2"/>
  <cols>
    <col min="1" max="1" width="12.5703125" bestFit="1" customWidth="1"/>
    <col min="2" max="2" width="12" customWidth="1"/>
    <col min="3" max="3" width="12.5703125" customWidth="1"/>
    <col min="4" max="4" width="14.140625" customWidth="1"/>
    <col min="5" max="5" width="15.28515625" customWidth="1"/>
    <col min="6" max="6" width="11.42578125" bestFit="1" customWidth="1"/>
    <col min="9" max="9" width="15.140625" customWidth="1"/>
    <col min="11" max="26" width="9.140625" style="49"/>
  </cols>
  <sheetData>
    <row r="1" spans="1:26" ht="15.75" x14ac:dyDescent="0.3">
      <c r="A1" s="15"/>
      <c r="B1" s="16"/>
      <c r="C1" s="17" t="s">
        <v>10</v>
      </c>
      <c r="D1" s="18" t="s">
        <v>12</v>
      </c>
      <c r="E1" s="17" t="s">
        <v>14</v>
      </c>
      <c r="F1" s="20" t="s">
        <v>7</v>
      </c>
      <c r="G1" s="19"/>
      <c r="H1" s="20" t="s">
        <v>8</v>
      </c>
      <c r="I1" s="21"/>
    </row>
    <row r="2" spans="1:26" ht="16.5" thickBot="1" x14ac:dyDescent="0.35">
      <c r="A2" s="22" t="s">
        <v>0</v>
      </c>
      <c r="B2" s="23" t="s">
        <v>9</v>
      </c>
      <c r="C2" s="24" t="s">
        <v>11</v>
      </c>
      <c r="D2" s="25" t="s">
        <v>13</v>
      </c>
      <c r="E2" s="24" t="s">
        <v>15</v>
      </c>
      <c r="F2" s="25" t="s">
        <v>16</v>
      </c>
      <c r="G2" s="26" t="s">
        <v>5</v>
      </c>
      <c r="H2" s="27" t="s">
        <v>6</v>
      </c>
      <c r="I2" s="28" t="s">
        <v>30</v>
      </c>
    </row>
    <row r="3" spans="1:26" x14ac:dyDescent="0.2">
      <c r="A3" s="3" t="s">
        <v>1</v>
      </c>
      <c r="B3" s="10">
        <v>1</v>
      </c>
      <c r="C3" s="2">
        <v>944</v>
      </c>
      <c r="D3" s="2">
        <v>1034</v>
      </c>
      <c r="E3" s="10">
        <f>D3-C3</f>
        <v>90</v>
      </c>
      <c r="F3" s="2">
        <v>18</v>
      </c>
      <c r="G3" s="2">
        <v>4.1000000000000002E-2</v>
      </c>
      <c r="H3" s="2">
        <v>0.17219999999999999</v>
      </c>
      <c r="I3" s="4">
        <f t="shared" ref="I3:I48" si="0">(E3*F3*G3)/H3</f>
        <v>385.71428571428572</v>
      </c>
    </row>
    <row r="4" spans="1:26" x14ac:dyDescent="0.2">
      <c r="A4" s="5"/>
      <c r="B4" s="11">
        <v>2</v>
      </c>
      <c r="C4" s="2">
        <v>944</v>
      </c>
      <c r="D4" s="1">
        <v>1022</v>
      </c>
      <c r="E4" s="10">
        <f t="shared" ref="E4:E24" si="1">D4-C4</f>
        <v>78</v>
      </c>
      <c r="F4" s="2">
        <v>18</v>
      </c>
      <c r="G4" s="2">
        <v>4.1000000000000002E-2</v>
      </c>
      <c r="H4" s="1">
        <v>0.17699999999999999</v>
      </c>
      <c r="I4" s="4">
        <f t="shared" si="0"/>
        <v>325.22033898305085</v>
      </c>
      <c r="L4" s="49" t="s">
        <v>35</v>
      </c>
      <c r="M4" s="49" t="s">
        <v>36</v>
      </c>
    </row>
    <row r="5" spans="1:26" x14ac:dyDescent="0.2">
      <c r="A5" s="5"/>
      <c r="B5" s="11">
        <v>3</v>
      </c>
      <c r="C5" s="2">
        <v>944</v>
      </c>
      <c r="D5" s="1">
        <v>1006</v>
      </c>
      <c r="E5" s="10">
        <f t="shared" si="1"/>
        <v>62</v>
      </c>
      <c r="F5" s="2">
        <v>18</v>
      </c>
      <c r="G5" s="2">
        <v>4.1000000000000002E-2</v>
      </c>
      <c r="H5" s="1">
        <v>0.13420000000000001</v>
      </c>
      <c r="I5" s="4">
        <f t="shared" si="0"/>
        <v>340.95380029806256</v>
      </c>
      <c r="M5" s="49">
        <f>0.3*60</f>
        <v>18</v>
      </c>
    </row>
    <row r="6" spans="1:26" x14ac:dyDescent="0.2">
      <c r="A6" s="5"/>
      <c r="B6" s="11">
        <v>4</v>
      </c>
      <c r="C6" s="2">
        <v>944</v>
      </c>
      <c r="D6" s="1">
        <v>997</v>
      </c>
      <c r="E6" s="10">
        <f t="shared" si="1"/>
        <v>53</v>
      </c>
      <c r="F6" s="2">
        <v>18</v>
      </c>
      <c r="G6" s="2">
        <v>4.1000000000000002E-2</v>
      </c>
      <c r="H6" s="1">
        <v>0.17069999999999999</v>
      </c>
      <c r="I6" s="4">
        <f t="shared" si="0"/>
        <v>229.13884007029881</v>
      </c>
    </row>
    <row r="7" spans="1:26" x14ac:dyDescent="0.2">
      <c r="A7" s="29"/>
      <c r="B7" s="30"/>
      <c r="C7" s="31"/>
      <c r="D7" s="32"/>
      <c r="E7" s="46"/>
      <c r="F7" s="31"/>
      <c r="G7" s="31"/>
      <c r="H7" s="32"/>
      <c r="I7" s="50">
        <f>AVERAGE(I3:I6)</f>
        <v>320.25681626642449</v>
      </c>
      <c r="J7" s="33" t="s">
        <v>31</v>
      </c>
      <c r="L7" t="s">
        <v>17</v>
      </c>
    </row>
    <row r="8" spans="1:26" x14ac:dyDescent="0.2">
      <c r="A8" s="29"/>
      <c r="B8" s="30"/>
      <c r="C8" s="31"/>
      <c r="D8" s="32"/>
      <c r="E8" s="46"/>
      <c r="F8" s="31"/>
      <c r="G8" s="31"/>
      <c r="H8" s="32"/>
      <c r="I8" s="50">
        <f>STDEVP(I3:I6)</f>
        <v>57.096776612957086</v>
      </c>
      <c r="J8" s="33" t="s">
        <v>32</v>
      </c>
    </row>
    <row r="9" spans="1:26" x14ac:dyDescent="0.2">
      <c r="A9" s="5" t="s">
        <v>2</v>
      </c>
      <c r="B9" s="11">
        <v>1</v>
      </c>
      <c r="C9" s="1">
        <v>740</v>
      </c>
      <c r="D9" s="1">
        <v>775</v>
      </c>
      <c r="E9" s="10">
        <f t="shared" si="1"/>
        <v>35</v>
      </c>
      <c r="F9" s="2">
        <v>18</v>
      </c>
      <c r="G9" s="2">
        <v>4.1000000000000002E-2</v>
      </c>
      <c r="H9" s="1">
        <v>0.17879999999999999</v>
      </c>
      <c r="I9" s="4">
        <f t="shared" si="0"/>
        <v>144.46308724832218</v>
      </c>
    </row>
    <row r="10" spans="1:26" x14ac:dyDescent="0.2">
      <c r="A10" s="5"/>
      <c r="B10" s="11">
        <v>2</v>
      </c>
      <c r="C10" s="1">
        <v>740</v>
      </c>
      <c r="D10" s="1">
        <v>761</v>
      </c>
      <c r="E10" s="10">
        <f t="shared" si="1"/>
        <v>21</v>
      </c>
      <c r="F10" s="2">
        <v>18</v>
      </c>
      <c r="G10" s="2">
        <v>4.1000000000000002E-2</v>
      </c>
      <c r="H10" s="1">
        <v>0.1168</v>
      </c>
      <c r="I10" s="4">
        <f t="shared" si="0"/>
        <v>132.68835616438358</v>
      </c>
    </row>
    <row r="11" spans="1:26" x14ac:dyDescent="0.2">
      <c r="A11" s="5"/>
      <c r="B11" s="11">
        <v>3</v>
      </c>
      <c r="C11" s="1">
        <v>740</v>
      </c>
      <c r="D11" s="1">
        <v>759</v>
      </c>
      <c r="E11" s="10">
        <f t="shared" si="1"/>
        <v>19</v>
      </c>
      <c r="F11" s="2">
        <v>18</v>
      </c>
      <c r="G11" s="2">
        <v>4.1000000000000002E-2</v>
      </c>
      <c r="H11" s="1">
        <v>0.10299999999999999</v>
      </c>
      <c r="I11" s="4">
        <f t="shared" si="0"/>
        <v>136.13592233009709</v>
      </c>
    </row>
    <row r="12" spans="1:26" x14ac:dyDescent="0.2">
      <c r="A12" s="5"/>
      <c r="B12" s="11">
        <v>4</v>
      </c>
      <c r="C12" s="1">
        <v>740</v>
      </c>
      <c r="D12" s="1">
        <v>743</v>
      </c>
      <c r="E12" s="10">
        <f t="shared" si="1"/>
        <v>3</v>
      </c>
      <c r="F12" s="2">
        <v>18</v>
      </c>
      <c r="G12" s="2">
        <v>4.1000000000000002E-2</v>
      </c>
      <c r="H12" s="1">
        <v>8.3699999999999997E-2</v>
      </c>
      <c r="I12" s="4">
        <f t="shared" si="0"/>
        <v>26.451612903225808</v>
      </c>
    </row>
    <row r="13" spans="1:26" s="33" customFormat="1" x14ac:dyDescent="0.2">
      <c r="A13" s="29"/>
      <c r="B13" s="30"/>
      <c r="C13" s="32"/>
      <c r="D13" s="32"/>
      <c r="E13" s="46"/>
      <c r="F13" s="31"/>
      <c r="G13" s="31"/>
      <c r="H13" s="32"/>
      <c r="I13" s="50">
        <f>AVERAGE(I9:I12)</f>
        <v>109.93474466150717</v>
      </c>
      <c r="J13" s="33" t="s">
        <v>31</v>
      </c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</row>
    <row r="14" spans="1:26" s="33" customFormat="1" x14ac:dyDescent="0.2">
      <c r="A14" s="29"/>
      <c r="B14" s="30"/>
      <c r="C14" s="32"/>
      <c r="D14" s="32"/>
      <c r="E14" s="46"/>
      <c r="F14" s="31"/>
      <c r="G14" s="31"/>
      <c r="H14" s="32"/>
      <c r="I14" s="50">
        <f>STDEVP(I9:I12)</f>
        <v>48.388708077422031</v>
      </c>
      <c r="J14" s="33" t="s">
        <v>32</v>
      </c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</row>
    <row r="15" spans="1:26" x14ac:dyDescent="0.2">
      <c r="A15" s="5" t="s">
        <v>3</v>
      </c>
      <c r="B15" s="11">
        <v>1</v>
      </c>
      <c r="C15" s="1">
        <v>770</v>
      </c>
      <c r="D15" s="1">
        <v>826</v>
      </c>
      <c r="E15" s="10">
        <f t="shared" si="1"/>
        <v>56</v>
      </c>
      <c r="F15" s="2">
        <v>18</v>
      </c>
      <c r="G15" s="2">
        <v>4.1000000000000002E-2</v>
      </c>
      <c r="H15" s="1">
        <v>0.16009999999999999</v>
      </c>
      <c r="I15" s="4">
        <f t="shared" si="0"/>
        <v>258.1386633354154</v>
      </c>
    </row>
    <row r="16" spans="1:26" x14ac:dyDescent="0.2">
      <c r="A16" s="5"/>
      <c r="B16" s="11">
        <v>2</v>
      </c>
      <c r="C16" s="1">
        <v>770</v>
      </c>
      <c r="D16" s="1">
        <v>824</v>
      </c>
      <c r="E16" s="10">
        <f t="shared" si="1"/>
        <v>54</v>
      </c>
      <c r="F16" s="2">
        <v>18</v>
      </c>
      <c r="G16" s="2">
        <v>4.1000000000000002E-2</v>
      </c>
      <c r="H16" s="1">
        <v>0.17130000000000001</v>
      </c>
      <c r="I16" s="4">
        <f t="shared" si="0"/>
        <v>232.6444833625219</v>
      </c>
    </row>
    <row r="17" spans="1:26" x14ac:dyDescent="0.2">
      <c r="A17" s="5"/>
      <c r="B17" s="11">
        <v>3</v>
      </c>
      <c r="C17" s="1">
        <v>770</v>
      </c>
      <c r="D17" s="1">
        <v>815</v>
      </c>
      <c r="E17" s="10">
        <f t="shared" si="1"/>
        <v>45</v>
      </c>
      <c r="F17" s="2">
        <v>18</v>
      </c>
      <c r="G17" s="2">
        <v>4.1000000000000002E-2</v>
      </c>
      <c r="H17" s="1">
        <v>0.14019999999999999</v>
      </c>
      <c r="I17" s="4">
        <f t="shared" si="0"/>
        <v>236.87589158345224</v>
      </c>
    </row>
    <row r="18" spans="1:26" x14ac:dyDescent="0.2">
      <c r="A18" s="5"/>
      <c r="B18" s="11">
        <v>4</v>
      </c>
      <c r="C18" s="1">
        <v>770</v>
      </c>
      <c r="D18" s="1">
        <v>819</v>
      </c>
      <c r="E18" s="10">
        <f t="shared" si="1"/>
        <v>49</v>
      </c>
      <c r="F18" s="2">
        <v>18</v>
      </c>
      <c r="G18" s="2">
        <v>4.1000000000000002E-2</v>
      </c>
      <c r="H18" s="1">
        <v>0.18190000000000001</v>
      </c>
      <c r="I18" s="4">
        <f t="shared" si="0"/>
        <v>198.80153930731169</v>
      </c>
    </row>
    <row r="19" spans="1:26" s="33" customFormat="1" x14ac:dyDescent="0.2">
      <c r="A19" s="29"/>
      <c r="B19" s="30"/>
      <c r="C19" s="32"/>
      <c r="D19" s="32"/>
      <c r="E19" s="46"/>
      <c r="F19" s="31"/>
      <c r="G19" s="31"/>
      <c r="H19" s="32"/>
      <c r="I19" s="50">
        <f>AVERAGE(I15:I18)</f>
        <v>231.6151443971753</v>
      </c>
      <c r="J19" s="33" t="s">
        <v>31</v>
      </c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</row>
    <row r="20" spans="1:26" s="33" customFormat="1" x14ac:dyDescent="0.2">
      <c r="A20" s="29"/>
      <c r="B20" s="30"/>
      <c r="C20" s="32"/>
      <c r="D20" s="32"/>
      <c r="E20" s="46"/>
      <c r="F20" s="31"/>
      <c r="G20" s="31"/>
      <c r="H20" s="32"/>
      <c r="I20" s="50">
        <f>STDEVP(I15:I18)</f>
        <v>21.265963036764912</v>
      </c>
      <c r="J20" s="33" t="s">
        <v>32</v>
      </c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</row>
    <row r="21" spans="1:26" x14ac:dyDescent="0.2">
      <c r="A21" s="5" t="s">
        <v>4</v>
      </c>
      <c r="B21" s="11">
        <v>1</v>
      </c>
      <c r="C21" s="1">
        <v>1462</v>
      </c>
      <c r="D21" s="1">
        <v>1548</v>
      </c>
      <c r="E21" s="53">
        <f t="shared" si="1"/>
        <v>86</v>
      </c>
      <c r="F21" s="2">
        <v>18</v>
      </c>
      <c r="G21" s="2">
        <v>4.1000000000000002E-2</v>
      </c>
      <c r="H21" s="1">
        <v>0.17649999999999999</v>
      </c>
      <c r="I21" s="4">
        <f t="shared" si="0"/>
        <v>359.59206798866859</v>
      </c>
    </row>
    <row r="22" spans="1:26" x14ac:dyDescent="0.2">
      <c r="A22" s="5"/>
      <c r="B22" s="11">
        <v>2</v>
      </c>
      <c r="C22" s="1">
        <v>1462</v>
      </c>
      <c r="D22" s="1">
        <v>1511</v>
      </c>
      <c r="E22" s="53">
        <f t="shared" si="1"/>
        <v>49</v>
      </c>
      <c r="F22" s="2">
        <v>18</v>
      </c>
      <c r="G22" s="2">
        <v>4.1000000000000002E-2</v>
      </c>
      <c r="H22" s="1">
        <v>0.108</v>
      </c>
      <c r="I22" s="4">
        <f t="shared" si="0"/>
        <v>334.83333333333331</v>
      </c>
    </row>
    <row r="23" spans="1:26" x14ac:dyDescent="0.2">
      <c r="A23" s="5"/>
      <c r="B23" s="11">
        <v>3</v>
      </c>
      <c r="C23" s="1">
        <v>1462</v>
      </c>
      <c r="D23" s="1">
        <v>1515</v>
      </c>
      <c r="E23" s="53">
        <f t="shared" si="1"/>
        <v>53</v>
      </c>
      <c r="F23" s="2">
        <v>18</v>
      </c>
      <c r="G23" s="2">
        <v>4.1000000000000002E-2</v>
      </c>
      <c r="H23" s="1">
        <v>0.1386</v>
      </c>
      <c r="I23" s="4">
        <f t="shared" si="0"/>
        <v>282.20779220779224</v>
      </c>
    </row>
    <row r="24" spans="1:26" x14ac:dyDescent="0.2">
      <c r="A24" s="34"/>
      <c r="B24" s="35">
        <v>4</v>
      </c>
      <c r="C24" s="1">
        <v>1462</v>
      </c>
      <c r="D24" s="36">
        <v>1505</v>
      </c>
      <c r="E24" s="53">
        <f t="shared" si="1"/>
        <v>43</v>
      </c>
      <c r="F24" s="2">
        <v>18</v>
      </c>
      <c r="G24" s="2">
        <v>4.1000000000000002E-2</v>
      </c>
      <c r="H24" s="36">
        <v>0.1137</v>
      </c>
      <c r="I24" s="4">
        <f t="shared" si="0"/>
        <v>279.10290237467024</v>
      </c>
    </row>
    <row r="25" spans="1:26" x14ac:dyDescent="0.2">
      <c r="A25" s="40"/>
      <c r="B25" s="41"/>
      <c r="C25" s="42"/>
      <c r="D25" s="42"/>
      <c r="E25" s="46"/>
      <c r="F25" s="31"/>
      <c r="G25" s="32"/>
      <c r="H25" s="42"/>
      <c r="I25" s="50">
        <f>AVERAGE(I21:I24)</f>
        <v>313.93402397611612</v>
      </c>
      <c r="J25" s="33" t="s">
        <v>31</v>
      </c>
    </row>
    <row r="26" spans="1:26" ht="13.5" thickBot="1" x14ac:dyDescent="0.25">
      <c r="A26" s="43"/>
      <c r="B26" s="44"/>
      <c r="C26" s="45"/>
      <c r="D26" s="45"/>
      <c r="E26" s="46"/>
      <c r="F26" s="31"/>
      <c r="G26" s="42"/>
      <c r="H26" s="42"/>
      <c r="I26" s="50">
        <f>STDEVP(I21:I24)</f>
        <v>34.428182238149404</v>
      </c>
      <c r="J26" s="33" t="s">
        <v>32</v>
      </c>
    </row>
    <row r="27" spans="1:26" ht="13.5" thickBot="1" x14ac:dyDescent="0.25">
      <c r="B27" s="13"/>
      <c r="E27" s="37"/>
      <c r="F27" s="38"/>
      <c r="G27" s="38"/>
      <c r="H27" s="39"/>
      <c r="I27" s="4"/>
    </row>
    <row r="28" spans="1:26" ht="13.5" thickBot="1" x14ac:dyDescent="0.25">
      <c r="A28" s="8" t="s">
        <v>37</v>
      </c>
      <c r="B28" s="14">
        <v>1</v>
      </c>
      <c r="C28" s="9">
        <v>770</v>
      </c>
      <c r="D28" s="9">
        <v>887</v>
      </c>
      <c r="E28" s="10">
        <f>D28-C28</f>
        <v>117</v>
      </c>
      <c r="F28" s="2">
        <v>18</v>
      </c>
      <c r="G28" s="2">
        <v>4.1000000000000002E-2</v>
      </c>
      <c r="H28" s="2">
        <v>11.013299999999999</v>
      </c>
      <c r="I28" s="4">
        <f t="shared" si="0"/>
        <v>7.8401569012012757</v>
      </c>
    </row>
    <row r="29" spans="1:26" ht="13.5" thickBot="1" x14ac:dyDescent="0.25">
      <c r="A29" s="5"/>
      <c r="B29" s="11">
        <v>2</v>
      </c>
      <c r="C29" s="9">
        <v>770</v>
      </c>
      <c r="D29" s="1">
        <v>892</v>
      </c>
      <c r="E29" s="10">
        <f t="shared" ref="E29:E31" si="2">D29-C29</f>
        <v>122</v>
      </c>
      <c r="F29" s="2">
        <v>18</v>
      </c>
      <c r="G29" s="2">
        <v>4.1000000000000002E-2</v>
      </c>
      <c r="H29" s="1">
        <v>12.8767</v>
      </c>
      <c r="I29" s="4">
        <f t="shared" si="0"/>
        <v>6.9921641414337525</v>
      </c>
    </row>
    <row r="30" spans="1:26" ht="13.5" thickBot="1" x14ac:dyDescent="0.25">
      <c r="A30" s="5"/>
      <c r="B30" s="11">
        <v>4</v>
      </c>
      <c r="C30" s="9">
        <v>770</v>
      </c>
      <c r="D30" s="1">
        <v>899</v>
      </c>
      <c r="E30" s="10">
        <f t="shared" si="2"/>
        <v>129</v>
      </c>
      <c r="F30" s="2">
        <v>18</v>
      </c>
      <c r="G30" s="2">
        <v>4.1000000000000002E-2</v>
      </c>
      <c r="H30" s="1">
        <v>11.9306</v>
      </c>
      <c r="I30" s="4">
        <f t="shared" si="0"/>
        <v>7.9796489698757815</v>
      </c>
    </row>
    <row r="31" spans="1:26" x14ac:dyDescent="0.2">
      <c r="A31" s="5"/>
      <c r="B31" s="11">
        <v>3</v>
      </c>
      <c r="C31" s="9">
        <v>770</v>
      </c>
      <c r="D31" s="1">
        <v>903</v>
      </c>
      <c r="E31" s="10">
        <f t="shared" si="2"/>
        <v>133</v>
      </c>
      <c r="F31" s="2">
        <v>18</v>
      </c>
      <c r="G31" s="2">
        <v>4.1000000000000002E-2</v>
      </c>
      <c r="H31" s="1">
        <v>12.6304</v>
      </c>
      <c r="I31" s="4">
        <f t="shared" si="0"/>
        <v>7.7712503166962259</v>
      </c>
    </row>
    <row r="32" spans="1:26" x14ac:dyDescent="0.2">
      <c r="A32" s="29"/>
      <c r="B32" s="30"/>
      <c r="C32" s="32"/>
      <c r="D32" s="32"/>
      <c r="E32" s="31"/>
      <c r="F32" s="31"/>
      <c r="G32" s="31"/>
      <c r="H32" s="32"/>
      <c r="I32" s="50">
        <f>AVERAGE(I28:I31)</f>
        <v>7.6458050823017585</v>
      </c>
      <c r="J32" s="33" t="s">
        <v>31</v>
      </c>
    </row>
    <row r="33" spans="1:10" x14ac:dyDescent="0.2">
      <c r="A33" s="29"/>
      <c r="B33" s="30"/>
      <c r="C33" s="32"/>
      <c r="D33" s="32"/>
      <c r="E33" s="31"/>
      <c r="F33" s="31"/>
      <c r="G33" s="31"/>
      <c r="H33" s="32"/>
      <c r="I33" s="50">
        <f>STDEVP(I28:I31)</f>
        <v>0.38477505025377579</v>
      </c>
      <c r="J33" s="33" t="s">
        <v>32</v>
      </c>
    </row>
    <row r="34" spans="1:10" x14ac:dyDescent="0.2">
      <c r="A34" s="5" t="s">
        <v>33</v>
      </c>
      <c r="B34" s="11">
        <v>1</v>
      </c>
      <c r="C34" s="1">
        <v>1469</v>
      </c>
      <c r="D34" s="1">
        <v>1867</v>
      </c>
      <c r="E34" s="2">
        <v>398</v>
      </c>
      <c r="F34" s="2">
        <v>18</v>
      </c>
      <c r="G34" s="2">
        <v>4.1000000000000002E-2</v>
      </c>
      <c r="H34" s="1">
        <v>5.6355000000000004</v>
      </c>
      <c r="I34" s="4">
        <f t="shared" si="0"/>
        <v>52.120308756986951</v>
      </c>
    </row>
    <row r="35" spans="1:10" x14ac:dyDescent="0.2">
      <c r="A35" s="5"/>
      <c r="B35" s="11">
        <v>2</v>
      </c>
      <c r="C35" s="1"/>
      <c r="D35" s="1"/>
      <c r="E35" s="2"/>
      <c r="F35" s="2"/>
      <c r="G35" s="2"/>
      <c r="H35" s="1"/>
      <c r="I35" s="4"/>
    </row>
    <row r="36" spans="1:10" ht="13.5" thickBot="1" x14ac:dyDescent="0.25">
      <c r="A36" s="5"/>
      <c r="B36" s="11">
        <v>4</v>
      </c>
      <c r="C36" s="1"/>
      <c r="D36" s="1"/>
      <c r="E36" s="2"/>
      <c r="F36" s="2"/>
      <c r="G36" s="2"/>
      <c r="H36" s="7"/>
      <c r="I36" s="4"/>
    </row>
    <row r="37" spans="1:10" ht="13.5" thickBot="1" x14ac:dyDescent="0.25">
      <c r="A37" s="6"/>
      <c r="B37" s="12">
        <v>3</v>
      </c>
      <c r="C37" s="7"/>
      <c r="D37" s="7"/>
      <c r="E37" s="2"/>
      <c r="F37" s="2"/>
      <c r="G37" s="2"/>
      <c r="H37" s="1"/>
      <c r="I37" s="4"/>
    </row>
    <row r="38" spans="1:10" x14ac:dyDescent="0.2">
      <c r="A38" s="47"/>
      <c r="B38" s="48"/>
      <c r="C38" s="47"/>
      <c r="D38" s="47"/>
      <c r="E38" s="47"/>
      <c r="F38" s="31"/>
      <c r="G38" s="31"/>
      <c r="H38" s="47"/>
      <c r="I38" s="50">
        <f>AVERAGE(I34:I37)</f>
        <v>52.120308756986951</v>
      </c>
      <c r="J38" s="33" t="s">
        <v>31</v>
      </c>
    </row>
    <row r="39" spans="1:10" ht="13.5" thickBot="1" x14ac:dyDescent="0.25">
      <c r="A39" s="33"/>
      <c r="B39" s="33"/>
      <c r="C39" s="33"/>
      <c r="D39" s="33"/>
      <c r="E39" s="33"/>
      <c r="F39" s="31"/>
      <c r="G39" s="31"/>
      <c r="H39" s="33"/>
      <c r="I39" s="50">
        <f>STDEVP(I34:I37)</f>
        <v>0</v>
      </c>
      <c r="J39" s="33" t="s">
        <v>32</v>
      </c>
    </row>
    <row r="40" spans="1:10" ht="13.5" thickBot="1" x14ac:dyDescent="0.25">
      <c r="A40" s="51" t="s">
        <v>38</v>
      </c>
      <c r="B40" s="14">
        <v>1</v>
      </c>
      <c r="C40" s="9">
        <v>914</v>
      </c>
      <c r="D40" s="9">
        <v>1005</v>
      </c>
      <c r="E40" s="10">
        <f>D40-C40</f>
        <v>91</v>
      </c>
      <c r="F40" s="2">
        <v>18</v>
      </c>
      <c r="G40" s="2">
        <v>4.1000000000000002E-2</v>
      </c>
      <c r="H40" s="9">
        <v>7.673</v>
      </c>
      <c r="I40" s="4">
        <f t="shared" si="0"/>
        <v>8.7525087970806723</v>
      </c>
    </row>
    <row r="41" spans="1:10" ht="13.5" thickBot="1" x14ac:dyDescent="0.25">
      <c r="A41" s="5"/>
      <c r="B41" s="11">
        <v>2</v>
      </c>
      <c r="C41" s="9">
        <v>914</v>
      </c>
      <c r="D41" s="1">
        <v>1018</v>
      </c>
      <c r="E41" s="10">
        <f t="shared" ref="E41:E43" si="3">D41-C41</f>
        <v>104</v>
      </c>
      <c r="F41" s="2">
        <v>18</v>
      </c>
      <c r="G41" s="2">
        <v>4.1000000000000002E-2</v>
      </c>
      <c r="H41" s="1">
        <v>9.1248000000000005</v>
      </c>
      <c r="I41" s="4">
        <f t="shared" si="0"/>
        <v>8.4113624408206213</v>
      </c>
    </row>
    <row r="42" spans="1:10" ht="13.5" thickBot="1" x14ac:dyDescent="0.25">
      <c r="A42" s="5"/>
      <c r="B42" s="11">
        <v>3</v>
      </c>
      <c r="C42" s="9">
        <v>914</v>
      </c>
      <c r="D42" s="1">
        <v>987</v>
      </c>
      <c r="E42" s="10">
        <f t="shared" si="3"/>
        <v>73</v>
      </c>
      <c r="F42" s="2">
        <v>18</v>
      </c>
      <c r="G42" s="2">
        <v>4.1000000000000002E-2</v>
      </c>
      <c r="H42" s="1">
        <v>8.8309999999999995</v>
      </c>
      <c r="I42" s="4">
        <f t="shared" si="0"/>
        <v>6.1005548635488624</v>
      </c>
    </row>
    <row r="43" spans="1:10" x14ac:dyDescent="0.2">
      <c r="A43" s="5"/>
      <c r="B43" s="11">
        <v>4</v>
      </c>
      <c r="C43" s="9">
        <v>914</v>
      </c>
      <c r="D43" s="1">
        <v>997</v>
      </c>
      <c r="E43" s="10">
        <f t="shared" si="3"/>
        <v>83</v>
      </c>
      <c r="F43" s="2">
        <v>18</v>
      </c>
      <c r="G43" s="2">
        <v>4.1000000000000002E-2</v>
      </c>
      <c r="H43" s="1">
        <v>8.4916999999999998</v>
      </c>
      <c r="I43" s="4">
        <f t="shared" si="0"/>
        <v>7.2133966108082017</v>
      </c>
    </row>
    <row r="44" spans="1:10" x14ac:dyDescent="0.2">
      <c r="A44" s="29"/>
      <c r="B44" s="30"/>
      <c r="C44" s="32"/>
      <c r="D44" s="32"/>
      <c r="E44" s="31"/>
      <c r="F44" s="31"/>
      <c r="G44" s="31"/>
      <c r="H44" s="32"/>
      <c r="I44" s="50">
        <f>AVERAGE(I40:I43)</f>
        <v>7.6194556780645897</v>
      </c>
      <c r="J44" s="33" t="s">
        <v>31</v>
      </c>
    </row>
    <row r="45" spans="1:10" x14ac:dyDescent="0.2">
      <c r="A45" s="29"/>
      <c r="B45" s="30"/>
      <c r="C45" s="32"/>
      <c r="D45" s="32"/>
      <c r="E45" s="31"/>
      <c r="F45" s="31"/>
      <c r="G45" s="31"/>
      <c r="H45" s="32"/>
      <c r="I45" s="50">
        <f>STDEVP(I40:I43)</f>
        <v>1.0467651768482327</v>
      </c>
      <c r="J45" s="33" t="s">
        <v>32</v>
      </c>
    </row>
    <row r="46" spans="1:10" x14ac:dyDescent="0.2">
      <c r="A46" s="5" t="s">
        <v>34</v>
      </c>
      <c r="B46" s="11">
        <v>1</v>
      </c>
      <c r="C46" s="1">
        <v>740</v>
      </c>
      <c r="D46" s="1">
        <v>1119</v>
      </c>
      <c r="E46" s="10">
        <f>D46-C46</f>
        <v>379</v>
      </c>
      <c r="F46" s="2">
        <v>18</v>
      </c>
      <c r="G46" s="2">
        <v>4.1000000000000002E-2</v>
      </c>
      <c r="H46" s="1">
        <v>12.4735</v>
      </c>
      <c r="I46" s="4">
        <f t="shared" si="0"/>
        <v>22.423698240269371</v>
      </c>
    </row>
    <row r="47" spans="1:10" x14ac:dyDescent="0.2">
      <c r="A47" s="5"/>
      <c r="B47" s="11">
        <v>2</v>
      </c>
      <c r="C47" s="1">
        <v>740</v>
      </c>
      <c r="D47" s="1">
        <v>1210</v>
      </c>
      <c r="E47" s="10">
        <f t="shared" ref="E47:E48" si="4">D47-C47</f>
        <v>470</v>
      </c>
      <c r="F47" s="2">
        <v>18</v>
      </c>
      <c r="G47" s="2">
        <v>4.1000000000000002E-2</v>
      </c>
      <c r="H47" s="1">
        <v>9.3071999999999999</v>
      </c>
      <c r="I47" s="4">
        <f t="shared" si="0"/>
        <v>37.267921609076843</v>
      </c>
    </row>
    <row r="48" spans="1:10" x14ac:dyDescent="0.2">
      <c r="A48" s="5"/>
      <c r="B48" s="11">
        <v>3</v>
      </c>
      <c r="C48" s="1">
        <v>740</v>
      </c>
      <c r="D48" s="1">
        <v>1350</v>
      </c>
      <c r="E48" s="10">
        <f t="shared" si="4"/>
        <v>610</v>
      </c>
      <c r="F48" s="2">
        <v>18</v>
      </c>
      <c r="G48" s="2">
        <v>4.1000000000000002E-2</v>
      </c>
      <c r="H48" s="1">
        <v>9.1874000000000002</v>
      </c>
      <c r="I48" s="4">
        <f t="shared" si="0"/>
        <v>48.999717003722488</v>
      </c>
    </row>
    <row r="49" spans="1:10" x14ac:dyDescent="0.2">
      <c r="A49" s="5"/>
      <c r="B49" s="11">
        <v>4</v>
      </c>
      <c r="C49" s="1"/>
      <c r="D49" s="1"/>
      <c r="E49" s="2"/>
      <c r="F49" s="2"/>
      <c r="G49" s="2"/>
      <c r="H49" s="1"/>
      <c r="I49" s="4"/>
    </row>
    <row r="50" spans="1:10" ht="13.5" thickBot="1" x14ac:dyDescent="0.25">
      <c r="A50" s="43"/>
      <c r="B50" s="44"/>
      <c r="C50" s="45"/>
      <c r="D50" s="45"/>
      <c r="E50" s="31"/>
      <c r="F50" s="45"/>
      <c r="G50" s="31"/>
      <c r="H50" s="45"/>
      <c r="I50" s="50">
        <f>AVERAGE(I46:I49)</f>
        <v>36.230445617689561</v>
      </c>
      <c r="J50" s="33" t="s">
        <v>31</v>
      </c>
    </row>
    <row r="51" spans="1:10" x14ac:dyDescent="0.2">
      <c r="A51" s="33"/>
      <c r="B51" s="33"/>
      <c r="C51" s="33"/>
      <c r="D51" s="33"/>
      <c r="E51" s="33"/>
      <c r="F51" s="33"/>
      <c r="G51" s="33"/>
      <c r="H51" s="33"/>
      <c r="I51" s="50">
        <f>STDEVP(I46:I49)</f>
        <v>10.874387665623059</v>
      </c>
      <c r="J51" s="33" t="s">
        <v>32</v>
      </c>
    </row>
    <row r="53" spans="1:10" x14ac:dyDescent="0.2">
      <c r="A53" t="s">
        <v>17</v>
      </c>
    </row>
    <row r="55" spans="1:10" x14ac:dyDescent="0.2">
      <c r="A55" t="s">
        <v>18</v>
      </c>
    </row>
    <row r="56" spans="1:10" x14ac:dyDescent="0.2">
      <c r="A56" t="s">
        <v>19</v>
      </c>
    </row>
    <row r="57" spans="1:10" x14ac:dyDescent="0.2">
      <c r="A57" t="s">
        <v>20</v>
      </c>
    </row>
    <row r="58" spans="1:10" x14ac:dyDescent="0.2">
      <c r="A58" t="s">
        <v>21</v>
      </c>
    </row>
    <row r="59" spans="1:10" x14ac:dyDescent="0.2">
      <c r="A59" t="s">
        <v>22</v>
      </c>
    </row>
    <row r="61" spans="1:10" x14ac:dyDescent="0.2">
      <c r="A61" t="s">
        <v>23</v>
      </c>
    </row>
    <row r="63" spans="1:10" x14ac:dyDescent="0.2">
      <c r="A63" t="s">
        <v>24</v>
      </c>
    </row>
    <row r="64" spans="1:10" x14ac:dyDescent="0.2">
      <c r="A64" t="s">
        <v>25</v>
      </c>
    </row>
    <row r="65" spans="1:1" x14ac:dyDescent="0.2">
      <c r="A65" t="s">
        <v>26</v>
      </c>
    </row>
    <row r="67" spans="1:1" x14ac:dyDescent="0.2">
      <c r="A67" t="s">
        <v>27</v>
      </c>
    </row>
    <row r="69" spans="1:1" x14ac:dyDescent="0.2">
      <c r="A69" t="s">
        <v>28</v>
      </c>
    </row>
    <row r="70" spans="1:1" x14ac:dyDescent="0.2">
      <c r="A70" t="s">
        <v>29</v>
      </c>
    </row>
  </sheetData>
  <pageMargins left="0.7" right="0.7" top="0.78740157499999996" bottom="0.78740157499999996" header="0.3" footer="0.3"/>
  <pageSetup paperSize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F7"/>
  <sheetViews>
    <sheetView workbookViewId="0">
      <selection activeCell="F7" sqref="F7"/>
    </sheetView>
  </sheetViews>
  <sheetFormatPr defaultRowHeight="12.75" x14ac:dyDescent="0.2"/>
  <sheetData>
    <row r="4" spans="3:6" x14ac:dyDescent="0.2">
      <c r="C4">
        <v>45</v>
      </c>
      <c r="D4">
        <v>25</v>
      </c>
      <c r="E4">
        <v>15</v>
      </c>
      <c r="F4">
        <f>(C4*D4)/$E$4</f>
        <v>75</v>
      </c>
    </row>
    <row r="5" spans="3:6" x14ac:dyDescent="0.2">
      <c r="C5">
        <v>45</v>
      </c>
      <c r="D5">
        <v>25</v>
      </c>
      <c r="E5" s="52">
        <v>20</v>
      </c>
      <c r="F5">
        <f t="shared" ref="F5:F7" si="0">(C5*D5)/$E$4</f>
        <v>75</v>
      </c>
    </row>
    <row r="6" spans="3:6" x14ac:dyDescent="0.2">
      <c r="C6">
        <v>15</v>
      </c>
      <c r="D6">
        <v>25</v>
      </c>
      <c r="E6" s="52">
        <v>25</v>
      </c>
      <c r="F6">
        <f t="shared" si="0"/>
        <v>25</v>
      </c>
    </row>
    <row r="7" spans="3:6" x14ac:dyDescent="0.2">
      <c r="C7">
        <v>15</v>
      </c>
      <c r="D7">
        <v>16</v>
      </c>
      <c r="E7" s="52">
        <v>30</v>
      </c>
      <c r="F7">
        <f t="shared" si="0"/>
        <v>16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Respirace</vt:lpstr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Pepa</cp:lastModifiedBy>
  <dcterms:created xsi:type="dcterms:W3CDTF">2010-04-09T11:02:18Z</dcterms:created>
  <dcterms:modified xsi:type="dcterms:W3CDTF">2014-04-20T16:53:53Z</dcterms:modified>
</cp:coreProperties>
</file>