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itel\Desktop\FR-cviceni\St_8.00\"/>
    </mc:Choice>
  </mc:AlternateContent>
  <bookViews>
    <workbookView xWindow="480" yWindow="150" windowWidth="18195" windowHeight="799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Z85" i="1" l="1"/>
  <c r="AA83" i="1"/>
  <c r="Z83" i="1"/>
  <c r="X78" i="1"/>
  <c r="X79" i="1"/>
  <c r="X80" i="1"/>
  <c r="X81" i="1"/>
  <c r="X82" i="1"/>
  <c r="X77" i="1"/>
  <c r="Z84" i="1" l="1"/>
  <c r="J52" i="1"/>
</calcChain>
</file>

<file path=xl/sharedStrings.xml><?xml version="1.0" encoding="utf-8"?>
<sst xmlns="http://schemas.openxmlformats.org/spreadsheetml/2006/main" count="87" uniqueCount="57">
  <si>
    <t>bob</t>
  </si>
  <si>
    <t>cas(minuty)</t>
  </si>
  <si>
    <t>čas (min)</t>
  </si>
  <si>
    <t xml:space="preserve"> </t>
  </si>
  <si>
    <t>Gravimetrie - listy</t>
  </si>
  <si>
    <t>Gravimetrie - celé rostliny</t>
  </si>
  <si>
    <t>Potometrie</t>
  </si>
  <si>
    <t>průměr zorného pole při zvětšení 10*20 = 1000µm</t>
  </si>
  <si>
    <t>0 min</t>
  </si>
  <si>
    <t>Plocha zorného pole při 10*20</t>
  </si>
  <si>
    <t>mm2</t>
  </si>
  <si>
    <t>horni</t>
  </si>
  <si>
    <t>spodni</t>
  </si>
  <si>
    <t>Průměrné počty průduchů v zorném poli při zvětšení 10*20</t>
  </si>
  <si>
    <t>celk.průduchy/počet zp</t>
  </si>
  <si>
    <t>muškát</t>
  </si>
  <si>
    <t>rostlina</t>
  </si>
  <si>
    <t>plocha listů [cm2]</t>
  </si>
  <si>
    <t>(poloha menisku na kalibrované pipetě 1 ml)</t>
  </si>
  <si>
    <t>(změny hmotnosti celého listu v g)</t>
  </si>
  <si>
    <t>kukuřice</t>
  </si>
  <si>
    <t>plocha listu</t>
  </si>
  <si>
    <t>plocha listu (cm2)</t>
  </si>
  <si>
    <t>Hustota průduchů</t>
  </si>
  <si>
    <t>(hmotnost celé rostliny (g)</t>
  </si>
  <si>
    <t>TR</t>
  </si>
  <si>
    <t>Prumer</t>
  </si>
  <si>
    <t>NaCl</t>
  </si>
  <si>
    <t>K</t>
  </si>
  <si>
    <t>60mM</t>
  </si>
  <si>
    <t>% kontroly</t>
  </si>
  <si>
    <t>t-test</t>
  </si>
  <si>
    <t>slunečnice</t>
  </si>
  <si>
    <t>Kukuřice</t>
  </si>
  <si>
    <t>Bob</t>
  </si>
  <si>
    <t>203/6</t>
  </si>
  <si>
    <t>152/6</t>
  </si>
  <si>
    <t>151/6</t>
  </si>
  <si>
    <t>107/6</t>
  </si>
  <si>
    <t>147/6</t>
  </si>
  <si>
    <t xml:space="preserve"> 21/6</t>
  </si>
  <si>
    <t>Statyphylum</t>
  </si>
  <si>
    <t>44/6</t>
  </si>
  <si>
    <t>184/6</t>
  </si>
  <si>
    <t>233/6</t>
  </si>
  <si>
    <t>182/6</t>
  </si>
  <si>
    <t>146/6</t>
  </si>
  <si>
    <t>S3</t>
  </si>
  <si>
    <t>S2</t>
  </si>
  <si>
    <t>S1</t>
  </si>
  <si>
    <t>B3</t>
  </si>
  <si>
    <t>B2</t>
  </si>
  <si>
    <t>B1</t>
  </si>
  <si>
    <t>horní</t>
  </si>
  <si>
    <t>spodní</t>
  </si>
  <si>
    <t>statyphylum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</si>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</sst>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6" xfId="0" applyFill="1" applyBorder="1"/>
    <xf numFmtId="0" fontId="0" fillId="0" borderId="0" xfId="0" applyFill="1"/>
    <xf numFmtId="0" fontId="0" fillId="5" borderId="0" xfId="0" applyFill="1"/>
    <xf numFmtId="16" fontId="0" fillId="0" borderId="1" xfId="0" applyNumberFormat="1" applyFill="1" applyBorder="1"/>
    <xf numFmtId="16" fontId="0" fillId="0" borderId="1" xfId="0" applyNumberFormat="1" applyBorder="1"/>
    <xf numFmtId="0" fontId="2" fillId="5" borderId="0" xfId="0" applyFont="1" applyFill="1"/>
    <xf numFmtId="0" fontId="0" fillId="5" borderId="1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List1!$C$68:$V$68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  <c:pt idx="15">
                  <c:v>48</c:v>
                </c:pt>
                <c:pt idx="16">
                  <c:v>51</c:v>
                </c:pt>
                <c:pt idx="17">
                  <c:v>54</c:v>
                </c:pt>
                <c:pt idx="18">
                  <c:v>57</c:v>
                </c:pt>
                <c:pt idx="19">
                  <c:v>60</c:v>
                </c:pt>
              </c:numCache>
            </c:numRef>
          </c:xVal>
          <c:yVal>
            <c:numRef>
              <c:f>List1!$C$84:$V$84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74-4BB2-92A2-C10223FF260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List1!$C$68:$V$68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  <c:pt idx="15">
                  <c:v>48</c:v>
                </c:pt>
                <c:pt idx="16">
                  <c:v>51</c:v>
                </c:pt>
                <c:pt idx="17">
                  <c:v>54</c:v>
                </c:pt>
                <c:pt idx="18">
                  <c:v>57</c:v>
                </c:pt>
                <c:pt idx="19">
                  <c:v>60</c:v>
                </c:pt>
              </c:numCache>
            </c:numRef>
          </c:xVal>
          <c:yVal>
            <c:numRef>
              <c:f>List1!$C$85:$V$85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74-4BB2-92A2-C10223FF260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List1!$C$68:$V$68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  <c:pt idx="15">
                  <c:v>48</c:v>
                </c:pt>
                <c:pt idx="16">
                  <c:v>51</c:v>
                </c:pt>
                <c:pt idx="17">
                  <c:v>54</c:v>
                </c:pt>
                <c:pt idx="18">
                  <c:v>57</c:v>
                </c:pt>
                <c:pt idx="19">
                  <c:v>60</c:v>
                </c:pt>
              </c:numCache>
            </c:numRef>
          </c:xVal>
          <c:yVal>
            <c:numRef>
              <c:f>List1!$C$86:$V$86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74-4BB2-92A2-C10223FF260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List1!$C$68:$V$68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  <c:pt idx="15">
                  <c:v>48</c:v>
                </c:pt>
                <c:pt idx="16">
                  <c:v>51</c:v>
                </c:pt>
                <c:pt idx="17">
                  <c:v>54</c:v>
                </c:pt>
                <c:pt idx="18">
                  <c:v>57</c:v>
                </c:pt>
                <c:pt idx="19">
                  <c:v>60</c:v>
                </c:pt>
              </c:numCache>
            </c:numRef>
          </c:xVal>
          <c:yVal>
            <c:numRef>
              <c:f>List1!$C$87:$V$87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74-4BB2-92A2-C10223FF2607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List1!$C$68:$V$68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  <c:pt idx="15">
                  <c:v>48</c:v>
                </c:pt>
                <c:pt idx="16">
                  <c:v>51</c:v>
                </c:pt>
                <c:pt idx="17">
                  <c:v>54</c:v>
                </c:pt>
                <c:pt idx="18">
                  <c:v>57</c:v>
                </c:pt>
                <c:pt idx="19">
                  <c:v>60</c:v>
                </c:pt>
              </c:numCache>
            </c:numRef>
          </c:xVal>
          <c:yVal>
            <c:numRef>
              <c:f>List1!$C$88:$V$88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74-4BB2-92A2-C10223FF2607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List1!$C$68:$V$68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9">
                  <c:v>30</c:v>
                </c:pt>
                <c:pt idx="10">
                  <c:v>33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45</c:v>
                </c:pt>
                <c:pt idx="15">
                  <c:v>48</c:v>
                </c:pt>
                <c:pt idx="16">
                  <c:v>51</c:v>
                </c:pt>
                <c:pt idx="17">
                  <c:v>54</c:v>
                </c:pt>
                <c:pt idx="18">
                  <c:v>57</c:v>
                </c:pt>
                <c:pt idx="19">
                  <c:v>60</c:v>
                </c:pt>
              </c:numCache>
            </c:numRef>
          </c:xVal>
          <c:yVal>
            <c:numRef>
              <c:f>List1!$C$89:$V$89</c:f>
              <c:numCache>
                <c:formatCode>General</c:formatCode>
                <c:ptCount val="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74-4BB2-92A2-C10223FF2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869408"/>
        <c:axId val="269870976"/>
      </c:scatterChart>
      <c:valAx>
        <c:axId val="26986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9870976"/>
        <c:crosses val="autoZero"/>
        <c:crossBetween val="midCat"/>
      </c:valAx>
      <c:valAx>
        <c:axId val="26987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9869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276225</xdr:colOff>
      <xdr:row>51</xdr:row>
      <xdr:rowOff>147637</xdr:rowOff>
    </xdr:from>
    <xdr:to>
      <xdr:col>29</xdr:col>
      <xdr:colOff>581025</xdr:colOff>
      <xdr:row>66</xdr:row>
      <xdr:rowOff>33337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tabSelected="1" workbookViewId="0">
      <selection activeCell="I19" sqref="I19"/>
    </sheetView>
  </sheetViews>
  <sheetFormatPr defaultRowHeight="15" x14ac:dyDescent="0.25"/>
  <cols>
    <col min="1" max="1" width="11.5703125" customWidth="1"/>
    <col min="2" max="2" width="12.42578125" customWidth="1"/>
    <col min="3" max="3" width="12.7109375" customWidth="1"/>
    <col min="4" max="4" width="10.85546875" customWidth="1"/>
    <col min="5" max="5" width="10.42578125" customWidth="1"/>
  </cols>
  <sheetData>
    <row r="1" spans="1:27" x14ac:dyDescent="0.25">
      <c r="A1" t="s">
        <v>4</v>
      </c>
      <c r="C1" t="s">
        <v>19</v>
      </c>
      <c r="I1" s="32" t="s">
        <v>56</v>
      </c>
    </row>
    <row r="2" spans="1:27" x14ac:dyDescent="0.25">
      <c r="B2" s="18" t="s">
        <v>15</v>
      </c>
      <c r="C2" s="19" t="s">
        <v>15</v>
      </c>
      <c r="D2" s="20" t="s">
        <v>32</v>
      </c>
      <c r="E2" s="21" t="s">
        <v>32</v>
      </c>
      <c r="F2" s="22" t="s">
        <v>0</v>
      </c>
      <c r="G2" s="23" t="s">
        <v>0</v>
      </c>
      <c r="H2" s="28"/>
      <c r="J2" s="34" t="s">
        <v>15</v>
      </c>
      <c r="K2" s="34"/>
      <c r="L2" s="35" t="s">
        <v>20</v>
      </c>
      <c r="M2" s="35"/>
      <c r="N2" s="35" t="s">
        <v>55</v>
      </c>
      <c r="O2" s="35"/>
      <c r="P2" s="16"/>
      <c r="Q2" s="16"/>
      <c r="R2" s="16"/>
      <c r="S2" s="16"/>
      <c r="T2" s="16"/>
      <c r="U2" s="16"/>
      <c r="V2" s="16"/>
      <c r="W2" s="16"/>
      <c r="X2" s="16"/>
      <c r="AA2" s="16"/>
    </row>
    <row r="3" spans="1:27" x14ac:dyDescent="0.25">
      <c r="A3" s="15" t="s">
        <v>1</v>
      </c>
      <c r="B3" s="18">
        <v>1</v>
      </c>
      <c r="C3" s="18">
        <v>2</v>
      </c>
      <c r="D3" s="20">
        <v>1</v>
      </c>
      <c r="E3" s="20">
        <v>2</v>
      </c>
      <c r="F3" s="22">
        <v>1</v>
      </c>
      <c r="G3" s="22">
        <v>2</v>
      </c>
      <c r="H3" s="28"/>
      <c r="J3">
        <v>1</v>
      </c>
      <c r="K3">
        <v>2</v>
      </c>
      <c r="L3">
        <v>1</v>
      </c>
      <c r="M3">
        <v>2</v>
      </c>
      <c r="N3">
        <v>1</v>
      </c>
      <c r="O3">
        <v>2</v>
      </c>
    </row>
    <row r="4" spans="1:27" x14ac:dyDescent="0.25">
      <c r="A4">
        <v>0</v>
      </c>
      <c r="B4" s="7">
        <v>1.486</v>
      </c>
      <c r="C4" s="10">
        <v>1.238</v>
      </c>
      <c r="D4" s="8">
        <v>0.69399999999999995</v>
      </c>
      <c r="E4" s="16">
        <v>0.496</v>
      </c>
      <c r="F4" s="16">
        <v>0.56100000000000005</v>
      </c>
      <c r="G4" s="16">
        <v>0.59399999999999997</v>
      </c>
      <c r="I4" s="16">
        <v>0</v>
      </c>
      <c r="J4" s="16">
        <v>2.1070000000000002</v>
      </c>
      <c r="K4" s="16">
        <v>3.391</v>
      </c>
      <c r="L4" s="16">
        <v>0.77500000000000002</v>
      </c>
      <c r="M4" s="16">
        <v>0.35899999999999999</v>
      </c>
      <c r="N4" s="16">
        <v>1.002</v>
      </c>
      <c r="O4" s="16">
        <v>1.0349999999999999</v>
      </c>
    </row>
    <row r="5" spans="1:27" x14ac:dyDescent="0.25">
      <c r="A5" s="9">
        <v>3</v>
      </c>
      <c r="B5" s="9">
        <v>1.4830000000000001</v>
      </c>
      <c r="C5" s="11">
        <v>1.234</v>
      </c>
      <c r="D5" s="8">
        <v>0.69199999999999995</v>
      </c>
      <c r="E5" s="24">
        <v>0.496</v>
      </c>
      <c r="F5" s="16">
        <v>0.56000000000000005</v>
      </c>
      <c r="G5" s="16">
        <v>0.59299999999999997</v>
      </c>
      <c r="I5" s="16">
        <v>3</v>
      </c>
      <c r="J5" s="16">
        <v>2.1059999999999999</v>
      </c>
      <c r="K5" s="16">
        <v>3.274</v>
      </c>
      <c r="L5" s="16">
        <v>0.76</v>
      </c>
      <c r="M5" s="16">
        <v>0.30299999999999999</v>
      </c>
      <c r="N5" s="16">
        <v>0.997</v>
      </c>
      <c r="O5" s="16">
        <v>1.0249999999999999</v>
      </c>
    </row>
    <row r="6" spans="1:27" x14ac:dyDescent="0.25">
      <c r="A6" s="9">
        <v>6</v>
      </c>
      <c r="B6" s="9">
        <v>1.48</v>
      </c>
      <c r="C6" s="11">
        <v>1.2290000000000001</v>
      </c>
      <c r="D6" s="8">
        <v>0.68799999999999994</v>
      </c>
      <c r="E6" s="24">
        <v>0.48699999999999999</v>
      </c>
      <c r="F6" s="16">
        <v>0.55900000000000005</v>
      </c>
      <c r="G6" s="16">
        <v>0.57599999999999996</v>
      </c>
      <c r="I6" s="16">
        <v>6</v>
      </c>
      <c r="J6" s="16">
        <v>2.097</v>
      </c>
      <c r="K6" s="16">
        <v>3.262</v>
      </c>
      <c r="L6" s="16">
        <v>0.75</v>
      </c>
      <c r="M6" s="16">
        <v>0.30099999999999999</v>
      </c>
      <c r="N6" s="16">
        <v>0.97699999999999998</v>
      </c>
      <c r="O6" s="16">
        <v>1.012</v>
      </c>
    </row>
    <row r="7" spans="1:27" x14ac:dyDescent="0.25">
      <c r="A7" s="9">
        <v>9</v>
      </c>
      <c r="B7" s="9">
        <v>1.478</v>
      </c>
      <c r="C7" s="11">
        <v>1.2290000000000001</v>
      </c>
      <c r="D7" s="8">
        <v>0.67200000000000004</v>
      </c>
      <c r="E7" s="24">
        <v>0.48199999999999998</v>
      </c>
      <c r="F7" s="16">
        <v>0.55600000000000005</v>
      </c>
      <c r="G7" s="16">
        <v>0.56399999999999995</v>
      </c>
      <c r="H7" t="s">
        <v>3</v>
      </c>
      <c r="I7" s="16">
        <v>9</v>
      </c>
      <c r="J7" s="16">
        <v>2.0760000000000001</v>
      </c>
      <c r="K7" s="16">
        <v>3.048</v>
      </c>
      <c r="L7" s="16">
        <v>0.74099999999999999</v>
      </c>
      <c r="M7" s="16">
        <v>0.29599999999999999</v>
      </c>
      <c r="N7" s="16">
        <v>0.97499999999999998</v>
      </c>
      <c r="O7" s="16">
        <v>1.0069999999999999</v>
      </c>
    </row>
    <row r="8" spans="1:27" x14ac:dyDescent="0.25">
      <c r="A8" s="9">
        <v>12</v>
      </c>
      <c r="B8" s="9">
        <v>1.4750000000000001</v>
      </c>
      <c r="C8" s="11">
        <v>1.2230000000000001</v>
      </c>
      <c r="D8" s="8">
        <v>0.65700000000000003</v>
      </c>
      <c r="E8" s="16">
        <v>0.47299999999999998</v>
      </c>
      <c r="F8" s="16">
        <v>0.54700000000000004</v>
      </c>
      <c r="G8" s="16">
        <v>0.56000000000000005</v>
      </c>
      <c r="I8" s="16">
        <v>12</v>
      </c>
      <c r="J8" s="16">
        <v>2.0409999999999999</v>
      </c>
      <c r="K8" s="16">
        <v>3.0270000000000001</v>
      </c>
      <c r="L8" s="16">
        <v>0.73499999999999999</v>
      </c>
      <c r="M8" s="16">
        <v>0.29099999999999998</v>
      </c>
      <c r="N8" s="16">
        <v>0.97</v>
      </c>
      <c r="O8" s="16">
        <v>1.0009999999999999</v>
      </c>
    </row>
    <row r="9" spans="1:27" x14ac:dyDescent="0.25">
      <c r="A9" s="9">
        <v>15</v>
      </c>
      <c r="B9" s="9">
        <v>1.466</v>
      </c>
      <c r="C9" s="11">
        <v>1.22</v>
      </c>
      <c r="D9" s="8">
        <v>0.63800000000000001</v>
      </c>
      <c r="E9" s="16">
        <v>0.45200000000000001</v>
      </c>
      <c r="F9" s="16">
        <v>0.53700000000000003</v>
      </c>
      <c r="G9" s="16">
        <v>0.53200000000000003</v>
      </c>
      <c r="I9" s="16">
        <v>15</v>
      </c>
      <c r="J9" s="16">
        <v>2.0179999999999998</v>
      </c>
      <c r="K9" s="16">
        <v>3.008</v>
      </c>
      <c r="L9" s="16">
        <v>0.71199999999999997</v>
      </c>
      <c r="M9" s="16">
        <v>0.28499999999999998</v>
      </c>
      <c r="N9" s="16">
        <v>0.96599999999999997</v>
      </c>
      <c r="O9" s="16">
        <v>0.99199999999999999</v>
      </c>
    </row>
    <row r="10" spans="1:27" x14ac:dyDescent="0.25">
      <c r="A10" s="9">
        <v>18</v>
      </c>
      <c r="B10" s="9">
        <v>1.464</v>
      </c>
      <c r="C10" s="11">
        <v>1.2170000000000001</v>
      </c>
      <c r="D10" s="8">
        <v>0.63700000000000001</v>
      </c>
      <c r="E10" s="16">
        <v>0.44700000000000001</v>
      </c>
      <c r="F10" s="16">
        <v>0.52</v>
      </c>
      <c r="G10" s="16">
        <v>0.52700000000000002</v>
      </c>
      <c r="I10" s="16">
        <v>18</v>
      </c>
      <c r="J10" s="16">
        <v>1.9970000000000001</v>
      </c>
      <c r="K10" s="16">
        <v>2.9910000000000001</v>
      </c>
      <c r="L10" s="16">
        <v>0.69199999999999995</v>
      </c>
      <c r="M10" s="16">
        <v>0.28000000000000003</v>
      </c>
      <c r="N10" s="16">
        <v>0.96</v>
      </c>
      <c r="O10" s="16">
        <v>0.98199999999999998</v>
      </c>
    </row>
    <row r="11" spans="1:27" x14ac:dyDescent="0.25">
      <c r="A11" s="9">
        <v>21</v>
      </c>
      <c r="B11" s="9">
        <v>1.4630000000000001</v>
      </c>
      <c r="C11" s="11">
        <v>1.214</v>
      </c>
      <c r="D11" s="8">
        <v>0.629</v>
      </c>
      <c r="E11" s="16">
        <v>0.441</v>
      </c>
      <c r="F11" s="16">
        <v>0.51700000000000002</v>
      </c>
      <c r="G11" s="16">
        <v>0.51200000000000001</v>
      </c>
      <c r="I11" s="16">
        <v>21</v>
      </c>
      <c r="J11" s="16">
        <v>1.9930000000000001</v>
      </c>
      <c r="K11" s="16">
        <v>2.9729999999999999</v>
      </c>
      <c r="L11" s="16">
        <v>0.68100000000000005</v>
      </c>
      <c r="M11" s="16">
        <v>0.27600000000000002</v>
      </c>
      <c r="N11" s="16">
        <v>0.95</v>
      </c>
      <c r="O11" s="16">
        <v>0.97299999999999998</v>
      </c>
    </row>
    <row r="12" spans="1:27" x14ac:dyDescent="0.25">
      <c r="A12" s="9"/>
      <c r="B12" s="9"/>
      <c r="C12" s="11"/>
      <c r="D12" s="8"/>
      <c r="E12" s="16"/>
      <c r="G12" s="16"/>
    </row>
    <row r="13" spans="1:27" x14ac:dyDescent="0.25">
      <c r="A13" s="9"/>
      <c r="B13" s="9"/>
      <c r="C13" s="11"/>
      <c r="D13" s="8"/>
      <c r="E13" s="16"/>
      <c r="G13" s="16"/>
    </row>
    <row r="14" spans="1:27" x14ac:dyDescent="0.25">
      <c r="A14" s="9"/>
      <c r="B14" s="9"/>
      <c r="C14" s="11"/>
      <c r="D14" s="8"/>
      <c r="E14" s="16"/>
      <c r="G14" s="16"/>
    </row>
    <row r="15" spans="1:27" x14ac:dyDescent="0.25">
      <c r="A15" s="9"/>
      <c r="B15" s="9"/>
      <c r="C15" s="11"/>
      <c r="D15" s="8"/>
    </row>
    <row r="16" spans="1:27" x14ac:dyDescent="0.25">
      <c r="A16" s="6" t="s">
        <v>21</v>
      </c>
      <c r="B16" s="13">
        <v>59.5</v>
      </c>
      <c r="C16" s="13">
        <v>42.9</v>
      </c>
      <c r="D16" s="14">
        <v>22.8</v>
      </c>
      <c r="E16" s="16">
        <v>19.7</v>
      </c>
      <c r="F16" s="25">
        <v>21.4</v>
      </c>
      <c r="G16" s="16">
        <v>22.9</v>
      </c>
      <c r="I16" t="s">
        <v>21</v>
      </c>
      <c r="J16">
        <v>78.462999999999994</v>
      </c>
      <c r="K16">
        <v>132.5</v>
      </c>
      <c r="L16">
        <v>38.841999999999999</v>
      </c>
      <c r="M16">
        <v>18.667000000000002</v>
      </c>
      <c r="N16">
        <v>41.954000000000001</v>
      </c>
      <c r="O16">
        <v>44.621000000000002</v>
      </c>
    </row>
    <row r="19" spans="1:5" x14ac:dyDescent="0.25">
      <c r="A19" t="s">
        <v>6</v>
      </c>
      <c r="B19" t="s">
        <v>18</v>
      </c>
    </row>
    <row r="20" spans="1:5" x14ac:dyDescent="0.25">
      <c r="A20" s="3" t="s">
        <v>2</v>
      </c>
      <c r="B20" s="3" t="s">
        <v>15</v>
      </c>
      <c r="C20" s="3" t="s">
        <v>32</v>
      </c>
      <c r="D20" s="3" t="s">
        <v>15</v>
      </c>
      <c r="E20" s="12" t="s">
        <v>32</v>
      </c>
    </row>
    <row r="21" spans="1:5" x14ac:dyDescent="0.25">
      <c r="A21" s="4">
        <v>2</v>
      </c>
      <c r="B21" s="4">
        <v>0.8</v>
      </c>
      <c r="C21" s="4">
        <v>0.1</v>
      </c>
      <c r="D21" s="4">
        <v>0.26</v>
      </c>
      <c r="E21" s="2">
        <v>0.24</v>
      </c>
    </row>
    <row r="22" spans="1:5" x14ac:dyDescent="0.25">
      <c r="A22" s="4">
        <v>4</v>
      </c>
      <c r="B22" s="4">
        <v>1</v>
      </c>
      <c r="C22" s="4">
        <v>0.12</v>
      </c>
      <c r="D22" s="4">
        <v>0.42</v>
      </c>
      <c r="E22" s="2">
        <v>0.4</v>
      </c>
    </row>
    <row r="23" spans="1:5" x14ac:dyDescent="0.25">
      <c r="A23" s="4">
        <v>6</v>
      </c>
      <c r="B23" s="4">
        <v>1.1000000000000001</v>
      </c>
      <c r="C23" s="4">
        <v>0.2</v>
      </c>
      <c r="D23" s="4">
        <v>0.6</v>
      </c>
      <c r="E23" s="2">
        <v>0.6</v>
      </c>
    </row>
    <row r="24" spans="1:5" x14ac:dyDescent="0.25">
      <c r="A24" s="4">
        <v>8</v>
      </c>
      <c r="B24" s="4">
        <v>1.2</v>
      </c>
      <c r="C24" s="4">
        <v>0.3</v>
      </c>
      <c r="D24" s="4">
        <v>0.68</v>
      </c>
      <c r="E24" s="2">
        <v>0.84</v>
      </c>
    </row>
    <row r="25" spans="1:5" x14ac:dyDescent="0.25">
      <c r="A25" s="4">
        <v>10</v>
      </c>
      <c r="B25" s="4">
        <v>1.3</v>
      </c>
      <c r="C25" s="4">
        <v>0.4</v>
      </c>
      <c r="D25" s="4">
        <v>0.74</v>
      </c>
      <c r="E25" s="2">
        <v>1.06</v>
      </c>
    </row>
    <row r="26" spans="1:5" x14ac:dyDescent="0.25">
      <c r="A26" s="4">
        <v>12</v>
      </c>
      <c r="B26" s="4">
        <v>1.4</v>
      </c>
      <c r="C26" s="4">
        <v>0.45</v>
      </c>
      <c r="D26" s="4">
        <v>0.82</v>
      </c>
      <c r="E26" s="2">
        <v>1.1000000000000001</v>
      </c>
    </row>
    <row r="27" spans="1:5" x14ac:dyDescent="0.25">
      <c r="A27" s="4">
        <v>14</v>
      </c>
      <c r="B27" s="4">
        <v>1.6</v>
      </c>
      <c r="C27" s="4">
        <v>0.5</v>
      </c>
      <c r="D27" s="4">
        <v>0.84</v>
      </c>
      <c r="E27" s="2">
        <v>1.5</v>
      </c>
    </row>
    <row r="28" spans="1:5" x14ac:dyDescent="0.25">
      <c r="A28" s="4">
        <v>16</v>
      </c>
      <c r="B28" s="4">
        <v>1.8</v>
      </c>
      <c r="C28" s="4">
        <v>0.62</v>
      </c>
      <c r="D28" s="4">
        <v>0.92</v>
      </c>
      <c r="E28" s="2">
        <v>1.74</v>
      </c>
    </row>
    <row r="29" spans="1:5" x14ac:dyDescent="0.25">
      <c r="A29" s="4">
        <v>18</v>
      </c>
      <c r="B29" s="4">
        <v>1.9</v>
      </c>
      <c r="C29" s="4">
        <v>0.75</v>
      </c>
      <c r="D29" s="4">
        <v>1</v>
      </c>
      <c r="E29" s="2">
        <v>1.98</v>
      </c>
    </row>
    <row r="30" spans="1:5" x14ac:dyDescent="0.25">
      <c r="A30" s="4">
        <v>20</v>
      </c>
      <c r="B30" s="4">
        <v>2</v>
      </c>
      <c r="C30" s="4">
        <v>0.8</v>
      </c>
      <c r="D30" s="4">
        <v>1.02</v>
      </c>
      <c r="E30" s="2">
        <v>2.2000000000000002</v>
      </c>
    </row>
    <row r="31" spans="1:5" x14ac:dyDescent="0.25">
      <c r="A31" s="4">
        <v>22</v>
      </c>
      <c r="B31" s="4">
        <v>2</v>
      </c>
      <c r="C31" s="4">
        <v>0.9</v>
      </c>
      <c r="D31" s="4"/>
      <c r="E31" s="2"/>
    </row>
    <row r="32" spans="1:5" x14ac:dyDescent="0.25">
      <c r="A32" s="4">
        <v>24</v>
      </c>
      <c r="B32" s="5">
        <v>2</v>
      </c>
      <c r="C32" s="5">
        <v>1</v>
      </c>
      <c r="D32" s="5"/>
      <c r="E32" s="5"/>
    </row>
    <row r="33" spans="1:9" x14ac:dyDescent="0.25">
      <c r="A33" s="4">
        <v>26</v>
      </c>
      <c r="B33" s="5">
        <v>2</v>
      </c>
      <c r="C33" s="5">
        <v>1.1000000000000001</v>
      </c>
      <c r="D33" s="5"/>
      <c r="E33" s="5"/>
      <c r="F33" s="1"/>
      <c r="G33" s="1"/>
      <c r="H33" s="1"/>
      <c r="I33" s="1"/>
    </row>
    <row r="34" spans="1:9" x14ac:dyDescent="0.25">
      <c r="A34" s="4">
        <v>28</v>
      </c>
      <c r="B34" s="27">
        <v>2</v>
      </c>
      <c r="C34" s="27">
        <v>1.2</v>
      </c>
      <c r="D34" s="27"/>
      <c r="E34" s="27"/>
      <c r="F34" s="1"/>
      <c r="G34" s="1"/>
      <c r="H34" s="1"/>
      <c r="I34" s="1"/>
    </row>
    <row r="35" spans="1:9" x14ac:dyDescent="0.25">
      <c r="A35" s="4">
        <v>30</v>
      </c>
      <c r="B35" s="27">
        <v>2</v>
      </c>
      <c r="C35" s="27">
        <v>1.3</v>
      </c>
      <c r="D35" s="27"/>
      <c r="E35" s="27"/>
      <c r="F35" s="1"/>
      <c r="G35" s="1"/>
      <c r="H35" s="1"/>
      <c r="I35" s="1"/>
    </row>
    <row r="36" spans="1:9" x14ac:dyDescent="0.25">
      <c r="A36" s="27"/>
      <c r="B36" s="27"/>
      <c r="C36" s="27"/>
      <c r="D36" s="27"/>
      <c r="E36" s="27"/>
      <c r="F36" s="1"/>
      <c r="G36" s="1"/>
      <c r="H36" s="1"/>
      <c r="I36" s="1"/>
    </row>
    <row r="37" spans="1:9" x14ac:dyDescent="0.25">
      <c r="A37" s="27"/>
      <c r="B37" s="27"/>
      <c r="C37" s="27"/>
      <c r="D37" s="27"/>
      <c r="E37" s="27"/>
      <c r="F37" s="1"/>
      <c r="G37" s="1"/>
      <c r="H37" s="1"/>
      <c r="I37" s="1"/>
    </row>
    <row r="38" spans="1:9" x14ac:dyDescent="0.25">
      <c r="A38" s="27"/>
      <c r="B38" s="27"/>
      <c r="C38" s="27"/>
      <c r="D38" s="27"/>
      <c r="E38" s="27"/>
      <c r="F38" s="1"/>
      <c r="G38" s="1"/>
      <c r="H38" s="1"/>
      <c r="I38" s="1"/>
    </row>
    <row r="39" spans="1:9" x14ac:dyDescent="0.25">
      <c r="A39" s="27"/>
      <c r="B39" s="27"/>
      <c r="C39" s="27"/>
      <c r="D39" s="27"/>
      <c r="E39" s="27"/>
      <c r="F39" s="1"/>
      <c r="G39" s="1"/>
      <c r="H39" s="1"/>
      <c r="I39" s="1"/>
    </row>
    <row r="40" spans="1:9" x14ac:dyDescent="0.25">
      <c r="A40" s="27"/>
      <c r="B40" s="27"/>
      <c r="C40" s="27"/>
      <c r="D40" s="27"/>
      <c r="E40" s="27"/>
      <c r="F40" s="1"/>
      <c r="G40" s="1"/>
      <c r="H40" s="1"/>
      <c r="I40" s="1"/>
    </row>
    <row r="41" spans="1:9" x14ac:dyDescent="0.25">
      <c r="A41" s="27"/>
      <c r="B41" s="27"/>
      <c r="C41" s="27"/>
      <c r="D41" s="27"/>
      <c r="E41" s="27"/>
      <c r="F41" s="1"/>
      <c r="G41" s="1"/>
      <c r="H41" s="1"/>
      <c r="I41" s="1"/>
    </row>
    <row r="42" spans="1:9" x14ac:dyDescent="0.25">
      <c r="A42" s="27"/>
      <c r="B42" s="27"/>
      <c r="C42" s="27"/>
      <c r="D42" s="27"/>
      <c r="E42" s="27"/>
      <c r="F42" s="1"/>
      <c r="G42" s="1"/>
      <c r="H42" s="1"/>
      <c r="I42" s="1"/>
    </row>
    <row r="43" spans="1:9" x14ac:dyDescent="0.25">
      <c r="A43" s="27"/>
      <c r="B43" s="27"/>
      <c r="C43" s="27"/>
      <c r="D43" s="27"/>
      <c r="E43" s="27"/>
      <c r="F43" s="1"/>
      <c r="G43" s="1"/>
      <c r="H43" s="1"/>
      <c r="I43" s="1"/>
    </row>
    <row r="44" spans="1:9" x14ac:dyDescent="0.25">
      <c r="A44" s="27"/>
      <c r="B44" s="27"/>
      <c r="C44" s="27"/>
      <c r="D44" s="27"/>
      <c r="E44" s="27"/>
      <c r="F44" s="1"/>
      <c r="G44" s="1"/>
      <c r="H44" s="1"/>
      <c r="I44" s="1"/>
    </row>
    <row r="45" spans="1:9" x14ac:dyDescent="0.25">
      <c r="A45" s="27"/>
      <c r="B45" s="27"/>
      <c r="C45" s="27"/>
      <c r="D45" s="27"/>
      <c r="E45" s="27"/>
      <c r="F45" s="1"/>
      <c r="G45" s="1"/>
      <c r="H45" s="1"/>
      <c r="I45" s="1"/>
    </row>
    <row r="46" spans="1:9" x14ac:dyDescent="0.25">
      <c r="A46" s="27"/>
      <c r="B46" s="27"/>
      <c r="C46" s="27"/>
      <c r="D46" s="27"/>
      <c r="E46" s="27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 t="s">
        <v>22</v>
      </c>
      <c r="B48" s="26">
        <v>112.1</v>
      </c>
      <c r="C48" s="26">
        <v>45.3</v>
      </c>
      <c r="D48" s="26">
        <v>98.8</v>
      </c>
      <c r="E48" s="26">
        <v>46.2</v>
      </c>
      <c r="F48" s="1"/>
      <c r="G48" s="1"/>
      <c r="H48" s="1"/>
      <c r="I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16" x14ac:dyDescent="0.25">
      <c r="A50" s="1"/>
      <c r="B50" s="1"/>
      <c r="C50" s="1"/>
      <c r="D50" s="1"/>
      <c r="E50" s="1"/>
    </row>
    <row r="51" spans="1:16" x14ac:dyDescent="0.25">
      <c r="A51" s="1" t="s">
        <v>23</v>
      </c>
      <c r="B51" s="1"/>
      <c r="C51" s="1"/>
      <c r="D51" s="1"/>
      <c r="E51" s="1"/>
    </row>
    <row r="52" spans="1:16" x14ac:dyDescent="0.25">
      <c r="A52" s="1" t="s">
        <v>7</v>
      </c>
      <c r="B52" s="1"/>
      <c r="C52" s="1"/>
      <c r="F52" t="s">
        <v>9</v>
      </c>
      <c r="J52">
        <f>PI()*1/4</f>
        <v>0.78539816339744828</v>
      </c>
      <c r="P52" t="s">
        <v>10</v>
      </c>
    </row>
    <row r="53" spans="1:16" x14ac:dyDescent="0.25">
      <c r="A53" s="1" t="s">
        <v>13</v>
      </c>
      <c r="B53" s="1"/>
      <c r="C53" s="1"/>
      <c r="D53" s="1"/>
      <c r="E53" s="1"/>
    </row>
    <row r="54" spans="1:16" x14ac:dyDescent="0.25">
      <c r="A54" s="33" t="s">
        <v>56</v>
      </c>
      <c r="B54" s="3" t="s">
        <v>11</v>
      </c>
      <c r="C54" s="3" t="s">
        <v>12</v>
      </c>
      <c r="D54" s="1" t="s">
        <v>53</v>
      </c>
      <c r="E54" s="26" t="s">
        <v>54</v>
      </c>
      <c r="F54" s="1"/>
      <c r="G54" s="1"/>
      <c r="H54" s="1"/>
      <c r="I54" s="1"/>
      <c r="J54" s="1"/>
    </row>
    <row r="55" spans="1:16" x14ac:dyDescent="0.25">
      <c r="A55" s="3"/>
      <c r="B55" s="3" t="s">
        <v>14</v>
      </c>
      <c r="C55" s="3"/>
      <c r="D55" s="1"/>
      <c r="E55" s="1"/>
    </row>
    <row r="56" spans="1:16" x14ac:dyDescent="0.25">
      <c r="A56" s="3" t="s">
        <v>33</v>
      </c>
      <c r="B56" s="3" t="s">
        <v>39</v>
      </c>
      <c r="C56" s="3" t="s">
        <v>35</v>
      </c>
      <c r="D56" s="1"/>
      <c r="E56" s="1"/>
    </row>
    <row r="57" spans="1:16" x14ac:dyDescent="0.25">
      <c r="A57" s="17" t="s">
        <v>34</v>
      </c>
      <c r="B57" s="3" t="s">
        <v>38</v>
      </c>
      <c r="C57" s="3" t="s">
        <v>36</v>
      </c>
      <c r="D57" s="1"/>
      <c r="E57" s="1"/>
    </row>
    <row r="58" spans="1:16" x14ac:dyDescent="0.25">
      <c r="A58" s="17" t="s">
        <v>41</v>
      </c>
      <c r="B58" s="30" t="s">
        <v>40</v>
      </c>
      <c r="C58" s="17" t="s">
        <v>37</v>
      </c>
      <c r="D58" s="1"/>
      <c r="E58" s="1"/>
    </row>
    <row r="59" spans="1:16" x14ac:dyDescent="0.25">
      <c r="A59" s="1"/>
      <c r="B59" s="1"/>
      <c r="C59" s="1"/>
      <c r="D59" s="1"/>
      <c r="E59" s="1"/>
    </row>
    <row r="60" spans="1:16" x14ac:dyDescent="0.25">
      <c r="A60" s="3"/>
      <c r="B60" s="3" t="s">
        <v>11</v>
      </c>
      <c r="C60" s="3" t="s">
        <v>12</v>
      </c>
      <c r="D60" s="1"/>
      <c r="E60" s="1"/>
    </row>
    <row r="61" spans="1:16" x14ac:dyDescent="0.25">
      <c r="A61" s="3"/>
      <c r="B61" s="3" t="s">
        <v>14</v>
      </c>
      <c r="C61" s="3"/>
    </row>
    <row r="62" spans="1:16" x14ac:dyDescent="0.25">
      <c r="A62" s="3" t="s">
        <v>15</v>
      </c>
      <c r="B62" s="3" t="s">
        <v>42</v>
      </c>
      <c r="C62" s="31" t="s">
        <v>40</v>
      </c>
    </row>
    <row r="63" spans="1:16" x14ac:dyDescent="0.25">
      <c r="A63" s="17" t="s">
        <v>32</v>
      </c>
      <c r="B63" s="3" t="s">
        <v>43</v>
      </c>
      <c r="C63" s="3" t="s">
        <v>44</v>
      </c>
    </row>
    <row r="64" spans="1:16" x14ac:dyDescent="0.25">
      <c r="A64" s="17" t="s">
        <v>0</v>
      </c>
      <c r="B64" s="17" t="s">
        <v>45</v>
      </c>
      <c r="C64" s="17" t="s">
        <v>46</v>
      </c>
    </row>
    <row r="65" spans="1:27" x14ac:dyDescent="0.25">
      <c r="A65" s="26"/>
      <c r="B65" s="26"/>
      <c r="C65" s="26"/>
    </row>
    <row r="66" spans="1:27" x14ac:dyDescent="0.25">
      <c r="A66" s="26"/>
      <c r="B66" s="26"/>
      <c r="C66" s="26"/>
    </row>
    <row r="67" spans="1:27" x14ac:dyDescent="0.25">
      <c r="A67" t="s">
        <v>5</v>
      </c>
      <c r="D67" t="s">
        <v>24</v>
      </c>
    </row>
    <row r="68" spans="1:27" x14ac:dyDescent="0.25">
      <c r="A68" t="s">
        <v>16</v>
      </c>
      <c r="B68" t="s">
        <v>8</v>
      </c>
      <c r="C68">
        <v>5</v>
      </c>
      <c r="D68">
        <v>10</v>
      </c>
      <c r="E68">
        <v>15</v>
      </c>
      <c r="F68">
        <v>20</v>
      </c>
      <c r="G68">
        <v>25</v>
      </c>
      <c r="L68">
        <v>30</v>
      </c>
      <c r="M68">
        <v>33</v>
      </c>
      <c r="N68">
        <v>36</v>
      </c>
      <c r="O68">
        <v>39</v>
      </c>
      <c r="P68">
        <v>42</v>
      </c>
      <c r="Q68">
        <v>45</v>
      </c>
      <c r="R68">
        <v>48</v>
      </c>
      <c r="S68">
        <v>51</v>
      </c>
      <c r="T68">
        <v>54</v>
      </c>
      <c r="U68">
        <v>57</v>
      </c>
      <c r="V68">
        <v>60</v>
      </c>
    </row>
    <row r="69" spans="1:27" x14ac:dyDescent="0.25">
      <c r="A69" t="s">
        <v>47</v>
      </c>
      <c r="B69">
        <v>178.18</v>
      </c>
      <c r="C69">
        <v>177.94</v>
      </c>
      <c r="D69">
        <v>177.77</v>
      </c>
      <c r="E69">
        <v>177.66</v>
      </c>
      <c r="F69">
        <v>177.57</v>
      </c>
      <c r="G69">
        <v>177.43</v>
      </c>
    </row>
    <row r="70" spans="1:27" x14ac:dyDescent="0.25">
      <c r="A70" t="s">
        <v>48</v>
      </c>
      <c r="B70">
        <v>182.43</v>
      </c>
      <c r="C70">
        <v>281.94</v>
      </c>
      <c r="D70">
        <v>181.73</v>
      </c>
      <c r="E70">
        <v>181.51</v>
      </c>
      <c r="F70">
        <v>181.3</v>
      </c>
      <c r="G70">
        <v>180.95</v>
      </c>
    </row>
    <row r="71" spans="1:27" x14ac:dyDescent="0.25">
      <c r="A71" t="s">
        <v>49</v>
      </c>
      <c r="B71">
        <v>166.43</v>
      </c>
      <c r="C71">
        <v>165.85</v>
      </c>
      <c r="D71">
        <v>165.82</v>
      </c>
      <c r="E71">
        <v>165.78</v>
      </c>
      <c r="F71">
        <v>165.71</v>
      </c>
      <c r="G71">
        <v>165.59</v>
      </c>
    </row>
    <row r="72" spans="1:27" x14ac:dyDescent="0.25">
      <c r="A72" t="s">
        <v>50</v>
      </c>
      <c r="B72">
        <v>169.92</v>
      </c>
      <c r="C72">
        <v>169.76</v>
      </c>
      <c r="D72">
        <v>169.76</v>
      </c>
      <c r="E72">
        <v>169.67</v>
      </c>
      <c r="F72">
        <v>169.58</v>
      </c>
      <c r="G72">
        <v>169.43</v>
      </c>
    </row>
    <row r="73" spans="1:27" x14ac:dyDescent="0.25">
      <c r="A73" t="s">
        <v>51</v>
      </c>
      <c r="B73">
        <v>180.92</v>
      </c>
      <c r="C73">
        <v>180.34</v>
      </c>
      <c r="D73">
        <v>180.34</v>
      </c>
      <c r="E73">
        <v>180.23</v>
      </c>
      <c r="F73">
        <v>169.08</v>
      </c>
      <c r="G73">
        <v>179.9</v>
      </c>
    </row>
    <row r="74" spans="1:27" x14ac:dyDescent="0.25">
      <c r="A74" t="s">
        <v>52</v>
      </c>
      <c r="B74">
        <v>184.05</v>
      </c>
      <c r="C74">
        <v>183.73</v>
      </c>
      <c r="D74">
        <v>183.73</v>
      </c>
      <c r="E74">
        <v>183.58</v>
      </c>
      <c r="F74">
        <v>183.4</v>
      </c>
      <c r="G74">
        <v>183.17</v>
      </c>
    </row>
    <row r="75" spans="1:27" x14ac:dyDescent="0.25">
      <c r="Z75" t="s">
        <v>29</v>
      </c>
    </row>
    <row r="76" spans="1:27" x14ac:dyDescent="0.25">
      <c r="A76" t="s">
        <v>16</v>
      </c>
      <c r="B76" t="s">
        <v>17</v>
      </c>
      <c r="C76" t="s">
        <v>25</v>
      </c>
      <c r="X76" t="s">
        <v>26</v>
      </c>
      <c r="Z76" t="s">
        <v>27</v>
      </c>
      <c r="AA76" t="s">
        <v>28</v>
      </c>
    </row>
    <row r="77" spans="1:27" x14ac:dyDescent="0.25">
      <c r="A77" s="29" t="s">
        <v>47</v>
      </c>
      <c r="B77">
        <v>77.44</v>
      </c>
      <c r="X77">
        <f t="shared" ref="X77:X82" si="0">(B69-V69)/((1)*($B77/10000))</f>
        <v>23008.780991735537</v>
      </c>
      <c r="Y77" t="s">
        <v>27</v>
      </c>
      <c r="Z77">
        <v>127.29211820965513</v>
      </c>
      <c r="AA77">
        <v>152.31029074677576</v>
      </c>
    </row>
    <row r="78" spans="1:27" x14ac:dyDescent="0.25">
      <c r="X78" t="e">
        <f t="shared" si="0"/>
        <v>#DIV/0!</v>
      </c>
      <c r="Y78" t="s">
        <v>28</v>
      </c>
      <c r="Z78">
        <v>124.55212421088378</v>
      </c>
      <c r="AA78">
        <v>168.0887508604516</v>
      </c>
    </row>
    <row r="79" spans="1:27" x14ac:dyDescent="0.25">
      <c r="A79" s="29" t="s">
        <v>48</v>
      </c>
      <c r="B79">
        <v>194.92</v>
      </c>
      <c r="X79">
        <f t="shared" si="0"/>
        <v>8538.3747178329577</v>
      </c>
      <c r="Y79" t="s">
        <v>27</v>
      </c>
      <c r="Z79">
        <v>117.04283418349303</v>
      </c>
      <c r="AA79">
        <v>156.64676977871864</v>
      </c>
    </row>
    <row r="80" spans="1:27" x14ac:dyDescent="0.25">
      <c r="X80" t="e">
        <f t="shared" si="0"/>
        <v>#DIV/0!</v>
      </c>
      <c r="Y80" t="s">
        <v>28</v>
      </c>
    </row>
    <row r="81" spans="1:27" x14ac:dyDescent="0.25">
      <c r="A81" s="29" t="s">
        <v>49</v>
      </c>
      <c r="B81">
        <v>110.12</v>
      </c>
      <c r="X81">
        <f t="shared" si="0"/>
        <v>16429.34980021794</v>
      </c>
      <c r="Y81" t="s">
        <v>27</v>
      </c>
    </row>
    <row r="82" spans="1:27" x14ac:dyDescent="0.25">
      <c r="X82" t="e">
        <f t="shared" si="0"/>
        <v>#DIV/0!</v>
      </c>
      <c r="Y82" t="s">
        <v>28</v>
      </c>
    </row>
    <row r="83" spans="1:27" x14ac:dyDescent="0.25">
      <c r="Z83">
        <f>AVERAGE(Z77:Z79)</f>
        <v>122.96235886801064</v>
      </c>
      <c r="AA83">
        <f>AVERAGE(AA77:AA79)</f>
        <v>159.015270461982</v>
      </c>
    </row>
    <row r="84" spans="1:27" x14ac:dyDescent="0.25">
      <c r="A84" s="29" t="s">
        <v>50</v>
      </c>
      <c r="B84">
        <v>117.92</v>
      </c>
      <c r="Y84" t="s">
        <v>30</v>
      </c>
      <c r="Z84">
        <f>Z83/AA83</f>
        <v>0.77327390325955503</v>
      </c>
    </row>
    <row r="85" spans="1:27" x14ac:dyDescent="0.25">
      <c r="Y85" t="s">
        <v>31</v>
      </c>
      <c r="Z85">
        <f>_xlfn.T.TEST(Z77:Z79,AA77:AA79,2,2)</f>
        <v>3.0255415068316249E-3</v>
      </c>
    </row>
    <row r="86" spans="1:27" x14ac:dyDescent="0.25">
      <c r="A86" s="29" t="s">
        <v>51</v>
      </c>
      <c r="B86">
        <v>67.14</v>
      </c>
    </row>
    <row r="88" spans="1:27" x14ac:dyDescent="0.25">
      <c r="A88" s="29" t="s">
        <v>52</v>
      </c>
      <c r="B88">
        <v>168.34</v>
      </c>
    </row>
  </sheetData>
  <sortState ref="O4:O11">
    <sortCondition descending="1" ref="O4"/>
  </sortState>
  <mergeCells count="3">
    <mergeCell ref="J2:K2"/>
    <mergeCell ref="L2:M2"/>
    <mergeCell ref="N2:O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Lektor</dc:creator>
  <cp:lastModifiedBy>ucitel</cp:lastModifiedBy>
  <dcterms:created xsi:type="dcterms:W3CDTF">2015-03-03T11:51:12Z</dcterms:created>
  <dcterms:modified xsi:type="dcterms:W3CDTF">2017-03-08T09:59:33Z</dcterms:modified>
</cp:coreProperties>
</file>